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<sst xmlns="http://schemas.openxmlformats.org/spreadsheetml/2006/main" count="24619" uniqueCount="4050">
  <si>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</si>
  <si>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</si>
  <si>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</si>
  <si>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</si>
  <si>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</si>
  <si>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</si>
  <si>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</si>
  <si>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</si>
  <si>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</si>
  <si>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</si>
  <si>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</si>
  <si>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</si>
  <si>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</si>
  <si>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</si>
  <si>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</si>
  <si>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</si>
  <si>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</si>
  <si>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</si>
  <si>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</si>
  <si>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</si>
  <si>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</si>
  <si>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</si>
  <si>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</si>
  <si>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</si>
  <si>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</si>
  <si>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</si>
  <si>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</si>
  <si>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</si>
  <si>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</si>
  <si>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</si>
  <si>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</si>
  <si>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</si>
  <si>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</si>
  <si>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</si>
  <si>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</si>
  <si>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</si>
  <si>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</si>
  <si>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</si>
  <si>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</si>
  <si>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</si>
  <si>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</si>
  <si>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</si>
  <si>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</si>
  <si>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</si>
  <si>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</si>
  <si>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</si>
  <si>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</si>
  <si>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</si>
  <si>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</si>
  <si>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</si>
  <si>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</si>
  <si>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</si>
  <si>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</si>
  <si>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</si>
  <si>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</si>
  <si>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</si>
  <si>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</si>
  <si>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</si>
  <si>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</si>
  <si>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</si>
  <si>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</si>
  <si>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</si>
  <si>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</si>
  <si>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</si>
  <si>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</si>
  <si>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</si>
  <si>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</si>
  <si>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</si>
  <si>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</si>
  <si>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</si>
  <si>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</si>
  <si>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</si>
  <si>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</si>
  <si>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</si>
  <si>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</si>
  <si>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</si>
  <si>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</si>
  <si>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</si>
  <si>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</si>
  <si>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</si>
  <si>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</si>
  <si>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</si>
  <si>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</si>
  <si>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</si>
  <si>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</si>
  <si>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</si>
  <si>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</si>
  <si>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</si>
  <si>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</si>
  <si>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</si>
  <si>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</si>
  <si>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</si>
  <si>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</si>
  <si>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</si>
  <si>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</si>
  <si>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</si>
  <si>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</si>
  <si>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</si>
  <si>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</si>
  <si>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</si>
  <si>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</si>
  <si>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</si>
  <si>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</si>
  <si>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</si>
  <si>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</si>
  <si>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</si>
  <si>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</si>
  <si>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</si>
  <si>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</si>
  <si>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</si>
  <si>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</si>
  <si>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</si>
  <si>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</si>
  <si>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</si>
  <si>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</si>
  <si>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</si>
  <si>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</si>
  <si>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</si>
  <si>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</si>
  <si>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</si>
  <si>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</si>
  <si>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</si>
  <si>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</si>
  <si>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</si>
  <si>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</si>
  <si>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</si>
  <si>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</si>
  <si>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</si>
  <si>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</si>
  <si>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</si>
  <si>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</si>
  <si>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</si>
  <si>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</si>
  <si>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</si>
  <si>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</si>
  <si>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</si>
  <si>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</si>
  <si>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</si>
  <si>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</si>
  <si>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</si>
  <si>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</si>
  <si>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</si>
  <si>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</si>
  <si>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</si>
  <si>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</si>
  <si>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</si>
  <si>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</si>
  <si>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</si>
  <si>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</si>
  <si>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</si>
  <si>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</si>
  <si>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</si>
  <si>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</si>
  <si>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</si>
  <si>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</si>
  <si>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</si>
  <si>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</si>
  <si>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</si>
  <si>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</si>
  <si>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</si>
  <si>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</si>
  <si>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</si>
  <si>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</si>
  <si>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</si>
  <si>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</si>
  <si>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</si>
  <si>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</si>
  <si>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</si>
  <si>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</si>
  <si>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</si>
  <si>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</si>
  <si>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</si>
  <si>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</si>
  <si>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</si>
  <si>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</si>
  <si>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</si>
  <si>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</si>
  <si>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</si>
  <si>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</si>
  <si>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</si>
  <si>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</si>
  <si>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</si>
  <si>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</si>
  <si>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</si>
  <si>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</si>
  <si>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</si>
  <si>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</si>
  <si>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</si>
  <si>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</si>
  <si>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</si>
  <si>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</si>
  <si>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</si>
  <si>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</si>
  <si>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</si>
  <si>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</si>
  <si>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</si>
  <si>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</si>
  <si>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</si>
  <si>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</si>
  <si>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</si>
  <si>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</si>
  <si>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</si>
  <si>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</si>
  <si>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</si>
  <si>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</si>
  <si>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</si>
  <si>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</si>
  <si>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</si>
  <si>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</si>
  <si>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</si>
  <si>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</si>
  <si>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</si>
  <si>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travistn</t>
  </si>
  <si>
    <t>mihkal</t>
  </si>
  <si>
    <t>makitalo82</t>
  </si>
  <si>
    <t>starafi</t>
  </si>
  <si>
    <t>arkkitehtipaha</t>
  </si>
  <si>
    <t>jocka</t>
  </si>
  <si>
    <t>marytheluckyone</t>
  </si>
  <si>
    <t>nikontili</t>
  </si>
  <si>
    <t>visitlahti</t>
  </si>
  <si>
    <t>helenporter1853</t>
  </si>
  <si>
    <t>pahokas</t>
  </si>
  <si>
    <t>monamqureshi</t>
  </si>
  <si>
    <t>_girlwhotravels</t>
  </si>
  <si>
    <t>kimmorouhiainen</t>
  </si>
  <si>
    <t>brewdogtampere</t>
  </si>
  <si>
    <t>16kissa07</t>
  </si>
  <si>
    <t>tuomaszacheus</t>
  </si>
  <si>
    <t>mistersopuli</t>
  </si>
  <si>
    <t>postigroup</t>
  </si>
  <si>
    <t>pikalaturit</t>
  </si>
  <si>
    <t>paavilaineneija</t>
  </si>
  <si>
    <t>pekkaruissalo</t>
  </si>
  <si>
    <t>vsplyshka</t>
  </si>
  <si>
    <t>ksharrit</t>
  </si>
  <si>
    <t>destrecommended</t>
  </si>
  <si>
    <t>jbsenseofplace</t>
  </si>
  <si>
    <t>sopimusvuorenka</t>
  </si>
  <si>
    <t>1000histoires</t>
  </si>
  <si>
    <t>lsulonen</t>
  </si>
  <si>
    <t>hosekibako</t>
  </si>
  <si>
    <t>mikaitanen</t>
  </si>
  <si>
    <t>blogsallys</t>
  </si>
  <si>
    <t>liisahai</t>
  </si>
  <si>
    <t>helichristine</t>
  </si>
  <si>
    <t>jpvuorela</t>
  </si>
  <si>
    <t>akotwi</t>
  </si>
  <si>
    <t>midelario</t>
  </si>
  <si>
    <t>hennapuisto</t>
  </si>
  <si>
    <t>markus_sjolund</t>
  </si>
  <si>
    <t>kauppakamari</t>
  </si>
  <si>
    <t>reijovaliharju</t>
  </si>
  <si>
    <t>graffiti_bot</t>
  </si>
  <si>
    <t>__subwaysurfer</t>
  </si>
  <si>
    <t>breizhwecan</t>
  </si>
  <si>
    <t>priouljp56</t>
  </si>
  <si>
    <t>raidbreizhcap</t>
  </si>
  <si>
    <t>pol_aurelien</t>
  </si>
  <si>
    <t>jarkko_malmberg</t>
  </si>
  <si>
    <t>kpylsy</t>
  </si>
  <si>
    <t>karoliinapontys</t>
  </si>
  <si>
    <t>pirkkopiirainen</t>
  </si>
  <si>
    <t>sorinsirkus</t>
  </si>
  <si>
    <t>msipilai</t>
  </si>
  <si>
    <t>mikkolmmz</t>
  </si>
  <si>
    <t>travelwithxtina</t>
  </si>
  <si>
    <t>ritvaasula</t>
  </si>
  <si>
    <t>mcelasari</t>
  </si>
  <si>
    <t>ammaunu</t>
  </si>
  <si>
    <t>kirsikkakaipain</t>
  </si>
  <si>
    <t>foreignerfi</t>
  </si>
  <si>
    <t>michaelderry3</t>
  </si>
  <si>
    <t>planisferiocom</t>
  </si>
  <si>
    <t>sarikorju</t>
  </si>
  <si>
    <t>sunville0710</t>
  </si>
  <si>
    <t>duunipolku</t>
  </si>
  <si>
    <t>s34growth</t>
  </si>
  <si>
    <t>fduchastel888</t>
  </si>
  <si>
    <t>streuverluste</t>
  </si>
  <si>
    <t>ippu</t>
  </si>
  <si>
    <t>lacutara</t>
  </si>
  <si>
    <t>lakesperience</t>
  </si>
  <si>
    <t>balticinstitute</t>
  </si>
  <si>
    <t>yoshikosuge</t>
  </si>
  <si>
    <t>worldofreem06</t>
  </si>
  <si>
    <t>paivi_reponen</t>
  </si>
  <si>
    <t>jloukaskorpi</t>
  </si>
  <si>
    <t>hanneraikkonen</t>
  </si>
  <si>
    <t>mikko_ky</t>
  </si>
  <si>
    <t>nuppua</t>
  </si>
  <si>
    <t>suomenkuvalehti</t>
  </si>
  <si>
    <t>jjuvakka</t>
  </si>
  <si>
    <t>marisiltanen</t>
  </si>
  <si>
    <t>caritaisomaki</t>
  </si>
  <si>
    <t>visittampere</t>
  </si>
  <si>
    <t>rammsteinfans</t>
  </si>
  <si>
    <t>serlachius</t>
  </si>
  <si>
    <t>moominmuseum</t>
  </si>
  <si>
    <t>discoverfinland</t>
  </si>
  <si>
    <t>daerrina</t>
  </si>
  <si>
    <t>purnauskis</t>
  </si>
  <si>
    <t>pyhanasi</t>
  </si>
  <si>
    <t>visittamperefi</t>
  </si>
  <si>
    <t>sastamala</t>
  </si>
  <si>
    <t>tampereratikka</t>
  </si>
  <si>
    <t>tamperekaupunki</t>
  </si>
  <si>
    <t>tamperetalo</t>
  </si>
  <si>
    <t>hiedanranta</t>
  </si>
  <si>
    <t>pariscapnord</t>
  </si>
  <si>
    <t>pirfest</t>
  </si>
  <si>
    <t>tchambermusic</t>
  </si>
  <si>
    <t>sarkanniemi</t>
  </si>
  <si>
    <t>samaekoskinen</t>
  </si>
  <si>
    <t>keisasenreetta</t>
  </si>
  <si>
    <t>maritaverne</t>
  </si>
  <si>
    <t>talenttampere</t>
  </si>
  <si>
    <t>ursulahelsky</t>
  </si>
  <si>
    <t>juhakokkala</t>
  </si>
  <si>
    <t>yletampere</t>
  </si>
  <si>
    <t>sarittaduhamel</t>
  </si>
  <si>
    <t>valonkuvaaja</t>
  </si>
  <si>
    <t>goodnewsfinland</t>
  </si>
  <si>
    <t>thisisfinland</t>
  </si>
  <si>
    <t>mredegbe</t>
  </si>
  <si>
    <t>klusi73</t>
  </si>
  <si>
    <t>outituuliaviini</t>
  </si>
  <si>
    <t>pdro_almeida</t>
  </si>
  <si>
    <t>kekekfinn</t>
  </si>
  <si>
    <t>micheldennay</t>
  </si>
  <si>
    <t>puntomice</t>
  </si>
  <si>
    <t>matkailufoorumi</t>
  </si>
  <si>
    <t>kvalisaari</t>
  </si>
  <si>
    <t>tjeldnet</t>
  </si>
  <si>
    <t>g____b____</t>
  </si>
  <si>
    <t>kmrfanforever</t>
  </si>
  <si>
    <t>ilveshockey</t>
  </si>
  <si>
    <t>sdpipakistan</t>
  </si>
  <si>
    <t>louiseshaxson</t>
  </si>
  <si>
    <t>capabilityfi</t>
  </si>
  <si>
    <t>arnaldopellini</t>
  </si>
  <si>
    <t>vapriikki</t>
  </si>
  <si>
    <t>rsprachrohr</t>
  </si>
  <si>
    <t>rammsteinnews</t>
  </si>
  <si>
    <t>ourfinland</t>
  </si>
  <si>
    <t>moominofficial</t>
  </si>
  <si>
    <t>adven</t>
  </si>
  <si>
    <t>postimuseo</t>
  </si>
  <si>
    <t>lidlsuomi</t>
  </si>
  <si>
    <t>vidos</t>
  </si>
  <si>
    <t>mairiedevannes</t>
  </si>
  <si>
    <t>worldbays</t>
  </si>
  <si>
    <t>tampere2026team</t>
  </si>
  <si>
    <t>kivifaktaa</t>
  </si>
  <si>
    <t>parisc</t>
  </si>
  <si>
    <t>fbonnardelcaq</t>
  </si>
  <si>
    <t>smarttampere</t>
  </si>
  <si>
    <t>polamk</t>
  </si>
  <si>
    <t>takktampere</t>
  </si>
  <si>
    <t>treduofficial</t>
  </si>
  <si>
    <t>tamk_uas</t>
  </si>
  <si>
    <t>tampereuni</t>
  </si>
  <si>
    <t>teatterikesa</t>
  </si>
  <si>
    <t>wired</t>
  </si>
  <si>
    <t>tovejansson1914</t>
  </si>
  <si>
    <t>trefinsku</t>
  </si>
  <si>
    <t>glivelabtampere</t>
  </si>
  <si>
    <t>sarahildenart</t>
  </si>
  <si>
    <t>saunafromfinlan</t>
  </si>
  <si>
    <t>Mentions</t>
  </si>
  <si>
    <t>Replies to</t>
  </si>
  <si>
    <t>#tampere water near #ratina #visittampere #travelgram @ Tampere, Finland https://t.co/Mp3dEpLVgQ</t>
  </si>
  <si>
    <t>visittampere via NodeXL https://t.co/bVzbVOlQSr
@visittampere
@visittamperefi
@tampereratikka
@vsplyshka
@tamperekaupunki
@tjeldnet
@ilveshockey
@mihkal
@arnaldopellini
@vapriikki
Top hashtags:
#tampere
#visittampere
#näsijärvi
#finland
#sauna
#sushi
#ratina</t>
  </si>
  <si>
    <t>@ArnaldoPellini @capabilityfi @LouiseShaxson @SDPIPakistan Just via "visittampere"
This is the official word for marketing of the city of Tampere. 
look here for total of Tampere last week
We had @RSprachrohr !!!
https://t.co/H0G5sAlaKx</t>
  </si>
  <si>
    <t>RT @StaraFi: Rammstein jyristeli viikonloppuna Tampereella todella näyttävästi. Kuvakooste konsertista tänään https://t.co/vYhphyG0ad. _xD83D__xDCF8_ Ju…</t>
  </si>
  <si>
    <t>Rammstein jyristeli viikonloppuna Tampereella todella näyttävästi. Kuvakooste konsertista tänään https://t.co/vYhphyG0ad. _xD83D__xDCF8_ Jussi Eerola Photography
@RSprachrohr
@RammsteinNews
#rammstein
#tampere
@Tamperekaupunki
@VisitTampere https://t.co/hpBbruxPn5</t>
  </si>
  <si>
    <t>Rammstein jyristeli viikonloppuna Tampereella todella näyttävästi. Kuvakooste konsertista tänään https://t.co/vYhphyG0ad. _xD83D__xDCF8_ Jussi Eerola Photography
@RSprachrohr
@RammsteinNews
#rammstein
#tampere
@Tamperekaupunki
@VisitTampere https://t.co/ET6dpIDNYO</t>
  </si>
  <si>
    <t>Rammstein jyristeli viikonloppuna Tampereella todella näyttävästi. Kuvakooste konsertista tänään https://t.co/vYhphyG0ad. _xD83D__xDCF8_ Jussi Eerola Photography
@RSprachrohr
@RammsteinNews
#rammstein
#tampere
@Tamperekaupunki
@VisitTampere https://t.co/9IqqXrTKUg</t>
  </si>
  <si>
    <t>@StaraFi @Jocka @RSprachrohr @RammsteinNews @Tamperekaupunki @VisitTampere Oli kyllä uskomattoman hieno show</t>
  </si>
  <si>
    <t>RT @tjeldnet: #Sade'tta odotellessa. #Näsijärvi #Nässy #Tampere #visitTampere #sää #maisema #luonto https://t.co/pqKmTmOpsU</t>
  </si>
  <si>
    <t>RT @VisitTampere: #Rammstein shook #Tampere to the core this weekend, with over 60 000 concert goers _xD83D__xDCA3_ Luckily lead singer Till Lindemann h…</t>
  </si>
  <si>
    <t>@VisitTampere @OurFinland Talking about #destinationpromotion _xD83D__xDC4D_ #FinnishLakeland</t>
  </si>
  <si>
    <t>We loved our visit to the #Moomin-museum today. We now appreciate the creative genius of @ToveJansson1914 
So many fascinating characters and imaginative stories #LoveReading #ValueTheArts @MoominOfficial #Tampere #Finland https://t.co/uMoCb3nqyw</t>
  </si>
  <si>
    <t>Happy #moomin #fans from #Japan visiting the #moominmuseum 
@moominofficial moominmuseum @tamperetalo #tamperehall #visittampere #visitfinland #tampere #mysummerfinland #tovejansson #art #cultureistheanswer @… https://t.co/RsWX7tzLr4</t>
  </si>
  <si>
    <t>RT @_girlwhotravels: 100C degree sauna and lake dips @ 0C followed by a bbq in the midst of a blizzard-check!Thank you @Visittampere @Adven…</t>
  </si>
  <si>
    <t>100C degree sauna and lake dips @ 0C followed by a bbq in the midst of a blizzard-check!Thank you @Visittampere @AdventureApes #visittampere https://t.co/GiXNNzQWtU</t>
  </si>
  <si>
    <t>5th time is a tradition? #Tampere #foodtechies #popups who are #HungryForTampere and want to #VisitTampere
Register at https://t.co/POZyfot7fa https://t.co/EyHAvKiH9A</t>
  </si>
  <si>
    <t>Tämä Milk Stout meillä nyt myös hanassa! Avoinna ollaan kello 24 saakka! Hörps hörps!
#brewdog #brewdogtampere #tonkabeans #vanilja #coffee #stout #milkstout #tampere #visittampere #kauppakeskusratina #beerparty #beerserver #craftnotcrap #craftbar #beerforlife #beerstagram https://t.co/vq42xSAnd2</t>
  </si>
  <si>
    <t>RT @yoshikosuge: We’ve been interviewed_xD83D__xDCAA_ Our head chef, Koji,  talks about our authentic Tokyo style #sushi cuisine_xD83D__xDD25_ Pls check!
早速うちのレストラ…</t>
  </si>
  <si>
    <t>”Our choice? Tampere. The biggest Finnish city out side of the Helsinki metropolitan area, the Capital Of Metal survey found 74 suitable bands in the city.” @VisitTampere #Tampere https://t.co/TUP7CQQCBL</t>
  </si>
  <si>
    <t>RT @VisitTampere: WOMEX World Music Expo is the most #international #music meeting in the world and the biggest #conference of the global m…</t>
  </si>
  <si>
    <t>RT @Tamperekaupunki: Tampere will become one of the main stages of the Paris – North Cape Photo Adventure between 15th and 17th of August -…</t>
  </si>
  <si>
    <t>Talojen tarinoita Tampereelta -postikorttinäyttely on esillä Postimuseossa 13.8.–3.11.2019. Tutustu Tampereeseen ja palaa nostalgisiin tunnelmiin yli vuosisatojen! @Postimuseo @vapriikki @visittampere #posti #postikortit https://t.co/ud2FvybdTD</t>
  </si>
  <si>
    <t>https://t.co/w57dn7aQYh tulossa pikalaturi (todennäköisesti) #Tampere Lakalaivan kaupunginosa @VisitTampere @LidlSuomi</t>
  </si>
  <si>
    <t>RT @VisitTampere: Tampere - the most Metal City on the Planet _xD83E__xDD18_ https://t.co/IhncC4cGvu #CapitalOfMetal #Tampere #VisitTampere @OurFinland…</t>
  </si>
  <si>
    <t>RT @mcelasari: Tuulensuussa on vajaan parin viikon päästä melkoiset hulinat. Korttelijuhlan ohjelma on nyt julkaistu. Kurkkaa ja tuu juhlim…</t>
  </si>
  <si>
    <t>RT @VisitTampere: Rain, clouds, go away, as tomorrow we hope for a sunny day: the #Moomin Museum Garden Party offers loads of fun for the w…</t>
  </si>
  <si>
    <t>RT @VisitTampere: #Tampere Nocturnal Happening can be enjoyed tomorrow at the parks, clubs, museums or even the sauna _xD83E__xDD29_ https://t.co/vogJ90…</t>
  </si>
  <si>
    <t>RT @tjeldnet: Kuikkien kokoontumisajot Näsijärvellä. 11 #kuikka'a yhdessä, tässä niistä näkyy yhdeksän. #Näsijärvi #Nässy #Tampere #visitTa…</t>
  </si>
  <si>
    <t>RT @tjeldnet: Kumpi johtaa purjehduskisaa, #kuikka'parvi vai #purjevene? #Näsijärvi #Nässy #Tampere #visitTampere #linnut #luonto #maisema…</t>
  </si>
  <si>
    <t>Daily COOL! Art museum exhibit in Tampere, Finland! Been to Tampere? Rate and review it at https://t.co/ZKjYrkY13h. #VisitTampere #Tampere #VisitLakeland #Lakeland #VisitFinland #Finland #Suomi #Scandinavia #VisitEurope #Europe #museum #art #travel #tourism #review #rating https://t.co/5yBYGpyNz6</t>
  </si>
  <si>
    <t>RT @DestRecommended: Daily COOL! Art museum exhibit in Tampere, Finland! Been to Tampere? Rate and review it at https://t.co/ZKjYrkY13h. #V…</t>
  </si>
  <si>
    <t>Daily COOL! Art museum exhibit in Tampere, Finland! Been to Tampere? Rate and review it at https://t.co/aGqROCKEEH. #VisitTampere #Tampere #VisitLakeland #Lakeland #VisitFinland #Finland #Suomi #Scandinavia #VisitEurope #Europe #museum #art #travel #touri…https://t.co/dSnuUF01bi</t>
  </si>
  <si>
    <t>RT @hiedanranta: Lauantaina Kartanonpuisto täyttyy yhteisestä puuhasta ja piknik-hengestä. Kakkua 400 ensimmäiselle 5v-synttäreiden kunniak…</t>
  </si>
  <si>
    <t>RT @hiedanranta: Jukola on korjattu ja rakennus avataan yleisölle Puutarhajuhlissa! Jukolan näyttely- ja innovaatiotilassa lauantaina mukan…</t>
  </si>
  <si>
    <t>RT @tamperetalo: Keinut, kokemuspolku, hotelli… Tampere-talo yllättää paatuneenkin bisnesmatkaajan | Iltalehti #Tampere #tamperetalo #tampe…</t>
  </si>
  <si>
    <t>RT @VisittampereFI: Tampere "mainittu" _xD83D__xDE0E__xD83E__xDD18_ https://t.co/xVPmZkAezj #Tampere #CapitalOfMetal #Rammstein #Ratina #VisitTampere</t>
  </si>
  <si>
    <t>"Ei siellä liiemmin turvavaljaita käytetty" — 168 metriä korkean tornin rakentuminen ongelmitta oli pieni ihme 1970-luvulla #näsinneula #tampere #rakentaminen #visittampere  https://t.co/kjSh59lDAt</t>
  </si>
  <si>
    <t>RT @VisittampereFI: Nyt se avautuu! G #Livelab #Tampere nimittäin _xD83E__xDD29_ Ensimmäisissä konserteissa esiintyvät mm. Tuomo Prättälä, Markus Norden…</t>
  </si>
  <si>
    <t>Pirkanmaan kulttuuripääkaupunkihankkeen pääteemat ovat "enemmän rosoa, enemmän saunaa, enemmän leikkiä ja enemmän kylähyppelyä". No joo, on sellainen termi olemassa kuin "village hopping". Mutta "kulttuuri" ja "kaupunki"? @Tamperekaupunki @VisitTampere</t>
  </si>
  <si>
    <t>また１から新しい気持ちで生きていこう。
#北欧 #フィンランド #北欧暮らし #finland #suomi #tampere #visittampere #タンペレ #moomin #ムーミン #muumimuseo #ムーミン美術館 #ムーミンミュージアム 場所: Tampere, Finland https://t.co/QMWfc7yh4F</t>
  </si>
  <si>
    <t>RT @PRIOULJP56: Dans le cadre du #pariscapnord #pariscapnord2019 #tamperephototrophy #visittampere #tampere #graffiti #StreetArt #finlande…</t>
  </si>
  <si>
    <t>RT @hiedanranta: Puutarhajuhlissa 17.8. yhdessä tekemistä luvassa mm. Kenneli D.I.Y:n skeittikoulussa, Kartanopuistossa Valokuvausseuran va…</t>
  </si>
  <si>
    <t>RT @PRIOULJP56: 3 photos sélectionnées sur 10 dans le cadre de photos prises hier dans la ville de Tampéré !!  #pariscapnord2019 #tampereph…</t>
  </si>
  <si>
    <t>RT @PRIOULJP56: @RaidBreizhCap 3 photos sélectionnées sur 10 dans le cadre de photos prises hier dans la ville de Tampéré !!  #pariscapnord…</t>
  </si>
  <si>
    <t>@RaidBreizhCap 3 photos sélectionnées sur 10 dans le cadre de photos prises hier dans la ville de Tampéré !!  #pariscapnord2019 #tamperephototrophy #visittampere #tampere.
#graffiti #streetart @BreizhWeCan https://t.co/GdXpwD1C85</t>
  </si>
  <si>
    <t>Dans le cadre du #pariscapnord #pariscapnord2019 #tamperephototrophy #visittampere #tampere #graffiti #StreetArt #Finlande @vidos https://t.co/BnWIZeDetE</t>
  </si>
  <si>
    <t>Via @WorldBays c’est la @MairieDeVannes le #golfedumorbihan #golfeandyou qui sont mis en avance à #Tampéré #Finlande #visittampere dans le cadre du  #pariscapnord2019 #tamperephototrophy  @visittampereofficial https://t.co/57hXcoLy0M</t>
  </si>
  <si>
    <t>Via @WorldBays c’est la @MairieDeVannes le #golfedumorbihan #golfeandyou qui sont mis en avance à #Tampéré #Finlande #visittampere dans le cadre du  #pariscapnord2019 #tamperephototrophy  @visittampereofficial https://t.co/yd9TKrOxhO</t>
  </si>
  <si>
    <t>Dans le cadre du #pariscapnord #pariscapnord2019 #tamperephototrophy #visittampere #tampere #graffiti #StreetArt #finlande à Tampere, Finland https://t.co/TsLBZJsNGp</t>
  </si>
  <si>
    <t>Dans le cadre du #pariscapnord #pariscapnord2019 #tamperephototrophy #visittampere #tampere #graffiti #StreetArt #finlande à Tampere, Finland https://t.co/j4hMoyt4CO</t>
  </si>
  <si>
    <t>3 photos sélectionnées sur 10 dans le cadre de photos prises hier dans la ville de Tampéré !!  Re coucou à tous ! Petite info sur les hashtags conseillés : #pariscapnord #pariscapnord2019 #tamperephototrophy #visittampere #tampere.
#graffiti #streetart</t>
  </si>
  <si>
    <t>3 photos sélectionnées sur 10 dans le cadre de photos prises hier dans la ville de Tampéré !!  #pariscapnord2019 #tamperephototrophy #visittampere #tampere.
#graffiti #streetart https://t.co/m3JnIYUe3V</t>
  </si>
  <si>
    <t>RT @VisittampereFI: Tunnelmallinen Sastamalan Wanhat Talot kutsuu jälleen huomenna tutustumaan ihaniin, vanhoihin rakennuksiin ja koteihin…</t>
  </si>
  <si>
    <t>The view from the hospital window
.
.
#mytampere #visittampere #thisisfinland #visitfinland #cityscape #urbanscenery #travelpics #inststravel #photooftheday #whereitravel #travelphotography #travelpics… https://t.co/Hi99OTfmXc</t>
  </si>
  <si>
    <t>Sorin Sirkuksen sirkusnumero Hämeenpuiston Puistofiestan etelälavalla klo 12:45 – https://t.co/3xcbUZjWdJ #Tampere #VisitTampere #TampereRegion2026 @Tamperekaupunki @VisitTampere @Tampere2026Team</t>
  </si>
  <si>
    <t>RT @KValisaari: Kaupunkikuva Tampereelta 18.8.2019 klo 08:50 kohteena Tuomiokirkonkadun uusikävelykatu ⁦@Tamperekaupunki⁩ #blockfest #visit…</t>
  </si>
  <si>
    <t>@kivifaktaa @VisittampereFI @VisitTampere</t>
  </si>
  <si>
    <t>"Särkänniemessä ja Mustassalahdessa vietetään viikonloppuna 31.8.–1.9. Tampere Lakeland Festivalia, jossa juhlistetaan Tampereen kaunista järviluontoa" #satamat #järviluonto #vesistö https://t.co/BmLpBjmf6x</t>
  </si>
  <si>
    <t>RT @VisitTampere: Wow _xD83E__xDD29_ Over 80 people from different parts of France, Switzerland, and Belgium will arrive tomorrow to #Tampere on @ParisC…</t>
  </si>
  <si>
    <t>Tuulensuussa on vajaan parin viikon päästä melkoiset hulinat. Korttelijuhlan ohjelma on nyt julkaistu. Kurkkaa ja tuu juhlimaan! #TampereenRatikka #Tampere #VisitTampere https://t.co/wLRF3sgO94</t>
  </si>
  <si>
    <t>RT @sarkanniemi: Särkänniemen alue uudistuu ja laajenee tulevina vuosina. _xD83C__xDFA1_ Vastaa kyselyyn uusista palveluista ja vaikuta alueen kehittymi…</t>
  </si>
  <si>
    <t>RT @VisitTampere: When August turns into September, #Särkänniemi and #Mustalahti harbour turn into a #festival area for the whole #family _xD83E__xDD29_…</t>
  </si>
  <si>
    <t>RT @DiscoverFinland: On August 31st and September 1st Tampere Lakeland Festival celebrates the city's beautiful lake nature in the Särkänni…</t>
  </si>
  <si>
    <t>RT @VisittampereFI: Reilun viikon päästä historian ensimmäinen #Lakeland #Festival -järvifestivaali näkee päivänvalon _xD83E__xDD29__xD83E__xDD73_ Nyt kannattaa vara…</t>
  </si>
  <si>
    <t>RT @lakesperience: Come to celebrate the lakes in Tampere region! During the weekend of 31.8-1.9.2019 #Lakesperience together with other la…</t>
  </si>
  <si>
    <t>@fbonnardelCAQ https://t.co/y7evsTdXlT</t>
  </si>
  <si>
    <t>RT @VisittampereFI: #Rammstein käväisi viikonloppuna ravistelemassa #Tampere'en hereille _xD83D__xDCA3_ Bändin laulaja Till Lindemann ehti onneksi nautt…</t>
  </si>
  <si>
    <t>RT @DiscoverFinland: Tamperrada Pintxo Week began today in Tampere and will run until August 23rd, with local restaurants participating in…</t>
  </si>
  <si>
    <t>RT @VisitTampere: This Saturday you can enjoy one hot sauna experience at the #Pispala #Sauna #Festival in #Tampere _xD83D__xDD25_ Sauna hut, Ufo raft s…</t>
  </si>
  <si>
    <t>In September #Lakesperience will organise a benchmarking trip to #MecklenburgLakeDistrict to Germany. More about the trip here: https://t.co/Oz6iqiU2Ji</t>
  </si>
  <si>
    <t>Come to celebrate the lakes in Tampere region! During the weekend of 31.8-1.9.2019 #Lakesperience together with other lake related development projects and #Särkänniemi will organise #TampereLakelandFestival. More information: https://t.co/eK7rKvOkFs</t>
  </si>
  <si>
    <t>Isoin Nässyllä nähty höyrylaivaregatta lipuu luoksesi elokuun viimeisenä viikonloppuna Järvifestivaalien yhteydessä. Katso lisätietoja täältä:  https://t.co/rkOnphBb66
#tamperelakelandfestival #lakesperience #järvimatkailu #visittampere #höyrylaiva #melonta #sähköpyörä #kalastus</t>
  </si>
  <si>
    <t>We’ve been interviewed_xD83D__xDCAA_ Our head chef, Koji,  talks about our authentic Tokyo style #sushi cuisine_xD83D__xDD25_ Pls check!
早速うちのレストラン「Fujimi」がオンラインメディアで紹介されました！
#visittampere #tampere #fujimi
https://t.co/WWzMO96STL</t>
  </si>
  <si>
    <t>#construction #jäärämizing #JÄÄRÄCERAMICS 
_xD83D__xDC99_
#VISITTAMPERE #innovation
#monamour #ceramicart #lartistafinlandesa 
#visiteurope #visitfinlandia @ Tampereen stadion https://t.co/YGJDlXiTsa</t>
  </si>
  <si>
    <t>#VISITTAMPERE #monamour 
_xD83D__xDC99_⚱
#jäärämizing #JÄÄRÄCERAMICS @ Tammelantori https://t.co/zYgBrMuY29</t>
  </si>
  <si>
    <t>#visittampere #monamour 
_xD83D__xDC99_
#jäärämizing 
#JÄÄRÄCERAMICS @ Tammelantori https://t.co/fRyPUSki9a</t>
  </si>
  <si>
    <t>Welcome to Tampere! #homeless #footballcup #visitTampere #football https://t.co/L2xjiJi1Mk</t>
  </si>
  <si>
    <t>RT @Tamperekaupunki: Homeless World Cup of football will take place in Tampere from June 28 – July 6 in 2020 - warmly welcome! https://t.co…</t>
  </si>
  <si>
    <t>Miljardibisnes ja olympialaji sekä yhteisöllistä toimintaa ja kaupunkien kehittämistä, kuten #kaarikoirat ja @Tamperekaupunki tehneet @hiedanranta ’ssa. Tampere todella tunnetaan skeittauksesta! @VisitTampere @Tampere2026Team @SmartTampere @SuomenKuvalehti https://t.co/Ji9yDNODg6</t>
  </si>
  <si>
    <t>RT @TalentTampere: Warmly welcome to #tampere new students of  @TampereUni
 @TAMK_UAS
 @treduofficial
@TAKKTampere
 @Polamk
 @opiskelijanta…</t>
  </si>
  <si>
    <t>RT @Mikko_KY: Miljardibisnes ja olympialaji sekä yhteisöllistä toimintaa ja kaupunkien kehittämistä, kuten #kaarikoirat ja @Tamperekaupunki…</t>
  </si>
  <si>
    <t>Liekkö toista kaupunkia, jossa yhtä laajasti ja näppärästi nostetaan esiin omaa murretta. Tampereen murteen kohtaa kaupungilla puheessa ja kuvissa vähän väliä. #Tampere #kaupunki #murre #kieli #visittampere https://t.co/y4dDhPLjbx</t>
  </si>
  <si>
    <t>RT @JJuvakka: Liekkö toista kaupunkia, jossa yhtä laajasti ja näppärästi nostetaan esiin omaa murretta. Tampereen murteen kohtaa kaupungill…</t>
  </si>
  <si>
    <t>#Tampere Nocturnal Happening can be enjoyed tomorrow at the parks, clubs, museums or even the sauna _xD83E__xDD29_ https://t.co/vogJ90zDR7 Check out the whole programme _xD83D__xDC49_ https://t.co/Jws3rkzLD7 #VisitTampere @Teatterikesa</t>
  </si>
  <si>
    <t>Tampere - the most Metal City on the Planet _xD83E__xDD18_ https://t.co/IhncC4cGvu #CapitalOfMetal #Tampere #VisitTampere @OurFinland @DiscoverFinland @RammsteinFans #Finland #metal #music</t>
  </si>
  <si>
    <t>International #CTG Collective will present their first exhibition at the #Serlachius Recidency in Mänttä. The #performance, #video, #ceramics and #sculptures reflect their visit in @arttown Mänttä over the past two weeks. Exhibition is open on 17 August 12–5 pm. https://t.co/49Xf3SjnH1</t>
  </si>
  <si>
    <t>RT @serlachius: International #CTG Collective will present their first exhibition at the #Serlachius Recidency in Mänttä. The #performance,…</t>
  </si>
  <si>
    <t>@thisisFINLAND @WIRED Although #Nokia company originally hails from #Tampere Region ;) #VisitTampere</t>
  </si>
  <si>
    <t>Win a trip to Finland and the Moomin Museum! Make a video and let us know why you and your friend deserve the chance to fly to Tampere, Finland, to visit the Moomin Museum! More info here:
https://t.co/F2egUKuIoo</t>
  </si>
  <si>
    <t>Rain, clouds, go away, as tomorrow we hope for a sunny day: the #Moomin Museum Garden Party offers loads of fun for the whole family _xD83D__xDE0D_ https://t.co/S7xxABlWtj #VisitTampere #Tampere @moominmuseum @tamperetalo</t>
  </si>
  <si>
    <t>RT @moominmuseum: Win a trip to Finland and the Moomin Museum! Make a video and let us know why you and your friend deserve the chance to f…</t>
  </si>
  <si>
    <t>RT @HelenPorter1853: We loved our visit to the #Moomin-museum today. We now appreciate the creative genius of @ToveJansson1914 
So many fas…</t>
  </si>
  <si>
    <t>Sweet dreams, sweet face. _xD83D__xDE3B__xD83D__xDCA4_ #velho #sleepycat #nukuttaa #catcafe #kissakahvila #tampere #visittampere https://t.co/EObsrME2G8 https://t.co/mnM097RNEu</t>
  </si>
  <si>
    <t>Tampere's beloved cat café @Purnauskis is featured in this article _xD83D__xDE3B_ "One of the best cat cafes in the world, Kissakahvila Purnauskis!" https://t.co/DrK59fsFxJ #VisitTampere #Tampere #cat #cafe</t>
  </si>
  <si>
    <t>RT @VisitTampere: Tampere's beloved cat café @Purnauskis is featured in this article _xD83D__xDE3B_ "One of the best cat cafes in the world, Kissakahvil…</t>
  </si>
  <si>
    <t>RT @VisittampereFI: Kesä on parasta aikaa #pyöräily'yn! #tampere'elta löytyy useita vuokrattavia pyöriä, joten hyppää satulaan ja polkaise…</t>
  </si>
  <si>
    <t>Kesä on parasta aikaa #pyöräily'yn! #tampere'elta löytyy useita vuokrattavia pyöriä, joten hyppää satulaan ja polkaise seikkailuun! Ainakin aivan ihanat #PyhäNäsi -reitit pitää kokea vähintään kerran elämässä. @PyhaNasi #VisitTampere
https://t.co/GZzFjXKDxo</t>
  </si>
  <si>
    <t>Tunnelmallinen Sastamalan Wanhat Talot kutsuu jälleen huomenna tutustumaan ihaniin, vanhoihin rakennuksiin ja koteihin _xD83D__xDE0D_ https://t.co/anzR6oKjD4 #VisitTampere #WanhatTalot @Sastamala</t>
  </si>
  <si>
    <t>RT @VisittampereFI: Nyt on aika juhlistaa #Tuulensuu'n ratikkakorttelia _xD83E__xDD73_ Koko perheen ilmaisessa korttelijuhlassa nautitaan ainutlaatuisis…</t>
  </si>
  <si>
    <t>Nyt on aika juhlistaa #Tuulensuu'n ratikkakorttelia _xD83E__xDD73_ Koko perheen ilmaisessa korttelijuhlassa nautitaan ainutlaatuisista tarjouksista, musiikista, ohjelmasta lapsille ja loppukesän tunnelmasta! https://t.co/kNSVT9Iric #VisitTampere #Tampere @TampereRatikka @Tamperekaupunki</t>
  </si>
  <si>
    <t>Finlayson Art Arean kesän päätöstapahtuma Taide&amp;amp;Kirja on sympaattinen, intiimi ja persoonallinen tapahtuma, joka täyttää #Finlayson'in alueen mukavalla kulttuurisäpinällä tänä viikonloppuna _xD83D__xDE0D_ https://t.co/HMklpNZjcw #VisitTampere @trefinsku #Tampere</t>
  </si>
  <si>
    <t>Keinut, kokemuspolku, hotelli… Tampere-talo yllättää paatuneenkin bisnesmatkaajan | Iltalehti #Tampere #tamperetalo #tamperehall @visittampere https://t.co/SxEi6bfT6A</t>
  </si>
  <si>
    <t>RT @VisitTampere: Tampere Hall is bustling with excitement right now, as the Paris - North Cape Photo Adventure's Tampere leg is presented…</t>
  </si>
  <si>
    <t>Tampere Hall is bustling with excitement right now, as the Paris - North Cape Photo Adventure's Tampere leg is presented _xD83E__xDD29_ #VisitTampere @Tamperekaupunki @tamperetalo @ParisCapNord #Tampere read more: https://t.co/pr02PehFnr https://t.co/AyVLY2NaOc</t>
  </si>
  <si>
    <t>Tampere-talossa on parhaillaan käynnissä pressitilaisuus, jossa esitellään #Tampere'ella ensimmäistä kertaa pysähtyvää Paris-North Cape -valokuvaseikkailua _xD83E__xDD29_ Lue lisää Tamperelaisen artikkelista _xD83D__xDC49_ https://t.co/ztYx9nul9k #VisitTampere @tamperetalo @Tamperekaupunki @ParisCapNord https://t.co/5jNk8iR7IV</t>
  </si>
  <si>
    <t>Lauantaina Kartanonpuisto täyttyy yhteisestä puuhasta ja piknik-hengestä. Kakkua 400 ensimmäiselle 5v-synttäreiden kunniaksi, Terassi-DJ:t, origami- ja naamiotyöpajat, Karva-Kaverit rapsuteltavina, pilatesta, performanssaja ja valokuvauspiste.
#Hiedanranta #VisitTampere https://t.co/dNg5d1Raue</t>
  </si>
  <si>
    <t>Jukola on korjattu ja rakennus avataan yleisölle Puutarhajuhlissa! Jukolan näyttely- ja innovaatiotilassa lauantaina mukana Sorvaamo-, NutriCity-, Energiaviisaat kaupungit-, Leväsieppari-, drone testaustila- ja kuivakäymälöiden kehityshankkeet.
#Hiedanranta #VisitTampere https://t.co/dmk31q7iNN</t>
  </si>
  <si>
    <t>Spraycankontrol on käynnissä Puutarhajuhlien päivänä Hiedanrannassa! Katutaidepuisto saa siis uusia teoksia ainakin Kuorimon edustalla oleviin seiniin.
#Hiedanranta #katutaide #streetart #VisitTampere https://t.co/CWWA54Hh37</t>
  </si>
  <si>
    <t>Puutarhajuhlissa 17.8. yhdessä tekemistä luvassa mm. Kenneli D.I.Y:n skeittikoulussa, Kartanopuistossa Valokuvausseuran valokuvauspisteellä, origami-työpajassa, Hei pahvi! -naamiotyöpajassa, Karva-Kavereiden rapsuttelussa ja Pihanan seppeletyöpajassa.
#Hiedanranta #VisitTampere https://t.co/4nkSmfvPWt</t>
  </si>
  <si>
    <t>Puutarhajuhlissa huomenna on tietenkin nähtävillä myös erilaisia näyttelyitä sekä esittävää taidetta, kuten sirkusta ja teatteria. Puutarhajuhlien koko ohjelma ja kartta: https://t.co/0RU7sPKb9y
#Hiedanranta #VisitTampere #Tampere https://t.co/PB6420lET6</t>
  </si>
  <si>
    <t>Saavu pyörällä -kampanja kannustaa saapumaan Hiedanrannan Puutarhajuhliin pyöräillen! Tulet sitten läheltä tai kauempaa - mieti jos voisit ajella paikalle mukavasti polkupyörällä. 
#Hiedanranta #Ekokumppanit #PyhaNasi #VisitTampere https://t.co/MZDkBrm94U</t>
  </si>
  <si>
    <t>Jotta jaksaa juhlia, kannattaa syödä hyvin!
Puutarhajuhlilla hae herkulliset ruoka-annokset kartanon edustan myyntipisteistä ja nauti ne kartanon puutarhassa, joka soveltuu mainiosti vaikka koko perheen piknikkiin. Paikalta löytyy ruokaa moneen makuun. 
#Hiedanranta #VisitTampere https://t.co/DCeqW1DvQC</t>
  </si>
  <si>
    <t>Kenneli D.I.Y:n sisäpihalla on tuttuun tapaan Puutarhajuhlien viralliset jatkot klo 19-22. Menosta pitää huolen Pirkanmaan Kaarikoirat ry ja: Hypnolepsy, TI Boyz From Brasil, Niina Annika &amp;amp; Aurinkoiset.
#Hiedanranta #VisitTampere https://t.co/goeBpVCQGU</t>
  </si>
  <si>
    <t>Hiedanrannan Puutarhajuhlat järjestetään nyt jo viidettä kertaa _xD83D__xDE0D_ Nauti eri taiteenalojen esityksistä, työpajoista ja opaskierroksista sekä illalla järjestettävistä lavatansseista, joiden rytmistä vastaa Huojuva Komppi! https://t.co/FfzRxg7Hen #VisitTampere #Tampere @hiedanranta</t>
  </si>
  <si>
    <t>Nyt se avautuu! G #Livelab #Tampere nimittäin _xD83E__xDD29_ Ensimmäisissä konserteissa esiintyvät mm. Tuomo Prättälä, Markus Nordenstreng ja Verneri Pohjola, SITOI ja Dxxxa D, Pekko Käppi sekä Eino Grön! https://t.co/TmUzeo9r8I #VisitTampere @glivelabtampere</t>
  </si>
  <si>
    <t>Kirjaston entinen lehtilukusali, Frenckellin pannuhuone, on nyt sisältä täysin uudelleensyntynyt: G Livelab Tampere -musiikkiklubin toiminta käynnistyy huomenna 17.8. Tutustu https://t.co/7cZsw3q6Gd #GLivelabTampere #GLivelabTampere #Tampere #VisitTampere @glivelabtampere https://t.co/ApXVgNp0tw</t>
  </si>
  <si>
    <t>RT @VisittampereFI: Tampere-talossa on parhaillaan käynnissä pressitilaisuus, jossa esitellään #Tampere'ella ensimmäistä kertaa pysähtyvää…</t>
  </si>
  <si>
    <t>Wow _xD83E__xDD29_ Over 80 people from different parts of France, Switzerland, and Belgium will arrive tomorrow to #Tampere on @ParisCapNord Photo Adventure to capture some of the beauty of our city and region _xD83D__xDE0D_ https://t.co/pr02PehFnr #VisitTampere @OurFinland @Tamperekaupunki</t>
  </si>
  <si>
    <t>The winners of the Paris–North Cape Photo Adventure have been chosen and they are Dariya Korzhenko and Alexis Calzetta _xD83E__xDD29_ Congratulations! #VisitTampere @Tamperekaupunki @ParisCapNord #photography https://t.co/Rf7kSp3hcl</t>
  </si>
  <si>
    <t>Wow _xD83E__xDD29_ Paris–North Cape -valokuvaseikkailu saapuu #Tampere'elle! Yli 80 ranskalaista, belgialaista ja sveitsiläistä valokuvaajaa viettävät kaksi päivää kuvaten alueemme luonto- ja kaupunkikohteita _xD83D__xDE0D_ https://t.co/j5ouVMKUeg #VisitTampere @ParisCapNord @Tamperekaupunki</t>
  </si>
  <si>
    <t>Paris–North Cape –valokuvaseikkailun voittajiksi valittiin Dariya Korzhenko ja Alexis Calzetta _xD83E__xDD29_ @ParisCapNord #VisitTampere @Tamperekaupunki Lue lisää: https://t.co/fgoilnZwKS #Tampere #valokuvaus https://t.co/H2VzJa3jYT</t>
  </si>
  <si>
    <t>RT @VisittampereFI: Paris–North Cape –valokuvaseikkailun voittajiksi valittiin Dariya Korzhenko ja Alexis Calzetta _xD83E__xDD29_ @ParisCapNord #VisitTa…</t>
  </si>
  <si>
    <t>Vielä tänään ehtii Tampereelle pintxoilemaan! Muista myös antaa ääni omalle suosikkiannoksellesi, äänestys löytyy Tamperradan Facebook-sivulta. 
#tamperrada #pintxofiesta #pintxo #visittampere #pirkanamaanfestivaalit #pirfest #tampereregionfestivals
https://t.co/ZQI9xIgMy8</t>
  </si>
  <si>
    <t>RT @Pirfest: Vielä tänään ehtii Tampereelle pintxoilemaan! Muista myös antaa ääni omalle suosikkiannoksellesi, äänestys löytyy Tamperradan…</t>
  </si>
  <si>
    <t>Tampere Chamber Music ry ja Tampere-talo syventävät yhteistyötä.❤️ Yhteistyössä on voimaa ja viisautta. _xD83C__xDFBC__xD83C__xDFBB__xD83C__xDFB6_
#tamperechambermusic
#tamperetalo
#visittampere https://t.co/Tsibps4yJy</t>
  </si>
  <si>
    <t>RT @tchambermusic: Tampere Chamber Music ry ja Tampere-talo syventävät yhteistyötä.❤️ Yhteistyössä on voimaa ja viisautta. _xD83C__xDFBC__xD83C__xDFBB__xD83C__xDFB6_
#tamperecha…</t>
  </si>
  <si>
    <t>Sara Hildénin taidemuseon 40-vuotisjuhlavuoden kesänäyttely Out of Office on esillä vielä tämän viikonlopun - vielä siis ehdit! https://t.co/bbSEZUhOtr #SaraHildenintaidemuseo #Tampere #VisitTampere @SaraHildenArt</t>
  </si>
  <si>
    <t>#Kintulammi'n Kortejärven tilalla on elokuun viikonloppuisin avoin kahvila, #sauna ja muuta oheisohjelmaa _xD83C__xDF3C_ #Nysse tarjoaa ilmaisen luontobussin nonstoppina Sorilan ja Kortejärven tilan välillä _xD83E__xDD29_ https://t.co/PsabozBMnZ #VisitTampere #Tampere #luonto</t>
  </si>
  <si>
    <t>#Rammstein käväisi viikonloppuna ravistelemassa #Tampere'en hereille _xD83D__xDCA3_ Bändin laulaja Till Lindemann ehti onneksi nauttia rennolla otteella myös paikallisesta luonnosta ja järvimaisemista _xD83D__xDE43_ Tulikohan kuhaa? https://t.co/avtcoUqslA #VisitTampere #kalastus</t>
  </si>
  <si>
    <t>Hämeenpuiston #Puistofiesta täyttää 10 vuotta ja luvassa on musiikkia, ohjelmaa ja harrastuksia https://t.co/uc3fjDkZ8U Lapsia ilahduttavat muun muassa paloauto, #Särkänniemi Zonesin #pomppulinna ja Herra Hakkarainen _xD83E__xDD73_ #Tampere #VisitTampere @Tamperekaupunki</t>
  </si>
  <si>
    <t>Pietarilaiset markkinat on koko perheen iloinen tapahtuma Tallipihalla _xD83C__xDF3C_ Elävää musiikkia ja iloista slaavilaistunnelmaa, sekä kädentaitajia töineen ja taitoineen aina Venäjältä ja Virosta asti! https://t.co/ENFJCc0DHt #VisitTampere #Tallipiha #Tampere</t>
  </si>
  <si>
    <t>Tampere "mainittu" _xD83D__xDE0E__xD83E__xDD18_ https://t.co/xVPmZkAezj #Tampere #CapitalOfMetal #Rammstein #Ratina #VisitTampere</t>
  </si>
  <si>
    <t>Reilun viikon päästä historian ensimmäinen #Lakeland #Festival -järvifestivaali näkee päivänvalon _xD83E__xDD29__xD83E__xDD73_ Nyt kannattaa varata päivämäärä 31.8.–1.9. kalenterista ja lähteä mukaan! https://t.co/vbEGl9rIF2 #VisitTampere #Tampere @sarkanniemi @Tamperekaupunki</t>
  </si>
  <si>
    <t>Lauantai on perinteisesti #saunapäivä, mutta tulevana lauantaina pääseekin astetta kuumempiin tunnelmiin Pispalan Saunafestivaaleilla! On meinaan majasaunaa, lauttasaunaa, domesaunaa.. Kaikki samalla lipulla _xD83D__xDD25_♨️ https://t.co/Z47J0N3jh3 #SaunaCapital #Tampere #sauna #festivaali</t>
  </si>
  <si>
    <t>Särkänniemen alue uudistuu ja laajenee tulevina vuosina _xD83E__xDD29_ Jos haluat vaikuttaa, osallistu kyselyyn ja olet mukana kahden hengen rannekepakettien arvonnassa Särkänniemen Karmivaan karnevaaliin _xD83D__xDC7B_ https://t.co/Jcd2nghwba #VisitTampere @sarkanniemi #kestävämatkailu #Tampere</t>
  </si>
  <si>
    <t>Varaslähtö Venetsialaisiin #Tampere'ella! Viikinsaaren #Venetsialaiset juhlitaan lauantaina 24.8. ja pääesiintyjänä Tähdet Tähdet -tähti Samae Koskinen _xD83E__xDD29_ Elokuinen ilta ja yö Pyhäjärven keskellä on täynnä taikaa https://t.co/uLUFYtDRPL #VisitTampere @SamaeKoskinen #Viikinsaari</t>
  </si>
  <si>
    <t>RT @Tamperekaupunki: Sara Hildénin taidemuseon 40-vuotisjuhlavuoden kesänäyttely Out of Office on esillä vielä tämän viikonlopun - vielä si…</t>
  </si>
  <si>
    <t>RT @VisittampereFI: #Kintulammi'n Kortejärven tilalla on elokuun viikonloppuisin avoin kahvila, #sauna ja muuta oheisohjelmaa _xD83C__xDF3C_ #Nysse tarj…</t>
  </si>
  <si>
    <t>RT @VisittampereFI: Wow _xD83E__xDD29_ Paris–North Cape -valokuvaseikkailu saapuu #Tampere'elle! Yli 80 ranskalaista, belgialaista ja sveitsiläistä valo…</t>
  </si>
  <si>
    <t>RT @VisittampereFI: Hämeenpuiston #Puistofiesta täyttää 10 vuotta ja luvassa on musiikkia, ohjelmaa ja harrastuksia https://t.co/uc3fjDkZ8U…</t>
  </si>
  <si>
    <t>RT @VisittampereFI: Pietarilaiset markkinat on koko perheen iloinen tapahtuma Tallipihalla _xD83C__xDF3C_ Elävää musiikkia ja iloista slaavilaistunnelma…</t>
  </si>
  <si>
    <t>RT @VisittampereFI: Särkänniemen alue uudistuu ja laajenee tulevina vuosina _xD83E__xDD29_ Jos haluat vaikuttaa, osallistu kyselyyn ja olet mukana kahde…</t>
  </si>
  <si>
    <t>RT @VisittampereFI: Varaslähtö Venetsialaisiin #Tampere'ella! Viikinsaaren #Venetsialaiset juhlitaan lauantaina 24.8. ja pääesiintyjänä Täh…</t>
  </si>
  <si>
    <t>Warmly welcome to #tampere new students of  @TampereUni
 @TAMK_UAS
 @treduofficial
@TAKKTampere
 @Polamk
 @opiskelijantampere #internationaltampere #TalentTampere 
Photo #VisitTampere/Laura Vanzo https://t.co/yvNaDyMNXn</t>
  </si>
  <si>
    <t>Särkänniemen alue uudistuu ja laajenee tulevina vuosina. _xD83C__xDFA1_ Vastaa kyselyyn uusista palveluista ja vaikuta alueen kehittymiseen! _xD83D__xDCAA_ Voit voittaa liput Karmivaan karnevaaliin. _xD83D__xDC7A__xD83D__xDC80__xD83E__xDD2D_ Vastaa ja osallistu: https://t.co/K1cXj0S3bc #Särkänniemi @VisitTampere</t>
  </si>
  <si>
    <t>When August turns into September, #Särkänniemi and #Mustalahti harbour turn into a #festival area for the whole #family _xD83E__xDD29__xD83E__xDD73_ Come and enjoy the lovely #lake #nature, #cruises and the whole programme! https://t.co/NSkaf5xDFZ #VisitTampere @sarkanniemi @Tamperekaupunki</t>
  </si>
  <si>
    <t>Jytinää Särkässä. #tampere #särkänniemi @Tamperekaupunki @sarkanniemi @VisitTampere https://t.co/pxrhk9w6a8</t>
  </si>
  <si>
    <t>RT @juhakokkala: Jytinää Särkässä. #tampere #särkänniemi @Tamperekaupunki @sarkanniemi @VisitTampere https://t.co/pxrhk9w6a8</t>
  </si>
  <si>
    <t>Many of you know pétanque but how many of you knew about this Finnish game mölkky?
#mölkky #game #hobby #Finland #visitTampere https://t.co/hydPoyYKhs</t>
  </si>
  <si>
    <t>Ramsteinin keikalla ei kylmyyskään päässyt yllättämään, kun kymmen metrisiä tulipatsaita loimusi tasaista tahtia läpi koko keikan _xD83D__xDD25_ _xD83D__xDD25_ _xD83D__xDD25_ #rammstein #rammsteinlive #tampere #visittampere #finland #rock #heavy #music… https://t.co/ybyy06n7tG</t>
  </si>
  <si>
    <t>Rammstein piipahti muutaman kappaleeb verran myös pienellä lavalla. Takaisin tulopaikk oli osaltani lähes täydellinen _xD83D__xDC4D__xD83C__xDFFB__xD83D__xDE01_ #rammstein #rammsteinlive #tampere #visittampere #finland #rock #heavy #music #konsertissa… https://t.co/204pjvvOuX</t>
  </si>
  <si>
    <t>MT @visittampere: This Saturday you can enjoy one hot #sauna experience at the #Pispala #Sauna #Festival in #Tampere _xD83D__xDD25_ Sauna hut, Ufo raft sauna, sauna dome, trailer sauna, tent saunas! https://t.co/OcoeGQNBTl #SaunaCapital #VisitTampere #Finland</t>
  </si>
  <si>
    <t>This Saturday you can enjoy one hot sauna experience at the #Pispala #Sauna #Festival in #Tampere _xD83D__xDD25_ Sauna hut, Ufo raft sauna, sauna dome, trailer sauna, tent saunas.. All with just one ticket! https://t.co/0ECpDg86v2 #SaunaCapital #VisitTampere @SaunafromFinlan</t>
  </si>
  <si>
    <t>@SaunafromFinlan Pispala Sauna Festival on Saturday AND Sunday, 24-25 August :)</t>
  </si>
  <si>
    <t>MT @VisitTampere: This weekend you can enjoy one hot sauna experience at the Pispala Sauna Festival in #Tampere #Finland _xD83D__xDD25_ Sauna hut, Ufo raft sauna, sauna dome, trailer sauna, tent saunas..! https://t.co/PqRGitRt2V #SaunaCapital #VisitTampere @SaunafromFinlan</t>
  </si>
  <si>
    <t>RT @thisisFINLAND: MT @VisitTampere: This weekend you can enjoy one hot sauna experience at the Pispala Sauna Festival in #Tampere #Finland…</t>
  </si>
  <si>
    <t>Olin tuulensuun korttelijuhlassa ja lopuksi ratikkakahvilaan valkoviinillä. #tuulensuu #ratikkatampere #tampereallbright #omatampere #visittampere #yletampere https://t.co/oOtOnErtUy</t>
  </si>
  <si>
    <t>Sauna, Car Pool Karaoke, Chicken Wings, Beaver Bar, City Tour, cool cameos from Atlas Northcore, Asim Searah, JP Ahonen, Felipe Munoz FT, Ari Pietilä ... You don't want to miss this!!!
Finland Vlog: Day 5 (Tampere)
https://t.co/46leAy6bdk
#VisitTampere #Tampere #Finland #Sauna</t>
  </si>
  <si>
    <t>RT @PDro_Almeida: Sauna, Car Pool Karaoke, Chicken Wings, Beaver Bar, City Tour, cool cameos from Atlas Northcore, Asim Searah, JP Ahonen,…</t>
  </si>
  <si>
    <t>WOMEX World Music Expo is the most #international #music meeting in the world and the biggest #conference of the global music scene and a showcase festival - #WOMEX19 will take place in #Tampere in October _xD83E__xDD73_ #VisitTampere @thisisFINLAND @OurFinland https://t.co/jBb7G7rHJa</t>
  </si>
  <si>
    <t>#Rammstein shook #Tampere to the core this weekend, with over 60 000 concert goers _xD83D__xDCA3_ Luckily lead singer Till Lindemann had time to #relax and enjoy the local #nature and #lakeside _xD83D__xDE43_ Wonder if he caught anything? https://t.co/RJzVO1E5K4 #VisitTampere @OurFinland</t>
  </si>
  <si>
    <t>#Tampere, segunda ciudad más grande de #Finlandia, se ofrece como #destino para la celebración de #eventprofs y es el perfecto escenario natural para actividades de #teambuilding, lee más en la edición Julio/Agosto de #PUNTOMICE @OurFinland @VisitTampere https://t.co/llfTjRSzAB https://t.co/hOvWSBzo56</t>
  </si>
  <si>
    <t>RT @VisitTampere: The winners of the Paris–North Cape Photo Adventure have been chosen and they are Dariya Korzhenko and Alexis Calzetta _xD83E__xDD29_…</t>
  </si>
  <si>
    <t>Vapriikin Dracula-näyttelyn viimeinen viikko käynnistyy huomenna tiistaina - otahan ohjelmaan, jos aiot käydä! https://t.co/0DbSQ01cVE #Vapriikki #vampyyrit #Tampere #VisitTampere https://t.co/A8GMKoF5SR</t>
  </si>
  <si>
    <t>Menneenä lauantaina puutarhajuhlittiin muumiteemalla Sorsapuistossa Muumimuseon puutarhajuhlissa, tulevana lauantaina tervetuloa Hiedanrannan Puutarhajuhliin! https://t.co/yy1kZRaqVF #Hiedanranta  #Tampere #VisitTampere #Hiedanrannankulttuuri https://t.co/o20l3qQiFC</t>
  </si>
  <si>
    <t>Tampere will become one of the main stages of the Paris – North Cape Photo Adventure between 15th and 17th of August - welcome to Tampere, Finland! #Tampere #Finland #ParisNorthCapePhotoAdventure #VisitTampere https://t.co/6GNhixE0QW</t>
  </si>
  <si>
    <t>Valmista Hämeenkadun Tuulensuun katuosuutta juhlistetaan koko perheen maksuttomalla tapahtumalla lauantaina 24.8. klo 12-16, tervetuloa! https://t.co/pJ2gGatx0z #Tampere #TampereenRatikka #ratikantarina #VisitTampere https://t.co/KesmFNW6SC</t>
  </si>
  <si>
    <t>Homeless World Cup of football will take place in Tampere from June 28 – July 6 in 2020 - warmly welcome! https://t.co/kJXZGMWAcs #Tampere #Finland #football #VisitTampere https://t.co/fkTPFm7thB</t>
  </si>
  <si>
    <t>Nyt alkaa olla viime hetket tutustua Finlayson Art Areaan. Viikonloppuna päätöstapahtuma https://t.co/bFkssqFV0B #FinlaysonArtArea #Tampere #VisitTampere https://t.co/63NI0WgYe3</t>
  </si>
  <si>
    <t>Kaupunkikuva Tampereelta 18.8.2019 klo 08:50 kohteena Tuomiokirkonkadun uusikävelykatu ⁦@Tamperekaupunki⁩ #blockfest #visittampere #tampere #tamperekuvia #jäteasema #roskaastia #kävelykatu #siisteys #siivous https://t.co/aIJSQ9aLN9</t>
  </si>
  <si>
    <t>Tampereen ortodoksinen kirkko Pyhän Aleksanteri Nevskin ja Pyhän Nikolaoksen kirkon yhden kupolin risti #kirkko #church #risti #cross #kulta #ortodoksikirkko #gold #ikoni #kirkonkello #churchbell #tamperekuvia #tampere #visittampere #valokuvaus #photography #canonkesä #canon7dmk2 https://t.co/c28QLn7tF9</t>
  </si>
  <si>
    <t>Kalevankankaan hautausmaan vanha puurakennus #kalevankangas #visittampere #tamperekuvia #rakennus #building #hautausmaa #cemetery #valokuvaus #photography #canonkesä #canon7dmk2 https://t.co/gWgy53PEER</t>
  </si>
  <si>
    <t>Kamera kiertää, hengillistä ravintoa etsimen takaa Nekalan kirkon kellotapuli #kirkko #church #kellotapuli #beffroi #tamperekuvia #tampere #visittampere #valokuvaus #photography #canonkesä #canon7dmk2 #suomi #Finland https://t.co/kBfgSCIhwC</t>
  </si>
  <si>
    <t>Maisema näkymää hieman korkeammalta Pyhäjärvelle #pyhäjärvi #pispalanharju #tahmela #tamperekuvia #visittampere #pirkkala #ylävoima #rajasalmi #järvi #lake #talo #house #puut #woods #metsä #forest #saari #island #valokuvaus #photography #canonkesä #canon7dmk2 https://t.co/fyXUAZRwmE</t>
  </si>
  <si>
    <t>Särkänniemi huvipuistolaitteineen ja näsineula #näsinneula #särkänniemi #visittampere #tamperekuvia #huvipusto #funfair #taivas #heaven #pilvi #could #rakennus #building #savupiippu #chimney #valokuvaus #photography #canonkesä #canon7dmk2 #suomi #finland https://t.co/7s0gfnBnd5</t>
  </si>
  <si>
    <t>#Sade'tta odotellessa. #Näsijärvi #Nässy #Tampere #visitTampere #sää #maisema #luonto https://t.co/pqKmTmOpsU</t>
  </si>
  <si>
    <t>On kuin #ruska olisi jo tullut Näsijärven rannalle. Koivut ovat keltaisia ja pihlajat punaoransseja. Maaruska mustikoista. #Tampere #visitTampere #Näsijärvi #kuivuus #kuivakesä #sää #luonto https://t.co/OJVY45Rl6D</t>
  </si>
  <si>
    <t>Kuikkien kokoontumisajot Näsijärvellä. 11 #kuikka'a yhdessä, tässä niistä näkyy yhdeksän. #Näsijärvi #Nässy #Tampere #visitTampere #linnut #luonto #maisema https://t.co/LlpvVh9FSN</t>
  </si>
  <si>
    <t>Kumpi johtaa purjehduskisaa, #kuikka'parvi vai #purjevene? #Näsijärvi #Nässy #Tampere #visitTampere #linnut #luonto #maisema #purjehdus https://t.co/aGIM4jGhTM</t>
  </si>
  <si>
    <t>Iso-Otava ennen #sade'tta. Kuivan kesän takia lehtipuut #ruska'n väreissä jo nyt. #Iso_Otava #Näsijärvi #Nässy #Tampere #visitTampere #luonto #maisema #kuivakesä #sää https://t.co/zJG5BHZUcl</t>
  </si>
  <si>
    <t>RT @tjeldnet: On kuin #ruska olisi jo tullut Näsijärven rannalle. Koivut ovat keltaisia ja pihlajat punaoransseja. Maaruska mustikoista. #T…</t>
  </si>
  <si>
    <t>Based on the beloved books by Mauri Kunnas, The House of Mr Clutterbuck in Sastamala provides an ideal adventure for visitors with younger children, a day packed with activities and excitement: https://t.co/trdPMt6WLI https://t.co/H535GiuG9d</t>
  </si>
  <si>
    <t>The biggest hip-hop festival in Nordic countries, Blockfest 2019, takes over Tampere Stadium next weekend, with international acts A$AP Rocky, G-Eazy, Tyga, Jaden Smith, Ghostemane, Juice WRLD, Pouya, Saweetie, and Ski Mask the Slump God all performing: https://t.co/xRie6V0tBJ https://t.co/unWb3iS5r9</t>
  </si>
  <si>
    <t>The biggest hip-hop festival in Nordic countries, Blockfest 2019, takes over Tampere Stadium this weekend, with international acts A$AP Rocky,  G-Eazy, Tyga, Jaden Smith, Ghostemane, Juice WRLD, Pouya, Saweetie, and  Ski Mask the Slump God all performing: https://t.co/xRie6V0tBJ https://t.co/nV16qoo1U7</t>
  </si>
  <si>
    <t>Tamperrada Pintxo Week began today in Tampere and will run until August 23rd, with local restaurants participating in this Spanish-style fiesta which includes a competition for the best pintxo: https://t.co/VddMKHfViQ https://t.co/1eskeeMjzK</t>
  </si>
  <si>
    <t>On August 31st and September 1st Tampere Lakeland Festival celebrates the city's beautiful lake nature in the Särkänniemi area and Mustalahti harbour with a programme of various activities for the whole family: https://t.co/utqQZkioJB https://t.co/3gnA3g7Fiy</t>
  </si>
  <si>
    <t>RT @DiscoverFinland: Based on the beloved books by Mauri Kunnas, The House of Mr Clutterbuck in Sastamala provides an ideal adventure for v…</t>
  </si>
  <si>
    <t>RT @DiscoverFinland: The biggest hip-hop festival in Nordic countries, Blockfest 2019, takes over Tampere Stadium next weekend, with intern…</t>
  </si>
  <si>
    <t>RT @DiscoverFinland: The biggest hip-hop festival in Nordic countries, Blockfest 2019, takes over Tampere Stadium this weekend, with intern…</t>
  </si>
  <si>
    <t>https://www.instagram.com/p/B1BGPhgpfqw/?igshid=10pgayi8uleke</t>
  </si>
  <si>
    <t>https://nodexlgraphgallery.org/Pages/Graph.aspx?graphID=206380</t>
  </si>
  <si>
    <t>https://nodexlgraphgallery.org/Pages/Graph.aspx?graphID=206378</t>
  </si>
  <si>
    <t>https://www.stara.fi/</t>
  </si>
  <si>
    <t>https://www.instagram.com/p/B1GKDuSBgQi/?igshid=qhdhaofvitur</t>
  </si>
  <si>
    <t>https://www.facebook.com/events/563151180884311/</t>
  </si>
  <si>
    <t>https://twitter.com/classicrockmag/status/1161350456230195200</t>
  </si>
  <si>
    <t>https://twitter.com/Postimuseo/status/1161158937510600704</t>
  </si>
  <si>
    <t>https://news.cision.com/fi/lidl-suomi/r/lidl-aloitti-myymalan-rakennustyot-tampereella,c2880266</t>
  </si>
  <si>
    <t>https://www.loudersound.com/features/we-saw-rammstein-play-two-shows-in-the-most-metal-city-on-the-planet-and-fk</t>
  </si>
  <si>
    <t>http://DestinationRecommended.com/destinations/tampere</t>
  </si>
  <si>
    <t>https://www.linkedin.com/slink?code=dEEwRf7 https://www.linkedin.com/slink?code=d-bXZrv</t>
  </si>
  <si>
    <t>https://yle.fi/uutiset/3-10921628?utm_source=twitter-share&amp;utm_medium=social</t>
  </si>
  <si>
    <t>https://www.instagram.com/p/B1OL6LhlxmI/?igshid=1atghphcs1qla</t>
  </si>
  <si>
    <t>https://www.instagram.com/p/B1OmTEmC0lA/?igshid=wagz3yv60go4</t>
  </si>
  <si>
    <t>https://www.instagram.com/p/B1Om7_qC8l-/?igshid=1jh5ijvoypl75</t>
  </si>
  <si>
    <t>https://www.instagram.com/p/B1SzBZHh6vL/?igshid=54vcydyvpqe4</t>
  </si>
  <si>
    <t>https://visittampere.fi/hameenpuiston-puistofiesta/</t>
  </si>
  <si>
    <t>https://visittampere.fi/tampere-lakeland-festival/</t>
  </si>
  <si>
    <t>https://twitter.com/TampereRatikka/status/1161559332368130048</t>
  </si>
  <si>
    <t>https://visittampere.fi/en/articles/tampere-deck-arena/</t>
  </si>
  <si>
    <t>https://visittampere.fi/ajankohtaista/lakesperience-benchmarking-trip-to-germany/</t>
  </si>
  <si>
    <t>https://visittampere.fi/en/tampere-lakeland-festival/</t>
  </si>
  <si>
    <t>https://kohokohdat.fi/tampere/uusi-japanilainen-ravintola-fujimi/</t>
  </si>
  <si>
    <t>https://www.instagram.com/p/B1MHOOYBjDx/?igshid=1p3utlch07ao2</t>
  </si>
  <si>
    <t>https://www.instagram.com/p/B1fk1POhIJ9/?igshid=93er5usnxk5x</t>
  </si>
  <si>
    <t>https://www.instagram.com/p/B1flQwTBpdU/?igshid=ibyqbafu6fn7</t>
  </si>
  <si>
    <t>https://twitter.com/tamperekaupunki/status/1164779187569168395</t>
  </si>
  <si>
    <t>https://suomenkuvalehti.fi/jutut/kotimaa/skeittaus-on-miljardibisnes-josta-tulee-ensi-kertaa-myos-olympialaji-silti-lautailijoita-ahdistaa-onko-rahina-ja-hauskapito-loppu/</t>
  </si>
  <si>
    <t>https://visittampere.fi/en/events/the-nocturnal-happening/ https://www.teatterikesa.fi/en/programme/nocturnal-happening/</t>
  </si>
  <si>
    <t>https://muumimuseo.fi/en/visit-us/competition/</t>
  </si>
  <si>
    <t>https://visittampere.fi/en/events/moomin-museum-garden-party/</t>
  </si>
  <si>
    <t>https://www.instagram.com/p/B1bl7zynEi5/</t>
  </si>
  <si>
    <t>https://katzenworld.co.uk/2019/08/22/the-cat-cafes-of-finland-and-sweden/</t>
  </si>
  <si>
    <t>https://visittampere.fi/artikkelit/pyoraily-tampereella/</t>
  </si>
  <si>
    <t>https://visittampere.fi/tapahtumat/sastamalan-wanhat-talot/</t>
  </si>
  <si>
    <t>https://visittampere.fi/tapahtumat/tuulensuun-korttelijuhla/</t>
  </si>
  <si>
    <t>https://visittampere.fi/tapahtumat/taidekirja/</t>
  </si>
  <si>
    <t>https://www.iltalehti.fi/matkajutut/a/087fe386-bba2-4263-8452-21face928b3f</t>
  </si>
  <si>
    <t>https://visittampere.fi/en/news/paris-north-cape-photo-adventure-arrives-to-tampere/</t>
  </si>
  <si>
    <t>https://www.tamperelainen.fi/artikkeli/791588-kansainvaliset-valokuvaseikkailijat-saapuvat-tampereelle-kohteina-muun-muassa</t>
  </si>
  <si>
    <t>https://www.tampere.fi/material/attachments/uutiskeskus/tampere/h/WmaJ4zXi7/PuutarhajuhlaA5ohjelmakartta-printti.pdf</t>
  </si>
  <si>
    <t>https://visittampere.fi/tapahtumat/hiedanrannan-puutarhajuhlat/</t>
  </si>
  <si>
    <t>https://visittampere.fi/ajankohtaista/g-livelab-tampere-avautuu/</t>
  </si>
  <si>
    <t>https://www.glivelab.fi/tampere/</t>
  </si>
  <si>
    <t>https://visittampere.fi/ajankohtaista/paris-north-cape-photo-adventure-valloittaa-tampereen/</t>
  </si>
  <si>
    <t>https://www.tampere.fi/tampereen-kaupunki/ajankohtaista/tiedotteet/2019/08/17082019_1.html</t>
  </si>
  <si>
    <t>https://www.aamulehti.fi/a/46212f5f-d11d-4e2e-8be6-5566cb5cd397</t>
  </si>
  <si>
    <t>https://twitter.com/UrsulaHelsky/status/1164535848819462144</t>
  </si>
  <si>
    <t>https://www.tampere.fi/tampereen-kaupunki/ajankohtaista/tapahtumat/AEf1RTsup.html.stx</t>
  </si>
  <si>
    <t>https://visittampere.fi/tapahtumat/kortejarven-eloisa-elokuu/</t>
  </si>
  <si>
    <t>https://www.instagram.com/p/B0-8zv5o--V/</t>
  </si>
  <si>
    <t>https://visittampere.fi/tapahtumat/hameenpuiston-puistofiesta/</t>
  </si>
  <si>
    <t>https://www.facebook.com/events/2520347938247384/</t>
  </si>
  <si>
    <t>https://visittampere.fi/tapahtumat/pispalan-saunafestivaali/</t>
  </si>
  <si>
    <t>https://visittampere.fi/artikkelit/sarkanniemen-alueen-uudet-palvelut-kysely/</t>
  </si>
  <si>
    <t>https://visittampere.fi/tapahtumat/viikinsaaren-venetsialaiset/</t>
  </si>
  <si>
    <t>https://forms.gle/tBuRFGqGaq3gJL5NA</t>
  </si>
  <si>
    <t>https://twitter.com/thisisFINLAND/status/1164877955044192257</t>
  </si>
  <si>
    <t>https://www.instagram.com/p/B1M_D-aBNEv/?igshid=r4pa5o2lv6pg</t>
  </si>
  <si>
    <t>https://www.instagram.com/p/B1hUpDLBies/?igshid=i11ot0i9ax57</t>
  </si>
  <si>
    <t>https://visittampere.fi/en/events/pispala-sauna-festival/</t>
  </si>
  <si>
    <t>https://www.instagram.com/p/B1izoMYg58G/?igshid=kob1j5ugmey9</t>
  </si>
  <si>
    <t>https://www.youtube.com/watch?v=Pd65o1jiUXk&amp;feature=youtu.be</t>
  </si>
  <si>
    <t>https://twitter.com/womex/status/1159773492205821952</t>
  </si>
  <si>
    <t>http://puntomice.com/punto-mice-32/</t>
  </si>
  <si>
    <t>https://www.tampere.fi/tampereen-kaupunki/ajankohtaista/tapahtumat/i8vVGZNgh.html.stx https://twitter.com/vapriikki/status/1160539864942731266</t>
  </si>
  <si>
    <t>https://www.tampere.fi/tampereen-kaupunki/ajankohtaista/tapahtumat/cFEi0bqp1.html.stx https://twitter.com/hiedanranta/status/1160826316872200192</t>
  </si>
  <si>
    <t>https://twitter.com/VisitTampere/status/1161541871790972928</t>
  </si>
  <si>
    <t>https://www.tampere.fi/tampereen-kaupunki/ajankohtaista/tapahtumat/JTa1bRrOt.html.stx https://twitter.com/TampereRatikka/status/1161559332368130048</t>
  </si>
  <si>
    <t>https://homelessworldcup.org/tampere-finland-to-host-the-2020-homeless-world-cup/ https://twitter.com/homelesswrldcup/status/1162326888938921984</t>
  </si>
  <si>
    <t>https://finlaysonartarea.fi/ https://twitter.com/VisittampereFI/status/1164852365188587522</t>
  </si>
  <si>
    <t>https://www.discoveringfinland.com/destination/the-house-of-mr-clutterbuck/</t>
  </si>
  <si>
    <t>https://www.blockfest.fi/</t>
  </si>
  <si>
    <t>https://visittampere.fi/en/events/tamperrada-pintxo-week/</t>
  </si>
  <si>
    <t>instagram.com</t>
  </si>
  <si>
    <t>nodexlgraphgallery.org</t>
  </si>
  <si>
    <t>stara.fi</t>
  </si>
  <si>
    <t>facebook.com</t>
  </si>
  <si>
    <t>twitter.com</t>
  </si>
  <si>
    <t>cision.com</t>
  </si>
  <si>
    <t>loudersound.com</t>
  </si>
  <si>
    <t>destinationrecommended.com</t>
  </si>
  <si>
    <t>linkedin.com linkedin.com</t>
  </si>
  <si>
    <t>yle.fi</t>
  </si>
  <si>
    <t>visittampere.fi</t>
  </si>
  <si>
    <t>kohokohdat.fi</t>
  </si>
  <si>
    <t>suomenkuvalehti.fi</t>
  </si>
  <si>
    <t>visittampere.fi teatterikesa.fi</t>
  </si>
  <si>
    <t>muumimuseo.fi</t>
  </si>
  <si>
    <t>co.uk</t>
  </si>
  <si>
    <t>iltalehti.fi</t>
  </si>
  <si>
    <t>tamperelainen.fi</t>
  </si>
  <si>
    <t>tampere.fi</t>
  </si>
  <si>
    <t>glivelab.fi</t>
  </si>
  <si>
    <t>aamulehti.fi</t>
  </si>
  <si>
    <t>forms.gle</t>
  </si>
  <si>
    <t>youtube.com</t>
  </si>
  <si>
    <t>puntomice.com</t>
  </si>
  <si>
    <t>tampere.fi twitter.com</t>
  </si>
  <si>
    <t>homelessworldcup.org twitter.com</t>
  </si>
  <si>
    <t>finlaysonartarea.fi twitter.com</t>
  </si>
  <si>
    <t>discoveringfinland.com</t>
  </si>
  <si>
    <t>blockfest.fi</t>
  </si>
  <si>
    <t>tampere ratina visittampere travelgram</t>
  </si>
  <si>
    <t>tampere visittampere näsijärvi finland sauna sushi ratina</t>
  </si>
  <si>
    <t>rammstein tampere</t>
  </si>
  <si>
    <t>sade näsijärvi nässy tampere visittampere sää maisema luonto</t>
  </si>
  <si>
    <t>destinationpromotion finnishlakeland</t>
  </si>
  <si>
    <t>moomin lovereading valuethearts tampere finland</t>
  </si>
  <si>
    <t>moomin fans japan moominmuseum tamperehall visittampere visitfinland tampere mysummerfinland tovejansson art cultureistheanswer</t>
  </si>
  <si>
    <t>tampere foodtechies popups hungryfortampere visittampere</t>
  </si>
  <si>
    <t>brewdog brewdogtampere tonkabeans vanilja coffee stout milkstout tampere visittampere kauppakeskusratina beerparty beerserver craftnotcrap craftbar beerforlife beerstagram</t>
  </si>
  <si>
    <t>sushi</t>
  </si>
  <si>
    <t>tampere</t>
  </si>
  <si>
    <t>international music conference</t>
  </si>
  <si>
    <t>posti postikortit</t>
  </si>
  <si>
    <t>capitalofmetal tampere visittampere</t>
  </si>
  <si>
    <t>moomin</t>
  </si>
  <si>
    <t>kuikka näsijärvi nässy tampere</t>
  </si>
  <si>
    <t>kuikka purjevene näsijärvi nässy tampere visittampere linnut luonto maisema</t>
  </si>
  <si>
    <t>visittampere tampere visitlakeland lakeland visitfinland finland suomi scandinavia visiteurope europe museum art travel tourism review rating</t>
  </si>
  <si>
    <t>visittampere tampere visitlakeland lakeland visitfinland finland suomi scandinavia visiteurope europe museum art travel touri</t>
  </si>
  <si>
    <t>tampere tamperetalo</t>
  </si>
  <si>
    <t>tampere capitalofmetal rammstein ratina visittampere</t>
  </si>
  <si>
    <t>näsinneula tampere rakentaminen visittampere</t>
  </si>
  <si>
    <t>livelab tampere</t>
  </si>
  <si>
    <t>北欧 フィンランド 北欧暮らし finland suomi tampere visittampere タンペレ moomin ムーミン muumimuseo ムーミン美術館 ムーミンミュージアム</t>
  </si>
  <si>
    <t>pariscapnord pariscapnord2019 tamperephototrophy visittampere tampere graffiti streetart finlande</t>
  </si>
  <si>
    <t>pariscapnord2019</t>
  </si>
  <si>
    <t>pariscapnord2019 tamperephototrophy visittampere tampere graffiti streetart</t>
  </si>
  <si>
    <t>golfedumorbihan golfeandyou tampéré finlande visittampere pariscapnord2019 tamperephototrophy</t>
  </si>
  <si>
    <t>pariscapnord pariscapnord2019 tamperephototrophy visittampere tampere graffiti streetart</t>
  </si>
  <si>
    <t>mytampere visittampere thisisfinland visitfinland cityscape urbanscenery travelpics inststravel photooftheday whereitravel travelphotography travelpics</t>
  </si>
  <si>
    <t>tampere visittampere tampereregion2026</t>
  </si>
  <si>
    <t>blockfest</t>
  </si>
  <si>
    <t>satamat järviluonto vesistö</t>
  </si>
  <si>
    <t>tampereenratikka tampere visittampere</t>
  </si>
  <si>
    <t>särkänniemi mustalahti festival family</t>
  </si>
  <si>
    <t>lakeland festival</t>
  </si>
  <si>
    <t>pispala sauna festival tampere</t>
  </si>
  <si>
    <t>lakesperience mecklenburglakedistrict</t>
  </si>
  <si>
    <t>lakesperience särkänniemi tamperelakelandfestival</t>
  </si>
  <si>
    <t>tamperelakelandfestival lakesperience järvimatkailu visittampere höyrylaiva melonta sähköpyörä kalastus</t>
  </si>
  <si>
    <t>sushi visittampere tampere fujimi</t>
  </si>
  <si>
    <t>construction jäärämizing jääräceramics visittampere innovation monamour ceramicart lartistafinlandesa visiteurope visitfinlandia</t>
  </si>
  <si>
    <t>visittampere monamour jäärämizing jääräceramics</t>
  </si>
  <si>
    <t>homeless footballcup visittampere football</t>
  </si>
  <si>
    <t>kaarikoirat</t>
  </si>
  <si>
    <t>tampere kaupunki murre kieli visittampere</t>
  </si>
  <si>
    <t>tampere visittampere</t>
  </si>
  <si>
    <t>capitalofmetal tampere visittampere finland metal music</t>
  </si>
  <si>
    <t>ctg serlachius performance video ceramics sculptures</t>
  </si>
  <si>
    <t>ctg serlachius performance</t>
  </si>
  <si>
    <t>nokia tampere visittampere</t>
  </si>
  <si>
    <t>moomin visittampere tampere</t>
  </si>
  <si>
    <t>velho sleepycat nukuttaa catcafe kissakahvila tampere visittampere</t>
  </si>
  <si>
    <t>visittampere tampere cat cafe</t>
  </si>
  <si>
    <t>pyöräily tampere</t>
  </si>
  <si>
    <t>pyöräily tampere pyhänäsi visittampere</t>
  </si>
  <si>
    <t>visittampere wanhattalot</t>
  </si>
  <si>
    <t>tuulensuu</t>
  </si>
  <si>
    <t>tuulensuu visittampere tampere</t>
  </si>
  <si>
    <t>finlayson visittampere tampere</t>
  </si>
  <si>
    <t>tampere tamperetalo tamperehall</t>
  </si>
  <si>
    <t>visittampere tampere</t>
  </si>
  <si>
    <t>hiedanranta visittampere</t>
  </si>
  <si>
    <t>hiedanranta katutaide streetart visittampere</t>
  </si>
  <si>
    <t>hiedanranta visittampere tampere</t>
  </si>
  <si>
    <t>hiedanranta ekokumppanit pyhanasi visittampere</t>
  </si>
  <si>
    <t>livelab tampere visittampere</t>
  </si>
  <si>
    <t>glivelabtampere glivelabtampere tampere visittampere</t>
  </si>
  <si>
    <t>visittampere photography</t>
  </si>
  <si>
    <t>visittampere tampere valokuvaus</t>
  </si>
  <si>
    <t>tamperrada pintxofiesta pintxo visittampere pirkanamaanfestivaalit pirfest tampereregionfestivals</t>
  </si>
  <si>
    <t>tamperechambermusic tamperetalo visittampere</t>
  </si>
  <si>
    <t>sarahildenintaidemuseo tampere visittampere</t>
  </si>
  <si>
    <t>kintulammi sauna nysse visittampere tampere luonto</t>
  </si>
  <si>
    <t>rammstein tampere visittampere kalastus</t>
  </si>
  <si>
    <t>puistofiesta särkänniemi pomppulinna tampere visittampere</t>
  </si>
  <si>
    <t>visittampere tallipiha tampere</t>
  </si>
  <si>
    <t>lakeland festival visittampere tampere</t>
  </si>
  <si>
    <t>saunapäivä saunacapital tampere sauna festivaali</t>
  </si>
  <si>
    <t>visittampere kestävämatkailu tampere</t>
  </si>
  <si>
    <t>tampere venetsialaiset visittampere viikinsaari</t>
  </si>
  <si>
    <t>kintulammi sauna nysse</t>
  </si>
  <si>
    <t>puistofiesta</t>
  </si>
  <si>
    <t>tampere venetsialaiset</t>
  </si>
  <si>
    <t>tampere internationaltampere talenttampere visittampere</t>
  </si>
  <si>
    <t>särkänniemi</t>
  </si>
  <si>
    <t>särkänniemi mustalahti festival family lake nature cruises visittampere</t>
  </si>
  <si>
    <t>tampere särkänniemi</t>
  </si>
  <si>
    <t>mölkky game hobby finland visittampere</t>
  </si>
  <si>
    <t>rammstein rammsteinlive tampere visittampere finland rock heavy music</t>
  </si>
  <si>
    <t>rammstein rammsteinlive tampere visittampere finland rock heavy music konsertissa</t>
  </si>
  <si>
    <t>sauna pispala sauna festival tampere saunacapital visittampere finland</t>
  </si>
  <si>
    <t>pispala sauna festival tampere saunacapital visittampere</t>
  </si>
  <si>
    <t>tampere finland saunacapital visittampere</t>
  </si>
  <si>
    <t>tampere finland</t>
  </si>
  <si>
    <t>tuulensuu ratikkatampere tampereallbright omatampere visittampere yletampere</t>
  </si>
  <si>
    <t>visittampere tampere finland sauna</t>
  </si>
  <si>
    <t>international music conference womex19 tampere visittampere</t>
  </si>
  <si>
    <t>rammstein tampere relax nature lakeside visittampere</t>
  </si>
  <si>
    <t>tampere finlandia destino eventprofs teambuilding puntomice</t>
  </si>
  <si>
    <t>vapriikki vampyyrit tampere visittampere</t>
  </si>
  <si>
    <t>hiedanranta tampere visittampere hiedanrannankulttuuri</t>
  </si>
  <si>
    <t>tampere finland parisnorthcapephotoadventure visittampere</t>
  </si>
  <si>
    <t>tampere tampereenratikka ratikantarina visittampere</t>
  </si>
  <si>
    <t>tampere finland football visittampere</t>
  </si>
  <si>
    <t>finlaysonartarea tampere visittampere</t>
  </si>
  <si>
    <t>blockfest visittampere tampere tamperekuvia jäteasema roskaastia kävelykatu siisteys siivous</t>
  </si>
  <si>
    <t>kirkko church risti cross kulta ortodoksikirkko gold ikoni kirkonkello churchbell tamperekuvia tampere visittampere valokuvaus photography canonkesä canon7dmk2</t>
  </si>
  <si>
    <t>kalevankangas visittampere tamperekuvia rakennus building hautausmaa cemetery valokuvaus photography canonkesä canon7dmk2</t>
  </si>
  <si>
    <t>kirkko church kellotapuli beffroi tamperekuvia tampere visittampere valokuvaus photography canonkesä canon7dmk2 suomi finland</t>
  </si>
  <si>
    <t>pyhäjärvi pispalanharju tahmela tamperekuvia visittampere pirkkala ylävoima rajasalmi järvi lake talo house puut woods metsä forest saari island valokuvaus photography canonkesä canon7dmk2</t>
  </si>
  <si>
    <t>näsinneula särkänniemi visittampere tamperekuvia huvipusto funfair taivas heaven pilvi could rakennus building savupiippu chimney valokuvaus photography canonkesä canon7dmk2 suomi finland</t>
  </si>
  <si>
    <t>ruska tampere visittampere näsijärvi kuivuus kuivakesä sää luonto</t>
  </si>
  <si>
    <t>kuikka näsijärvi nässy tampere visittampere linnut luonto maisema</t>
  </si>
  <si>
    <t>kuikka purjevene näsijärvi nässy tampere visittampere linnut luonto maisema purjehdus</t>
  </si>
  <si>
    <t>sade ruska iso_otava näsijärvi nässy tampere visittampere luonto maisema kuivakesä sää</t>
  </si>
  <si>
    <t>ruska</t>
  </si>
  <si>
    <t>https://pbs.twimg.com/media/EBrpSN9XsAAcOcm.jpg</t>
  </si>
  <si>
    <t>https://pbs.twimg.com/media/EBrpXp4XsAAwiBr.jpg</t>
  </si>
  <si>
    <t>https://pbs.twimg.com/media/EBrpbCmW4AACNC6.jpg</t>
  </si>
  <si>
    <t>https://pbs.twimg.com/media/EBs7cPFW4AAEMbi.jpg</t>
  </si>
  <si>
    <t>https://pbs.twimg.com/media/EClPOGIXkAA_b_l.jpg</t>
  </si>
  <si>
    <t>https://pbs.twimg.com/media/C-rZEnFXoAUT9O5.jpg</t>
  </si>
  <si>
    <t>https://pbs.twimg.com/media/EB13ACRWsAAldqg.jpg</t>
  </si>
  <si>
    <t>https://pbs.twimg.com/media/EB2Uxp6WkAAvVkR.jpg</t>
  </si>
  <si>
    <t>https://pbs.twimg.com/media/EB-jTwAXsAAivjB.jpg</t>
  </si>
  <si>
    <t>https://pbs.twimg.com/media/ECKgMxoXkAAkGV2.jpg</t>
  </si>
  <si>
    <t>https://pbs.twimg.com/media/ECGYli3WwAUs8d5.jpg</t>
  </si>
  <si>
    <t>https://pbs.twimg.com/media/ECLO9r_WwAE-8ER.jpg</t>
  </si>
  <si>
    <t>https://pbs.twimg.com/media/ECLPRnZXkAAGY3b.jpg</t>
  </si>
  <si>
    <t>https://pbs.twimg.com/media/ECKfzQdWsAAyhiR.jpg</t>
  </si>
  <si>
    <t>https://pbs.twimg.com/media/ECosE7oVAAAs7tV.jpg</t>
  </si>
  <si>
    <t>https://pbs.twimg.com/media/ECFDCyaUcAcSWFE.jpg</t>
  </si>
  <si>
    <t>https://pbs.twimg.com/media/ECgkApuX4AYEwPP.jpg</t>
  </si>
  <si>
    <t>https://pbs.twimg.com/media/ECAd9JBXkAAyHed.png</t>
  </si>
  <si>
    <t>https://pbs.twimg.com/media/ECAcrWiW4AAYprf.png</t>
  </si>
  <si>
    <t>https://pbs.twimg.com/media/EB_245ZX4AAlSRv.jpg</t>
  </si>
  <si>
    <t>https://pbs.twimg.com/media/EB_70e0XUAAArKF.jpg</t>
  </si>
  <si>
    <t>https://pbs.twimg.com/media/ECAULUdWsAI0j_I.jpg</t>
  </si>
  <si>
    <t>https://pbs.twimg.com/media/ECEgxFXUIAAIPNt.jpg</t>
  </si>
  <si>
    <t>https://pbs.twimg.com/media/ECEh7qpUEAAenbX.jpg</t>
  </si>
  <si>
    <t>https://pbs.twimg.com/media/ECEjZmVUIAMUSS7.jpg</t>
  </si>
  <si>
    <t>https://pbs.twimg.com/media/ECEnawWU0AAH6KH.jpg</t>
  </si>
  <si>
    <t>https://pbs.twimg.com/media/ECFbPgyXkAYgrRN.jpg</t>
  </si>
  <si>
    <t>https://pbs.twimg.com/media/ECFX1mhWwAELCu2.jpg</t>
  </si>
  <si>
    <t>https://pbs.twimg.com/media/ECLtQfIXoAESR40.jpg</t>
  </si>
  <si>
    <t>https://pbs.twimg.com/media/ECLqdBAWwAA3fYw.jpg</t>
  </si>
  <si>
    <t>https://pbs.twimg.com/media/ECooBUUUIAEXvHO.jpg</t>
  </si>
  <si>
    <t>https://pbs.twimg.com/media/ECrF_OnX4AA7T_k.jpg</t>
  </si>
  <si>
    <t>https://pbs.twimg.com/media/ECvNzOUW4AARiKf.jpg</t>
  </si>
  <si>
    <t>https://pbs.twimg.com/media/ECO6a7eWkAE3fsM.jpg</t>
  </si>
  <si>
    <t>https://pbs.twimg.com/media/EByckO7XsAAENAE.jpg</t>
  </si>
  <si>
    <t>https://pbs.twimg.com/media/EB8ztBkWwAE3pPB.jpg</t>
  </si>
  <si>
    <t>https://pbs.twimg.com/media/EClotSWWsAAr3Vc.jpg</t>
  </si>
  <si>
    <t>https://pbs.twimg.com/media/ECqw3gdXkAIoFTv.jpg</t>
  </si>
  <si>
    <t>https://pbs.twimg.com/media/ECwHyhLXUAE-9Zp.jpg</t>
  </si>
  <si>
    <t>https://pbs.twimg.com/media/EBwvujlWkAAHBkX.jpg</t>
  </si>
  <si>
    <t>https://pbs.twimg.com/media/EB8mU1iX4AEEYl2.jpg</t>
  </si>
  <si>
    <t>https://pbs.twimg.com/media/EB8m2-bXsAErnUz.jpg</t>
  </si>
  <si>
    <t>https://pbs.twimg.com/media/EB8o4U3WkAc2nrV.jpg</t>
  </si>
  <si>
    <t>https://pbs.twimg.com/media/EBw-c4SXoAAf4uN.jpg</t>
  </si>
  <si>
    <t>https://pbs.twimg.com/media/EBxvZYeXUAEYulN.jpg</t>
  </si>
  <si>
    <t>https://pbs.twimg.com/media/ECFQm-IXUAAup49.jpg</t>
  </si>
  <si>
    <t>https://pbs.twimg.com/media/ECVn-pHXkAEza__.jpg</t>
  </si>
  <si>
    <t>https://pbs.twimg.com/media/ECaRfLEWsAYU-SL.jpg</t>
  </si>
  <si>
    <t>http://pbs.twimg.com/profile_images/413730607597109248/la3TOx7S_normal.jpeg</t>
  </si>
  <si>
    <t>http://pbs.twimg.com/profile_images/2679171403/5bc192c97dd1a23ce4421a4d95b919bc_normal.png</t>
  </si>
  <si>
    <t>http://pbs.twimg.com/profile_images/1043839717010284546/YA8yq5M__normal.jpg</t>
  </si>
  <si>
    <t>http://abs.twimg.com/sticky/default_profile_images/default_profile_normal.png</t>
  </si>
  <si>
    <t>http://pbs.twimg.com/profile_images/831109508705505280/7kq-a29W_normal.jpg</t>
  </si>
  <si>
    <t>http://pbs.twimg.com/profile_images/1137415043082072065/JCSdXrPM_normal.jpg</t>
  </si>
  <si>
    <t>http://pbs.twimg.com/profile_images/872146838962544642/HUEzbEm9_normal.jpg</t>
  </si>
  <si>
    <t>http://pbs.twimg.com/profile_images/1268882759/Paulina10_normal.jpg</t>
  </si>
  <si>
    <t>http://pbs.twimg.com/profile_images/1116215146924388352/FGSTfJxW_normal.jpg</t>
  </si>
  <si>
    <t>http://pbs.twimg.com/profile_images/1072283169221566464/lc09mUNU_normal.jpg</t>
  </si>
  <si>
    <t>http://pbs.twimg.com/profile_images/972407532219174913/rM8t6kar_normal.jpg</t>
  </si>
  <si>
    <t>http://pbs.twimg.com/profile_images/442469431126413312/ryAVBocS_normal.jpeg</t>
  </si>
  <si>
    <t>http://pbs.twimg.com/profile_images/948087121436397568/O6H62RZk_normal.jpg</t>
  </si>
  <si>
    <t>http://pbs.twimg.com/profile_images/1110453302674817024/sQpjZrAE_normal.png</t>
  </si>
  <si>
    <t>http://pbs.twimg.com/profile_images/976077511699419142/2eXLzPWS_normal.jpg</t>
  </si>
  <si>
    <t>http://pbs.twimg.com/profile_images/1064849761524699136/YbOcliLS_normal.jpg</t>
  </si>
  <si>
    <t>http://pbs.twimg.com/profile_images/904269478745255936/wZM5YOD8_normal.jpg</t>
  </si>
  <si>
    <t>http://pbs.twimg.com/profile_images/489236643690577920/zOw6K2W5_normal.jpeg</t>
  </si>
  <si>
    <t>http://pbs.twimg.com/profile_images/324612996/Jim_at_E_Connect_3_normal.jpg</t>
  </si>
  <si>
    <t>http://pbs.twimg.com/profile_images/961566495556980737/6hb7x8ol_normal.jpg</t>
  </si>
  <si>
    <t>http://pbs.twimg.com/profile_images/580064605248049152/qC9Rwt9i_normal.png</t>
  </si>
  <si>
    <t>http://pbs.twimg.com/profile_images/1005089424617730048/3bwxmyzv_normal.jpg</t>
  </si>
  <si>
    <t>http://pbs.twimg.com/profile_images/964939186926170112/OBAredoC_normal.jpg</t>
  </si>
  <si>
    <t>http://pbs.twimg.com/profile_images/926063104735219712/cNt2Mo79_normal.jpg</t>
  </si>
  <si>
    <t>http://pbs.twimg.com/profile_images/666516828089286658/3speflMK_normal.jpg</t>
  </si>
  <si>
    <t>http://pbs.twimg.com/profile_images/990153626613178369/rPAKURkz_normal.jpg</t>
  </si>
  <si>
    <t>http://pbs.twimg.com/profile_images/1121320541330255873/pH382ctG_normal.png</t>
  </si>
  <si>
    <t>http://pbs.twimg.com/profile_images/719304169434144768/6ggylypD_normal.jpg</t>
  </si>
  <si>
    <t>http://pbs.twimg.com/profile_images/1117315421462335489/umvlDZ8z_normal.jpg</t>
  </si>
  <si>
    <t>http://pbs.twimg.com/profile_images/695012378266705921/AM1EKfHY_normal.jpg</t>
  </si>
  <si>
    <t>http://pbs.twimg.com/profile_images/1062422126983024640/aej0WWPW_normal.jpg</t>
  </si>
  <si>
    <t>http://pbs.twimg.com/profile_images/926423884001366016/DrNRsX3h_normal.jpg</t>
  </si>
  <si>
    <t>http://pbs.twimg.com/profile_images/2263021678/kauppakamari_normal.jpg</t>
  </si>
  <si>
    <t>http://pbs.twimg.com/profile_images/917653900488003585/XMGTav57_normal.jpg</t>
  </si>
  <si>
    <t>http://pbs.twimg.com/profile_images/986701481284808704/ufHRbNoY_normal.jpg</t>
  </si>
  <si>
    <t>http://pbs.twimg.com/profile_images/1143861725575417856/agO8aClf_normal.png</t>
  </si>
  <si>
    <t>http://pbs.twimg.com/profile_images/512988974101446656/pspeX1bI_normal.png</t>
  </si>
  <si>
    <t>http://pbs.twimg.com/profile_images/955433784933081089/OuT81H09_normal.jpg</t>
  </si>
  <si>
    <t>http://pbs.twimg.com/profile_images/499429577551122434/lkAuVXl5_normal.jpeg</t>
  </si>
  <si>
    <t>http://pbs.twimg.com/profile_images/683571918084136960/M3uewG4q_normal.jpg</t>
  </si>
  <si>
    <t>http://pbs.twimg.com/profile_images/1117700097536679936/jBo5ShRd_normal.png</t>
  </si>
  <si>
    <t>http://pbs.twimg.com/profile_images/725232352922886145/s29HcQ1a_normal.jpg</t>
  </si>
  <si>
    <t>http://pbs.twimg.com/profile_images/1128168700060798977/dBlKLLwJ_normal.jpg</t>
  </si>
  <si>
    <t>http://pbs.twimg.com/profile_images/580353231462658048/3XyXntb9_normal.jpg</t>
  </si>
  <si>
    <t>http://pbs.twimg.com/profile_images/1145790234946342913/DkWYJwsI_normal.jpg</t>
  </si>
  <si>
    <t>http://pbs.twimg.com/profile_images/452865512410599426/6whVOlL0_normal.jpeg</t>
  </si>
  <si>
    <t>http://pbs.twimg.com/profile_images/701456098310619136/cC0SftZG_normal.jpg</t>
  </si>
  <si>
    <t>http://pbs.twimg.com/profile_images/585408568632811520/0m5ZDQpq_normal.jpg</t>
  </si>
  <si>
    <t>http://pbs.twimg.com/profile_images/1105067090925502465/1nfRY5Rc_normal.png</t>
  </si>
  <si>
    <t>http://pbs.twimg.com/profile_images/748783484387209216/wYSGSLpN_normal.jpg</t>
  </si>
  <si>
    <t>http://pbs.twimg.com/profile_images/2913233145/1ab76a9ca9f0ad1eb7db3ea77b35972c_normal.jpeg</t>
  </si>
  <si>
    <t>http://pbs.twimg.com/profile_images/1059790530459193344/l8kGXkrn_normal.jpg</t>
  </si>
  <si>
    <t>http://pbs.twimg.com/profile_images/1086903023429996544/kt4fqtWk_normal.jpg</t>
  </si>
  <si>
    <t>http://pbs.twimg.com/profile_images/1151037991139364864/gdLSMVHk_normal.jpg</t>
  </si>
  <si>
    <t>http://pbs.twimg.com/profile_images/1044629856288460800/J5OLoV0l_normal.jpg</t>
  </si>
  <si>
    <t>http://pbs.twimg.com/profile_images/682716515251138560/kwt-bkru_normal.jpg</t>
  </si>
  <si>
    <t>http://pbs.twimg.com/profile_images/964421455273377798/BF6ac7d3_normal.jpg</t>
  </si>
  <si>
    <t>http://pbs.twimg.com/profile_images/775651887257387008/PznXLs_r_normal.jpg</t>
  </si>
  <si>
    <t>http://pbs.twimg.com/profile_images/776660558800191488/QxVMDa5r_normal.jpg</t>
  </si>
  <si>
    <t>http://pbs.twimg.com/profile_images/834938032/ich-400-1_normal.jpg</t>
  </si>
  <si>
    <t>http://pbs.twimg.com/profile_images/843959369205239809/XwyE3NOE_normal.jpg</t>
  </si>
  <si>
    <t>http://pbs.twimg.com/profile_images/753109529387204608/SmFoMBc__normal.jpg</t>
  </si>
  <si>
    <t>http://pbs.twimg.com/profile_images/1097859563573915648/dRx2W6hl_normal.png</t>
  </si>
  <si>
    <t>http://pbs.twimg.com/profile_images/3735835803/30afe0c9f82fa85b21b50788dc87136d_normal.jpeg</t>
  </si>
  <si>
    <t>http://pbs.twimg.com/profile_images/1120059197968781312/EQQXpFcf_normal.jpg</t>
  </si>
  <si>
    <t>http://pbs.twimg.com/profile_images/1138782617677979650/aoqorXN1_normal.jpg</t>
  </si>
  <si>
    <t>http://pbs.twimg.com/profile_images/989894248584630273/fuppHHtU_normal.jpg</t>
  </si>
  <si>
    <t>http://pbs.twimg.com/profile_images/1092516484469981184/qgy57_tb_normal.jpg</t>
  </si>
  <si>
    <t>http://pbs.twimg.com/profile_images/937271677574090752/V-uTxC51_normal.jpg</t>
  </si>
  <si>
    <t>http://pbs.twimg.com/profile_images/931266139577077760/qoHU0g_3_normal.jpg</t>
  </si>
  <si>
    <t>http://pbs.twimg.com/profile_images/613224046138822657/RaFfkYdV_normal.jpg</t>
  </si>
  <si>
    <t>http://pbs.twimg.com/profile_images/909725724403228672/SRZ94nrU_normal.jpg</t>
  </si>
  <si>
    <t>http://pbs.twimg.com/profile_images/846719040739573763/Sf2wT3nM_normal.jpg</t>
  </si>
  <si>
    <t>http://pbs.twimg.com/profile_images/952984338781663232/hGHhNFWw_normal.jpg</t>
  </si>
  <si>
    <t>http://pbs.twimg.com/profile_images/950689641698557953/KmW2PC2n_normal.jpg</t>
  </si>
  <si>
    <t>http://pbs.twimg.com/profile_images/1101509366/2005.04.19_11.37.41_f340_normal.jpg</t>
  </si>
  <si>
    <t>http://pbs.twimg.com/profile_images/899970751859699712/13QXktYL_normal.jpg</t>
  </si>
  <si>
    <t>http://pbs.twimg.com/profile_images/904955159918280704/Kq_JwOAr_normal.jpg</t>
  </si>
  <si>
    <t>http://pbs.twimg.com/profile_images/1020318687490867201/08zSzkmt_normal.jpg</t>
  </si>
  <si>
    <t>http://pbs.twimg.com/profile_images/855457664658178049/5mUDAbGI_normal.jpg</t>
  </si>
  <si>
    <t>http://pbs.twimg.com/profile_images/950695935859937280/DZxoU3GC_normal.jpg</t>
  </si>
  <si>
    <t>http://pbs.twimg.com/profile_images/1083288600693932032/I4SCSnlS_normal.jpg</t>
  </si>
  <si>
    <t>http://pbs.twimg.com/profile_images/1145171791830294528/qo7QUwGn_normal.jpg</t>
  </si>
  <si>
    <t>http://pbs.twimg.com/profile_images/466889974835458048/HXMIfTx8_normal.jpeg</t>
  </si>
  <si>
    <t>http://pbs.twimg.com/profile_images/862286888484450306/XF8EI2LG_normal.jpg</t>
  </si>
  <si>
    <t>http://pbs.twimg.com/profile_images/876819267395756033/5bM8UjQJ_normal.jpg</t>
  </si>
  <si>
    <t>http://pbs.twimg.com/profile_images/1087842582997147648/cN1joJeZ_normal.jpg</t>
  </si>
  <si>
    <t>http://pbs.twimg.com/profile_images/1050301410741575680/EgTrsTjN_normal.jpg</t>
  </si>
  <si>
    <t>http://pbs.twimg.com/profile_images/709707497553039361/FRPp-i-l_normal.jpg</t>
  </si>
  <si>
    <t>http://pbs.twimg.com/profile_images/1080916188505559042/TCLVEuW-_normal.jpg</t>
  </si>
  <si>
    <t>http://pbs.twimg.com/profile_images/573967400246329344/plfXpZpI_normal.jpeg</t>
  </si>
  <si>
    <t>http://pbs.twimg.com/profile_images/896787663805665281/iFfad2En_normal.jpg</t>
  </si>
  <si>
    <t>http://pbs.twimg.com/profile_images/1159726907136626691/zcUB2wWW_normal.jpg</t>
  </si>
  <si>
    <t>http://pbs.twimg.com/profile_images/885051046732627968/ct8HDaFX_normal.jpg</t>
  </si>
  <si>
    <t>http://pbs.twimg.com/profile_images/923631300426321921/3v6GITHE_normal.jpg</t>
  </si>
  <si>
    <t>http://pbs.twimg.com/profile_images/634276570178420736/w3pt_4Th_normal.png</t>
  </si>
  <si>
    <t>http://pbs.twimg.com/profile_images/710815889025835009/znsUOngE_normal.jpg</t>
  </si>
  <si>
    <t>http://pbs.twimg.com/profile_images/1112008979834720256/pXorl7La_normal.jpg</t>
  </si>
  <si>
    <t>http://pbs.twimg.com/profile_images/1040593480681177089/PxYRp8dv_normal.jpg</t>
  </si>
  <si>
    <t>http://pbs.twimg.com/profile_images/1148168161784717313/8pKERoy5_normal.jpg</t>
  </si>
  <si>
    <t>http://pbs.twimg.com/profile_images/962055181549502464/UWe9tyjo_normal.jpg</t>
  </si>
  <si>
    <t>http://pbs.twimg.com/profile_images/962977186524422144/6ylj5UVL_normal.jpg</t>
  </si>
  <si>
    <t>http://pbs.twimg.com/profile_images/746995420606382080/0b5PkXTE_normal.jpg</t>
  </si>
  <si>
    <t>http://pbs.twimg.com/profile_images/529639803025768448/Og0VHqVQ_normal.jpeg</t>
  </si>
  <si>
    <t>http://pbs.twimg.com/profile_images/938653329084649472/k2WHL-TN_normal.jpg</t>
  </si>
  <si>
    <t>http://pbs.twimg.com/profile_images/1099768199082594305/L535lD3m_normal.jpg</t>
  </si>
  <si>
    <t>https://twitter.com/#!/travistn/status/1160469411091898369</t>
  </si>
  <si>
    <t>https://twitter.com/#!/mihkal/status/1160487957339496448</t>
  </si>
  <si>
    <t>https://twitter.com/#!/mihkal/status/1160504853287886848</t>
  </si>
  <si>
    <t>https://twitter.com/#!/makitalo82/status/1160511773524578305</t>
  </si>
  <si>
    <t>https://twitter.com/#!/starafi/status/1160496359243505664</t>
  </si>
  <si>
    <t>https://twitter.com/#!/starafi/status/1160496453841825792</t>
  </si>
  <si>
    <t>https://twitter.com/#!/starafi/status/1160496511328903168</t>
  </si>
  <si>
    <t>https://twitter.com/#!/arkkitehtipaha/status/1160543727234031617</t>
  </si>
  <si>
    <t>https://twitter.com/#!/jocka/status/1160496802057064451</t>
  </si>
  <si>
    <t>https://twitter.com/#!/jocka/status/1160496814832922624</t>
  </si>
  <si>
    <t>https://twitter.com/#!/jocka/status/1160496833724067840</t>
  </si>
  <si>
    <t>https://twitter.com/#!/marytheluckyone/status/1160596561765834757</t>
  </si>
  <si>
    <t>https://twitter.com/#!/nikontili/status/1160903039491989504</t>
  </si>
  <si>
    <t>https://twitter.com/#!/visitlahti/status/1160912841295171584</t>
  </si>
  <si>
    <t>https://twitter.com/#!/helenporter1853/status/1164549099061948418</t>
  </si>
  <si>
    <t>https://twitter.com/#!/pahokas/status/1161181477515616256</t>
  </si>
  <si>
    <t>https://twitter.com/#!/monamqureshi/status/1161186089731854336</t>
  </si>
  <si>
    <t>https://twitter.com/#!/_girlwhotravels/status/858737494103293953</t>
  </si>
  <si>
    <t>https://twitter.com/#!/kimmorouhiainen/status/1161215127263334402</t>
  </si>
  <si>
    <t>https://twitter.com/#!/brewdogtampere/status/1161247877785686017</t>
  </si>
  <si>
    <t>https://twitter.com/#!/16kissa07/status/1161366117635387392</t>
  </si>
  <si>
    <t>https://twitter.com/#!/tuomaszacheus/status/1161367352870678528</t>
  </si>
  <si>
    <t>https://twitter.com/#!/mistersopuli/status/1160845797174517760</t>
  </si>
  <si>
    <t>https://twitter.com/#!/mistersopuli/status/1161577907820683265</t>
  </si>
  <si>
    <t>https://twitter.com/#!/postigroup/status/1161583623948165120</t>
  </si>
  <si>
    <t>https://twitter.com/#!/pikalaturit/status/1161632754938843138</t>
  </si>
  <si>
    <t>https://twitter.com/#!/paavilaineneija/status/1161647883923402754</t>
  </si>
  <si>
    <t>https://twitter.com/#!/pekkaruissalo/status/1161653034536992769</t>
  </si>
  <si>
    <t>https://twitter.com/#!/vsplyshka/status/1161684581621338115</t>
  </si>
  <si>
    <t>https://twitter.com/#!/vsplyshka/status/1161684833413795840</t>
  </si>
  <si>
    <t>https://twitter.com/#!/vsplyshka/status/1161684858093080576</t>
  </si>
  <si>
    <t>https://twitter.com/#!/ksharrit/status/1161814812365643776</t>
  </si>
  <si>
    <t>https://twitter.com/#!/ksharrit/status/1161814904124391425</t>
  </si>
  <si>
    <t>https://twitter.com/#!/destrecommended/status/1161826795420835840</t>
  </si>
  <si>
    <t>https://twitter.com/#!/jbsenseofplace/status/1161839331054669824</t>
  </si>
  <si>
    <t>https://twitter.com/#!/jbsenseofplace/status/1161826377961803778</t>
  </si>
  <si>
    <t>https://twitter.com/#!/sopimusvuorenka/status/1161919711409561601</t>
  </si>
  <si>
    <t>https://twitter.com/#!/1000histoires/status/1161704821541543936</t>
  </si>
  <si>
    <t>https://twitter.com/#!/1000histoires/status/1161928412455481344</t>
  </si>
  <si>
    <t>https://twitter.com/#!/lsulonen/status/1161941093145075713</t>
  </si>
  <si>
    <t>https://twitter.com/#!/hosekibako/status/1162053309831815168</t>
  </si>
  <si>
    <t>https://twitter.com/#!/mikaitanen/status/1162096128965222400</t>
  </si>
  <si>
    <t>https://twitter.com/#!/blogsallys/status/1162229903313367040</t>
  </si>
  <si>
    <t>https://twitter.com/#!/liisahai/status/1162279400907218949</t>
  </si>
  <si>
    <t>https://twitter.com/#!/helichristine/status/1160832617907929088</t>
  </si>
  <si>
    <t>https://twitter.com/#!/helichristine/status/1162296749366697990</t>
  </si>
  <si>
    <t>https://twitter.com/#!/jpvuorela/status/1162305697368834048</t>
  </si>
  <si>
    <t>https://twitter.com/#!/akotwi/status/1162311443217170432</t>
  </si>
  <si>
    <t>https://twitter.com/#!/midelario/status/1162372760049528837</t>
  </si>
  <si>
    <t>https://twitter.com/#!/hennapuisto/status/1162381623196868610</t>
  </si>
  <si>
    <t>https://twitter.com/#!/markus_sjolund/status/1162384932804710400</t>
  </si>
  <si>
    <t>https://twitter.com/#!/kauppakamari/status/1162637578656522241</t>
  </si>
  <si>
    <t>https://twitter.com/#!/reijovaliharju/status/1162079523413909504</t>
  </si>
  <si>
    <t>https://twitter.com/#!/reijovaliharju/status/1162646478701125632</t>
  </si>
  <si>
    <t>https://twitter.com/#!/graffiti_bot/status/1162668870647332864</t>
  </si>
  <si>
    <t>https://twitter.com/#!/__subwaysurfer/status/1162670238909026304</t>
  </si>
  <si>
    <t>https://twitter.com/#!/breizhwecan/status/1162706501401812992</t>
  </si>
  <si>
    <t>https://twitter.com/#!/priouljp56/status/1162667803708727296</t>
  </si>
  <si>
    <t>https://twitter.com/#!/raidbreizhcap/status/1162378186132512768</t>
  </si>
  <si>
    <t>https://twitter.com/#!/priouljp56/status/1162719228094537730</t>
  </si>
  <si>
    <t>https://twitter.com/#!/raidbreizhcap/status/1162719566650380288</t>
  </si>
  <si>
    <t>https://twitter.com/#!/priouljp56/status/1162369494829936640</t>
  </si>
  <si>
    <t>https://twitter.com/#!/priouljp56/status/1162370902576775169</t>
  </si>
  <si>
    <t>https://twitter.com/#!/priouljp56/status/1162666718612852742</t>
  </si>
  <si>
    <t>https://twitter.com/#!/priouljp56/status/1162667363340365824</t>
  </si>
  <si>
    <t>https://twitter.com/#!/pol_aurelien/status/1162733508131000320</t>
  </si>
  <si>
    <t>https://twitter.com/#!/jarkko_malmberg/status/1162786446970904578</t>
  </si>
  <si>
    <t>https://twitter.com/#!/kpylsy/status/1162792314533818368</t>
  </si>
  <si>
    <t>https://twitter.com/#!/karoliinapontys/status/1162850380054781952</t>
  </si>
  <si>
    <t>https://twitter.com/#!/pirkkopiirainen/status/1162961756907626496</t>
  </si>
  <si>
    <t>https://twitter.com/#!/sorinsirkus/status/1162999975611129858</t>
  </si>
  <si>
    <t>https://twitter.com/#!/msipilai/status/1163090677435174913</t>
  </si>
  <si>
    <t>https://twitter.com/#!/mikkolmmz/status/1163107072042553349</t>
  </si>
  <si>
    <t>https://twitter.com/#!/travelwithxtina/status/1163136992944754688</t>
  </si>
  <si>
    <t>https://twitter.com/#!/ritvaasula/status/1163416534049574912</t>
  </si>
  <si>
    <t>https://twitter.com/#!/mcelasari/status/1161556167958650880</t>
  </si>
  <si>
    <t>https://twitter.com/#!/mcelasari/status/1161627625225408513</t>
  </si>
  <si>
    <t>https://twitter.com/#!/ammaunu/status/1161652472047423493</t>
  </si>
  <si>
    <t>https://twitter.com/#!/ammaunu/status/1161178616203550720</t>
  </si>
  <si>
    <t>https://twitter.com/#!/ammaunu/status/1163709377125244928</t>
  </si>
  <si>
    <t>https://twitter.com/#!/kirsikkakaipain/status/1163756395889668096</t>
  </si>
  <si>
    <t>https://twitter.com/#!/foreignerfi/status/1161595547360403458</t>
  </si>
  <si>
    <t>https://twitter.com/#!/foreignerfi/status/1163776469530755073</t>
  </si>
  <si>
    <t>https://twitter.com/#!/michaelderry3/status/1163780675662700544</t>
  </si>
  <si>
    <t>https://twitter.com/#!/planisferiocom/status/1163793303399260160</t>
  </si>
  <si>
    <t>https://twitter.com/#!/sarikorju/status/1163806868323672064</t>
  </si>
  <si>
    <t>https://twitter.com/#!/sarikorju/status/1163807135219646464</t>
  </si>
  <si>
    <t>https://twitter.com/#!/sunville0710/status/1163940648736690177</t>
  </si>
  <si>
    <t>https://twitter.com/#!/duunipolku/status/1164047788948316160</t>
  </si>
  <si>
    <t>https://twitter.com/#!/s34growth/status/1164048352830509057</t>
  </si>
  <si>
    <t>https://twitter.com/#!/fduchastel888/status/1164055060462166016</t>
  </si>
  <si>
    <t>https://twitter.com/#!/streuverluste/status/1164081015633190913</t>
  </si>
  <si>
    <t>https://twitter.com/#!/ippu/status/1160885784754425857</t>
  </si>
  <si>
    <t>https://twitter.com/#!/ippu/status/1164091143434461184</t>
  </si>
  <si>
    <t>https://twitter.com/#!/lacutara/status/1160805310736601088</t>
  </si>
  <si>
    <t>https://twitter.com/#!/lacutara/status/1160939328534700032</t>
  </si>
  <si>
    <t>https://twitter.com/#!/lacutara/status/1164096380979372032</t>
  </si>
  <si>
    <t>https://twitter.com/#!/lakesperience/status/1161265303168397314</t>
  </si>
  <si>
    <t>https://twitter.com/#!/lakesperience/status/1163758391560495104</t>
  </si>
  <si>
    <t>https://twitter.com/#!/balticinstitute/status/1163758645563285504</t>
  </si>
  <si>
    <t>https://twitter.com/#!/balticinstitute/status/1164100148181344256</t>
  </si>
  <si>
    <t>https://twitter.com/#!/yoshikosuge/status/1156879842203394049</t>
  </si>
  <si>
    <t>https://twitter.com/#!/worldofreem06/status/1164576062283636737</t>
  </si>
  <si>
    <t>https://twitter.com/#!/paivi_reponen/status/1162019662546079744</t>
  </si>
  <si>
    <t>https://twitter.com/#!/paivi_reponen/status/1164758787120459776</t>
  </si>
  <si>
    <t>https://twitter.com/#!/paivi_reponen/status/1164759729526022144</t>
  </si>
  <si>
    <t>https://twitter.com/#!/jloukaskorpi/status/1164783140474216455</t>
  </si>
  <si>
    <t>https://twitter.com/#!/hanneraikkonen/status/1164796415085645824</t>
  </si>
  <si>
    <t>https://twitter.com/#!/mikko_ky/status/1164800912084201472</t>
  </si>
  <si>
    <t>https://twitter.com/#!/nuppua/status/1162668649884332035</t>
  </si>
  <si>
    <t>https://twitter.com/#!/nuppua/status/1164800981726445568</t>
  </si>
  <si>
    <t>https://twitter.com/#!/suomenkuvalehti/status/1164804151630372864</t>
  </si>
  <si>
    <t>https://twitter.com/#!/jjuvakka/status/1164791928115752961</t>
  </si>
  <si>
    <t>https://twitter.com/#!/marisiltanen/status/1164805739853967361</t>
  </si>
  <si>
    <t>https://twitter.com/#!/caritaisomaki/status/1164806308484091905</t>
  </si>
  <si>
    <t>https://twitter.com/#!/visittampere/status/1159043411749609474</t>
  </si>
  <si>
    <t>https://twitter.com/#!/rammsteinfans/status/1160575095921938433</t>
  </si>
  <si>
    <t>https://twitter.com/#!/visittampere/status/1161595313506922497</t>
  </si>
  <si>
    <t>https://twitter.com/#!/serlachius/status/1162283901043109888</t>
  </si>
  <si>
    <t>https://twitter.com/#!/visittampere/status/1162311577980362752</t>
  </si>
  <si>
    <t>https://twitter.com/#!/visittampere/status/1164497441783255041</t>
  </si>
  <si>
    <t>https://twitter.com/#!/moominmuseum/status/1164517221495914497</t>
  </si>
  <si>
    <t>https://twitter.com/#!/visittampere/status/1159742442301788160</t>
  </si>
  <si>
    <t>https://twitter.com/#!/visittampere/status/1164519344753258496</t>
  </si>
  <si>
    <t>https://twitter.com/#!/visittampere/status/1164796727599104005</t>
  </si>
  <si>
    <t>https://twitter.com/#!/discoverfinland/status/1161594347038695429</t>
  </si>
  <si>
    <t>https://twitter.com/#!/daerrina/status/1161550733235408899</t>
  </si>
  <si>
    <t>https://twitter.com/#!/purnauskis/status/1164220098476937216</t>
  </si>
  <si>
    <t>https://twitter.com/#!/visittampere/status/1164850068345806848</t>
  </si>
  <si>
    <t>https://twitter.com/#!/daerrina/status/1164851398548295680</t>
  </si>
  <si>
    <t>https://twitter.com/#!/pyhanasi/status/1160524378964205568</t>
  </si>
  <si>
    <t>https://twitter.com/#!/visittamperefi/status/1146735408111165440</t>
  </si>
  <si>
    <t>https://twitter.com/#!/sastamala/status/1162775453071020035</t>
  </si>
  <si>
    <t>https://twitter.com/#!/visittamperefi/status/1162695711995158529</t>
  </si>
  <si>
    <t>https://twitter.com/#!/tampereratikka/status/1164450809284845569</t>
  </si>
  <si>
    <t>https://twitter.com/#!/visittamperefi/status/1164431835977453568</t>
  </si>
  <si>
    <t>https://twitter.com/#!/visittamperefi/status/1164852365188587522</t>
  </si>
  <si>
    <t>https://twitter.com/#!/visittamperefi/status/1160825229855404032</t>
  </si>
  <si>
    <t>https://twitter.com/#!/tamperekaupunki/status/1160821238408912896</t>
  </si>
  <si>
    <t>https://twitter.com/#!/tamperetalo/status/1160901027870257153</t>
  </si>
  <si>
    <t>https://twitter.com/#!/tamperetalo/status/1161967092205314048</t>
  </si>
  <si>
    <t>https://twitter.com/#!/visittampere/status/1161961659134554112</t>
  </si>
  <si>
    <t>https://twitter.com/#!/visittamperefi/status/1161181332497752064</t>
  </si>
  <si>
    <t>https://twitter.com/#!/visittamperefi/status/1161960247575138304</t>
  </si>
  <si>
    <t>https://twitter.com/#!/tamperekaupunki/status/1161178236182814721</t>
  </si>
  <si>
    <t>https://twitter.com/#!/hiedanranta/status/1161918692990574593</t>
  </si>
  <si>
    <t>https://twitter.com/#!/hiedanranta/status/1161924113302196229</t>
  </si>
  <si>
    <t>https://twitter.com/#!/hiedanranta/status/1161950894474301442</t>
  </si>
  <si>
    <t>https://twitter.com/#!/hiedanranta/status/1162246212696727552</t>
  </si>
  <si>
    <t>https://twitter.com/#!/hiedanranta/status/1162247493003857925</t>
  </si>
  <si>
    <t>https://twitter.com/#!/hiedanranta/status/1162249108062556160</t>
  </si>
  <si>
    <t>https://twitter.com/#!/hiedanranta/status/1162253525578948608</t>
  </si>
  <si>
    <t>https://twitter.com/#!/hiedanranta/status/1162310507036102657</t>
  </si>
  <si>
    <t>https://twitter.com/#!/visittamperefi/status/1161927231754657792</t>
  </si>
  <si>
    <t>https://twitter.com/#!/visittamperefi/status/1161927291506704384</t>
  </si>
  <si>
    <t>https://twitter.com/#!/visittamperefi/status/1162311190221066240</t>
  </si>
  <si>
    <t>https://twitter.com/#!/tamperekaupunki/status/1161937964013883393</t>
  </si>
  <si>
    <t>https://twitter.com/#!/visittamperefi/status/1162290018410532864</t>
  </si>
  <si>
    <t>https://twitter.com/#!/tamperekaupunki/status/1162306765163311104</t>
  </si>
  <si>
    <t>https://twitter.com/#!/pariscapnord/status/1161960459639111680</t>
  </si>
  <si>
    <t>https://twitter.com/#!/visittampere/status/1161541871790972928</t>
  </si>
  <si>
    <t>https://twitter.com/#!/visittampere/status/1162752568017215488</t>
  </si>
  <si>
    <t>https://twitter.com/#!/visittamperefi/status/1161529888756703234</t>
  </si>
  <si>
    <t>https://twitter.com/#!/visittamperefi/status/1162749499288236038</t>
  </si>
  <si>
    <t>https://twitter.com/#!/tamperekaupunki/status/1163414836308533248</t>
  </si>
  <si>
    <t>https://twitter.com/#!/pirfest/status/1164804725973245954</t>
  </si>
  <si>
    <t>https://twitter.com/#!/visittamperefi/status/1164806167027019776</t>
  </si>
  <si>
    <t>https://twitter.com/#!/tamperekaupunki/status/1164839295892332544</t>
  </si>
  <si>
    <t>https://twitter.com/#!/tchambermusic/status/1164614950561751046</t>
  </si>
  <si>
    <t>https://twitter.com/#!/tamperekaupunki/status/1164840114985373696</t>
  </si>
  <si>
    <t>https://twitter.com/#!/tamperekaupunki/status/1164870117240520704</t>
  </si>
  <si>
    <t>https://twitter.com/#!/sarkanniemi/status/1163771277229907968</t>
  </si>
  <si>
    <t>https://twitter.com/#!/visittamperefi/status/1159825041103687680</t>
  </si>
  <si>
    <t>https://twitter.com/#!/visittamperefi/status/1160872196660764674</t>
  </si>
  <si>
    <t>https://twitter.com/#!/visittamperefi/status/1161587368794710016</t>
  </si>
  <si>
    <t>https://twitter.com/#!/visittamperefi/status/1161884491486498816</t>
  </si>
  <si>
    <t>https://twitter.com/#!/visittamperefi/status/1161929261370028033</t>
  </si>
  <si>
    <t>https://twitter.com/#!/visittamperefi/status/1163723878927077376</t>
  </si>
  <si>
    <t>https://twitter.com/#!/visittamperefi/status/1163764887434256384</t>
  </si>
  <si>
    <t>https://twitter.com/#!/visittamperefi/status/1164074967111274498</t>
  </si>
  <si>
    <t>https://twitter.com/#!/visittamperefi/status/1164795903594549248</t>
  </si>
  <si>
    <t>https://twitter.com/#!/visittamperefi/status/1164803662620680192</t>
  </si>
  <si>
    <t>https://twitter.com/#!/visittamperefi/status/1164872264334106626</t>
  </si>
  <si>
    <t>https://twitter.com/#!/visittamperefi/status/1164874008053080064</t>
  </si>
  <si>
    <t>https://twitter.com/#!/tamperekaupunki/status/1160822385710456834</t>
  </si>
  <si>
    <t>https://twitter.com/#!/tamperekaupunki/status/1160824418366558208</t>
  </si>
  <si>
    <t>https://twitter.com/#!/tamperekaupunki/status/1160880939028926464</t>
  </si>
  <si>
    <t>https://twitter.com/#!/tamperekaupunki/status/1161570872064393216</t>
  </si>
  <si>
    <t>https://twitter.com/#!/tamperekaupunki/status/1161606649745948672</t>
  </si>
  <si>
    <t>https://twitter.com/#!/tamperekaupunki/status/1161938866082856960</t>
  </si>
  <si>
    <t>https://twitter.com/#!/tamperekaupunki/status/1161991235613147136</t>
  </si>
  <si>
    <t>https://twitter.com/#!/tamperekaupunki/status/1162317328610185217</t>
  </si>
  <si>
    <t>https://twitter.com/#!/tamperekaupunki/status/1164481294761373696</t>
  </si>
  <si>
    <t>https://twitter.com/#!/tamperekaupunki/status/1164839395763134464</t>
  </si>
  <si>
    <t>https://twitter.com/#!/tamperekaupunki/status/1164892327388884992</t>
  </si>
  <si>
    <t>https://twitter.com/#!/samaekoskinen/status/1164901644145975297</t>
  </si>
  <si>
    <t>https://twitter.com/#!/keisasenreetta/status/1164948754035855361</t>
  </si>
  <si>
    <t>https://twitter.com/#!/maritaverne/status/1164949152926720000</t>
  </si>
  <si>
    <t>https://twitter.com/#!/talenttampere/status/1164787468366835713</t>
  </si>
  <si>
    <t>https://twitter.com/#!/ursulahelsky/status/1164950296327544832</t>
  </si>
  <si>
    <t>https://twitter.com/#!/sarkanniemi/status/1163707740520427523</t>
  </si>
  <si>
    <t>https://twitter.com/#!/visittampere/status/1163766353112817664</t>
  </si>
  <si>
    <t>https://twitter.com/#!/tamperekaupunki/status/1163714783192989697</t>
  </si>
  <si>
    <t>https://twitter.com/#!/juhakokkala/status/1164961150523650049</t>
  </si>
  <si>
    <t>https://twitter.com/#!/yletampere/status/1164961252273197056</t>
  </si>
  <si>
    <t>https://twitter.com/#!/sarittaduhamel/status/1164962180795699203</t>
  </si>
  <si>
    <t>https://twitter.com/#!/valonkuvaaja/status/1162897982359887873</t>
  </si>
  <si>
    <t>https://twitter.com/#!/valonkuvaaja/status/1165005044527316998</t>
  </si>
  <si>
    <t>https://twitter.com/#!/goodnewsfinland/status/1165019662322667521</t>
  </si>
  <si>
    <t>https://twitter.com/#!/visittampere/status/1164083669436436480</t>
  </si>
  <si>
    <t>https://twitter.com/#!/visittampere/status/1164083981178081281</t>
  </si>
  <si>
    <t>https://twitter.com/#!/thisisfinland/status/1165175694307090432</t>
  </si>
  <si>
    <t>https://twitter.com/#!/mredegbe/status/1165178997443112960</t>
  </si>
  <si>
    <t>https://twitter.com/#!/klusi73/status/1165213537616236544</t>
  </si>
  <si>
    <t>https://twitter.com/#!/outituuliaviini/status/1165228798339682305</t>
  </si>
  <si>
    <t>https://twitter.com/#!/pdro_almeida/status/1164882427422158849</t>
  </si>
  <si>
    <t>https://twitter.com/#!/kekekfinn/status/1165242585855795200</t>
  </si>
  <si>
    <t>https://twitter.com/#!/micheldennay/status/1165250135846268928</t>
  </si>
  <si>
    <t>https://twitter.com/#!/discoverfinland/status/1161614977041620993</t>
  </si>
  <si>
    <t>https://twitter.com/#!/visittampere/status/1159790510493589504</t>
  </si>
  <si>
    <t>https://twitter.com/#!/visittampere/status/1160873602960564224</t>
  </si>
  <si>
    <t>https://twitter.com/#!/tamperekaupunki/status/1161607305114394624</t>
  </si>
  <si>
    <t>https://twitter.com/#!/puntomice/status/1165251210473082880</t>
  </si>
  <si>
    <t>https://twitter.com/#!/matkailufoorumi/status/1162761296921747456</t>
  </si>
  <si>
    <t>https://twitter.com/#!/matkailufoorumi/status/1164107261612048384</t>
  </si>
  <si>
    <t>https://twitter.com/#!/matkailufoorumi/status/1165305474721300480</t>
  </si>
  <si>
    <t>https://twitter.com/#!/tamperekaupunki/status/1160824353866620928</t>
  </si>
  <si>
    <t>https://twitter.com/#!/tamperekaupunki/status/1160825679816069121</t>
  </si>
  <si>
    <t>https://twitter.com/#!/tamperekaupunki/status/1160882130366455809</t>
  </si>
  <si>
    <t>https://twitter.com/#!/tamperekaupunki/status/1161571676020195328</t>
  </si>
  <si>
    <t>https://twitter.com/#!/tamperekaupunki/status/1161581889980981248</t>
  </si>
  <si>
    <t>https://twitter.com/#!/tamperekaupunki/status/1163414854692220928</t>
  </si>
  <si>
    <t>https://twitter.com/#!/tamperekaupunki/status/1163718028267261958</t>
  </si>
  <si>
    <t>https://twitter.com/#!/tamperekaupunki/status/1164779187569168395</t>
  </si>
  <si>
    <t>https://twitter.com/#!/tamperekaupunki/status/1164869476216713216</t>
  </si>
  <si>
    <t>https://twitter.com/#!/kvalisaari/status/1162978109613907969</t>
  </si>
  <si>
    <t>https://twitter.com/#!/kvalisaari/status/1160975375205355522</t>
  </si>
  <si>
    <t>https://twitter.com/#!/kvalisaari/status/1161704095977226241</t>
  </si>
  <si>
    <t>https://twitter.com/#!/kvalisaari/status/1164578809397596160</t>
  </si>
  <si>
    <t>https://twitter.com/#!/kvalisaari/status/1164938166639505410</t>
  </si>
  <si>
    <t>https://twitter.com/#!/kvalisaari/status/1165315057632366592</t>
  </si>
  <si>
    <t>https://twitter.com/#!/tjeldnet/status/1160586694892183556</t>
  </si>
  <si>
    <t>https://twitter.com/#!/tjeldnet/status/1160855303572865024</t>
  </si>
  <si>
    <t>https://twitter.com/#!/tjeldnet/status/1161689375689912320</t>
  </si>
  <si>
    <t>https://twitter.com/#!/tjeldnet/status/1161689960560451589</t>
  </si>
  <si>
    <t>https://twitter.com/#!/tjeldnet/status/1161692184556556289</t>
  </si>
  <si>
    <t>https://twitter.com/#!/g____b____/status/1161178785179492353</t>
  </si>
  <si>
    <t>https://twitter.com/#!/g____b____/status/1161874526550003712</t>
  </si>
  <si>
    <t>https://twitter.com/#!/g____b____/status/1165331909771239425</t>
  </si>
  <si>
    <t>https://twitter.com/#!/discoverfinland/status/1160871624901570560</t>
  </si>
  <si>
    <t>https://twitter.com/#!/discoverfinland/status/1160925929633386497</t>
  </si>
  <si>
    <t>https://twitter.com/#!/discoverfinland/status/1162299446950006784</t>
  </si>
  <si>
    <t>https://twitter.com/#!/discoverfinland/status/1163450458427596807</t>
  </si>
  <si>
    <t>https://twitter.com/#!/discoverfinland/status/1163777538172346368</t>
  </si>
  <si>
    <t>https://twitter.com/#!/visittampere/status/1160873746242183168</t>
  </si>
  <si>
    <t>https://twitter.com/#!/visittampere/status/1161169971591950337</t>
  </si>
  <si>
    <t>https://twitter.com/#!/visittampere/status/1162302284468015104</t>
  </si>
  <si>
    <t>https://twitter.com/#!/visittampere/status/1163688436248788994</t>
  </si>
  <si>
    <t>https://twitter.com/#!/kmrfanforever/status/1163933323397410817</t>
  </si>
  <si>
    <t>https://twitter.com/#!/kmrfanforever/status/1165395333247045637</t>
  </si>
  <si>
    <t>1160469411091898369</t>
  </si>
  <si>
    <t>1160487957339496448</t>
  </si>
  <si>
    <t>1160504853287886848</t>
  </si>
  <si>
    <t>1160511773524578305</t>
  </si>
  <si>
    <t>1160496359243505664</t>
  </si>
  <si>
    <t>1160496453841825792</t>
  </si>
  <si>
    <t>1160496511328903168</t>
  </si>
  <si>
    <t>1160543727234031617</t>
  </si>
  <si>
    <t>1160496802057064451</t>
  </si>
  <si>
    <t>1160496814832922624</t>
  </si>
  <si>
    <t>1160496833724067840</t>
  </si>
  <si>
    <t>1160596561765834757</t>
  </si>
  <si>
    <t>1160903039491989504</t>
  </si>
  <si>
    <t>1160912841295171584</t>
  </si>
  <si>
    <t>1164549099061948418</t>
  </si>
  <si>
    <t>1161181477515616256</t>
  </si>
  <si>
    <t>1161186089731854336</t>
  </si>
  <si>
    <t>858737494103293953</t>
  </si>
  <si>
    <t>1161215127263334402</t>
  </si>
  <si>
    <t>1161247877785686017</t>
  </si>
  <si>
    <t>1161366117635387392</t>
  </si>
  <si>
    <t>1161367352870678528</t>
  </si>
  <si>
    <t>1160845797174517760</t>
  </si>
  <si>
    <t>1161577907820683265</t>
  </si>
  <si>
    <t>1161583623948165120</t>
  </si>
  <si>
    <t>1161632754938843138</t>
  </si>
  <si>
    <t>1161647883923402754</t>
  </si>
  <si>
    <t>1161653034536992769</t>
  </si>
  <si>
    <t>1161684581621338115</t>
  </si>
  <si>
    <t>1161684833413795840</t>
  </si>
  <si>
    <t>1161684858093080576</t>
  </si>
  <si>
    <t>1161814812365643776</t>
  </si>
  <si>
    <t>1161814904124391425</t>
  </si>
  <si>
    <t>1161826795420835840</t>
  </si>
  <si>
    <t>1161839331054669824</t>
  </si>
  <si>
    <t>1161826377961803778</t>
  </si>
  <si>
    <t>1161919711409561601</t>
  </si>
  <si>
    <t>1161704821541543936</t>
  </si>
  <si>
    <t>1161928412455481344</t>
  </si>
  <si>
    <t>1161941093145075713</t>
  </si>
  <si>
    <t>1162053309831815168</t>
  </si>
  <si>
    <t>1162096128965222400</t>
  </si>
  <si>
    <t>1162229903313367040</t>
  </si>
  <si>
    <t>1162279400907218949</t>
  </si>
  <si>
    <t>1160832617907929088</t>
  </si>
  <si>
    <t>1162296749366697990</t>
  </si>
  <si>
    <t>1162305697368834048</t>
  </si>
  <si>
    <t>1162311443217170432</t>
  </si>
  <si>
    <t>1162372760049528837</t>
  </si>
  <si>
    <t>1162381623196868610</t>
  </si>
  <si>
    <t>1162384932804710400</t>
  </si>
  <si>
    <t>1162637578656522241</t>
  </si>
  <si>
    <t>1162079523413909504</t>
  </si>
  <si>
    <t>1162646478701125632</t>
  </si>
  <si>
    <t>1162668870647332864</t>
  </si>
  <si>
    <t>1162670238909026304</t>
  </si>
  <si>
    <t>1162706501401812992</t>
  </si>
  <si>
    <t>1162667803708727296</t>
  </si>
  <si>
    <t>1162378186132512768</t>
  </si>
  <si>
    <t>1162719228094537730</t>
  </si>
  <si>
    <t>1162719566650380288</t>
  </si>
  <si>
    <t>1162369494829936640</t>
  </si>
  <si>
    <t>1162370902576775169</t>
  </si>
  <si>
    <t>1162666718612852742</t>
  </si>
  <si>
    <t>1162667363340365824</t>
  </si>
  <si>
    <t>1162733508131000320</t>
  </si>
  <si>
    <t>1162786446970904578</t>
  </si>
  <si>
    <t>1162792314533818368</t>
  </si>
  <si>
    <t>1162850380054781952</t>
  </si>
  <si>
    <t>1162961756907626496</t>
  </si>
  <si>
    <t>1162999975611129858</t>
  </si>
  <si>
    <t>1163090677435174913</t>
  </si>
  <si>
    <t>1163107072042553349</t>
  </si>
  <si>
    <t>1163136992944754688</t>
  </si>
  <si>
    <t>1163416534049574912</t>
  </si>
  <si>
    <t>1161556167958650880</t>
  </si>
  <si>
    <t>1161627625225408513</t>
  </si>
  <si>
    <t>1161652472047423493</t>
  </si>
  <si>
    <t>1161178616203550720</t>
  </si>
  <si>
    <t>1163709377125244928</t>
  </si>
  <si>
    <t>1163756395889668096</t>
  </si>
  <si>
    <t>1161595547360403458</t>
  </si>
  <si>
    <t>1163776469530755073</t>
  </si>
  <si>
    <t>1163780675662700544</t>
  </si>
  <si>
    <t>1163793303399260160</t>
  </si>
  <si>
    <t>1163806868323672064</t>
  </si>
  <si>
    <t>1163807135219646464</t>
  </si>
  <si>
    <t>1163940648736690177</t>
  </si>
  <si>
    <t>1164047788948316160</t>
  </si>
  <si>
    <t>1164048352830509057</t>
  </si>
  <si>
    <t>1164055060462166016</t>
  </si>
  <si>
    <t>1164081015633190913</t>
  </si>
  <si>
    <t>1160885784754425857</t>
  </si>
  <si>
    <t>1164091143434461184</t>
  </si>
  <si>
    <t>1160805310736601088</t>
  </si>
  <si>
    <t>1160939328534700032</t>
  </si>
  <si>
    <t>1164096380979372032</t>
  </si>
  <si>
    <t>1161265303168397314</t>
  </si>
  <si>
    <t>1163758391560495104</t>
  </si>
  <si>
    <t>1163758645563285504</t>
  </si>
  <si>
    <t>1164100148181344256</t>
  </si>
  <si>
    <t>1156879842203394049</t>
  </si>
  <si>
    <t>1164576062283636737</t>
  </si>
  <si>
    <t>1162019662546079744</t>
  </si>
  <si>
    <t>1164758787120459776</t>
  </si>
  <si>
    <t>1164759729526022144</t>
  </si>
  <si>
    <t>1164783140474216455</t>
  </si>
  <si>
    <t>1164796415085645824</t>
  </si>
  <si>
    <t>1164800912084201472</t>
  </si>
  <si>
    <t>1162668649884332035</t>
  </si>
  <si>
    <t>1164800981726445568</t>
  </si>
  <si>
    <t>1164804151630372864</t>
  </si>
  <si>
    <t>1164791928115752961</t>
  </si>
  <si>
    <t>1164805739853967361</t>
  </si>
  <si>
    <t>1164806308484091905</t>
  </si>
  <si>
    <t>1159043411749609474</t>
  </si>
  <si>
    <t>1160575095921938433</t>
  </si>
  <si>
    <t>1161595313506922497</t>
  </si>
  <si>
    <t>1162283901043109888</t>
  </si>
  <si>
    <t>1162311577980362752</t>
  </si>
  <si>
    <t>1164497441783255041</t>
  </si>
  <si>
    <t>1164517221495914497</t>
  </si>
  <si>
    <t>1159742442301788160</t>
  </si>
  <si>
    <t>1164519344753258496</t>
  </si>
  <si>
    <t>1164796727599104005</t>
  </si>
  <si>
    <t>1161594347038695429</t>
  </si>
  <si>
    <t>1161550733235408899</t>
  </si>
  <si>
    <t>1164220098476937216</t>
  </si>
  <si>
    <t>1164850068345806848</t>
  </si>
  <si>
    <t>1164851398548295680</t>
  </si>
  <si>
    <t>1160524378964205568</t>
  </si>
  <si>
    <t>1146735408111165440</t>
  </si>
  <si>
    <t>1162775453071020035</t>
  </si>
  <si>
    <t>1162695711995158529</t>
  </si>
  <si>
    <t>1164450809284845569</t>
  </si>
  <si>
    <t>1164431835977453568</t>
  </si>
  <si>
    <t>1164852365188587522</t>
  </si>
  <si>
    <t>1160825229855404032</t>
  </si>
  <si>
    <t>1160821238408912896</t>
  </si>
  <si>
    <t>1160901027870257153</t>
  </si>
  <si>
    <t>1161967092205314048</t>
  </si>
  <si>
    <t>1161961659134554112</t>
  </si>
  <si>
    <t>1161181332497752064</t>
  </si>
  <si>
    <t>1161960247575138304</t>
  </si>
  <si>
    <t>1161178236182814721</t>
  </si>
  <si>
    <t>1161918692990574593</t>
  </si>
  <si>
    <t>1161924113302196229</t>
  </si>
  <si>
    <t>1161950894474301442</t>
  </si>
  <si>
    <t>1162246212696727552</t>
  </si>
  <si>
    <t>1162247493003857925</t>
  </si>
  <si>
    <t>1162249108062556160</t>
  </si>
  <si>
    <t>1162253525578948608</t>
  </si>
  <si>
    <t>1162310507036102657</t>
  </si>
  <si>
    <t>1161927231754657792</t>
  </si>
  <si>
    <t>1161927291506704384</t>
  </si>
  <si>
    <t>1162311190221066240</t>
  </si>
  <si>
    <t>1161937964013883393</t>
  </si>
  <si>
    <t>1162290018410532864</t>
  </si>
  <si>
    <t>1162306765163311104</t>
  </si>
  <si>
    <t>1161960459639111680</t>
  </si>
  <si>
    <t>1161541871790972928</t>
  </si>
  <si>
    <t>1162752568017215488</t>
  </si>
  <si>
    <t>1161529888756703234</t>
  </si>
  <si>
    <t>1162749499288236038</t>
  </si>
  <si>
    <t>1163414836308533248</t>
  </si>
  <si>
    <t>1164804725973245954</t>
  </si>
  <si>
    <t>1164806167027019776</t>
  </si>
  <si>
    <t>1164839295892332544</t>
  </si>
  <si>
    <t>1164614950561751046</t>
  </si>
  <si>
    <t>1164840114985373696</t>
  </si>
  <si>
    <t>1164870117240520704</t>
  </si>
  <si>
    <t>1163771277229907968</t>
  </si>
  <si>
    <t>1159825041103687680</t>
  </si>
  <si>
    <t>1160872196660764674</t>
  </si>
  <si>
    <t>1161587368794710016</t>
  </si>
  <si>
    <t>1161884491486498816</t>
  </si>
  <si>
    <t>1161929261370028033</t>
  </si>
  <si>
    <t>1163723878927077376</t>
  </si>
  <si>
    <t>1163764887434256384</t>
  </si>
  <si>
    <t>1164074967111274498</t>
  </si>
  <si>
    <t>1164795903594549248</t>
  </si>
  <si>
    <t>1164803662620680192</t>
  </si>
  <si>
    <t>1164872264334106626</t>
  </si>
  <si>
    <t>1164874008053080064</t>
  </si>
  <si>
    <t>1160822385710456834</t>
  </si>
  <si>
    <t>1160824418366558208</t>
  </si>
  <si>
    <t>1160880939028926464</t>
  </si>
  <si>
    <t>1161570872064393216</t>
  </si>
  <si>
    <t>1161606649745948672</t>
  </si>
  <si>
    <t>1161938866082856960</t>
  </si>
  <si>
    <t>1161991235613147136</t>
  </si>
  <si>
    <t>1162317328610185217</t>
  </si>
  <si>
    <t>1164481294761373696</t>
  </si>
  <si>
    <t>1164839395763134464</t>
  </si>
  <si>
    <t>1164892327388884992</t>
  </si>
  <si>
    <t>1164901644145975297</t>
  </si>
  <si>
    <t>1164948754035855361</t>
  </si>
  <si>
    <t>1164949152926720000</t>
  </si>
  <si>
    <t>1164787468366835713</t>
  </si>
  <si>
    <t>1164950296327544832</t>
  </si>
  <si>
    <t>1163707740520427523</t>
  </si>
  <si>
    <t>1163766353112817664</t>
  </si>
  <si>
    <t>1163714783192989697</t>
  </si>
  <si>
    <t>1164961150523650049</t>
  </si>
  <si>
    <t>1164961252273197056</t>
  </si>
  <si>
    <t>1164962180795699203</t>
  </si>
  <si>
    <t>1162897982359887873</t>
  </si>
  <si>
    <t>1165005044527316998</t>
  </si>
  <si>
    <t>1165019662322667521</t>
  </si>
  <si>
    <t>1164083669436436480</t>
  </si>
  <si>
    <t>1164083981178081281</t>
  </si>
  <si>
    <t>1165175694307090432</t>
  </si>
  <si>
    <t>1165178997443112960</t>
  </si>
  <si>
    <t>1165213537616236544</t>
  </si>
  <si>
    <t>1165228798339682305</t>
  </si>
  <si>
    <t>1164882427422158849</t>
  </si>
  <si>
    <t>1165242585855795200</t>
  </si>
  <si>
    <t>1165250135846268928</t>
  </si>
  <si>
    <t>1161614977041620993</t>
  </si>
  <si>
    <t>1159790510493589504</t>
  </si>
  <si>
    <t>1160873602960564224</t>
  </si>
  <si>
    <t>1161607305114394624</t>
  </si>
  <si>
    <t>1165251210473082880</t>
  </si>
  <si>
    <t>1162761296921747456</t>
  </si>
  <si>
    <t>1164107261612048384</t>
  </si>
  <si>
    <t>1165305474721300480</t>
  </si>
  <si>
    <t>1160824353866620928</t>
  </si>
  <si>
    <t>1160825679816069121</t>
  </si>
  <si>
    <t>1160882130366455809</t>
  </si>
  <si>
    <t>1161571676020195328</t>
  </si>
  <si>
    <t>1161581889980981248</t>
  </si>
  <si>
    <t>1163414854692220928</t>
  </si>
  <si>
    <t>1163718028267261958</t>
  </si>
  <si>
    <t>1164779187569168395</t>
  </si>
  <si>
    <t>1164869476216713216</t>
  </si>
  <si>
    <t>1162978109613907969</t>
  </si>
  <si>
    <t>1160975375205355522</t>
  </si>
  <si>
    <t>1161704095977226241</t>
  </si>
  <si>
    <t>1164578809397596160</t>
  </si>
  <si>
    <t>1164938166639505410</t>
  </si>
  <si>
    <t>1165315057632366592</t>
  </si>
  <si>
    <t>1160586694892183556</t>
  </si>
  <si>
    <t>1160855303572865024</t>
  </si>
  <si>
    <t>1161689375689912320</t>
  </si>
  <si>
    <t>1161689960560451589</t>
  </si>
  <si>
    <t>1161692184556556289</t>
  </si>
  <si>
    <t>1161178785179492353</t>
  </si>
  <si>
    <t>1161874526550003712</t>
  </si>
  <si>
    <t>1165331909771239425</t>
  </si>
  <si>
    <t>1160871624901570560</t>
  </si>
  <si>
    <t>1160925929633386497</t>
  </si>
  <si>
    <t>1162299446950006784</t>
  </si>
  <si>
    <t>1163450458427596807</t>
  </si>
  <si>
    <t>1163777538172346368</t>
  </si>
  <si>
    <t>1160873746242183168</t>
  </si>
  <si>
    <t>1161169971591950337</t>
  </si>
  <si>
    <t>1162302284468015104</t>
  </si>
  <si>
    <t>1163688436248788994</t>
  </si>
  <si>
    <t>1163933323397410817</t>
  </si>
  <si>
    <t>1165395333247045637</t>
  </si>
  <si>
    <t>1160504064699973632</t>
  </si>
  <si>
    <t>1163133508157693953</t>
  </si>
  <si>
    <t>1164053242000678912</t>
  </si>
  <si>
    <t>1164493716389806081</t>
  </si>
  <si>
    <t/>
  </si>
  <si>
    <t>35721539</t>
  </si>
  <si>
    <t>26249458</t>
  </si>
  <si>
    <t>869536907834929152</t>
  </si>
  <si>
    <t>1115705717338427393</t>
  </si>
  <si>
    <t>23479042</t>
  </si>
  <si>
    <t>776658238771191808</t>
  </si>
  <si>
    <t>44074292</t>
  </si>
  <si>
    <t>en</t>
  </si>
  <si>
    <t>fi</t>
  </si>
  <si>
    <t>ja</t>
  </si>
  <si>
    <t>et</t>
  </si>
  <si>
    <t>fr</t>
  </si>
  <si>
    <t>und</t>
  </si>
  <si>
    <t>da</t>
  </si>
  <si>
    <t>in</t>
  </si>
  <si>
    <t>es</t>
  </si>
  <si>
    <t>1161350456230195200</t>
  </si>
  <si>
    <t>1159773492205821952</t>
  </si>
  <si>
    <t>1161158937510600704</t>
  </si>
  <si>
    <t>1161559332368130048</t>
  </si>
  <si>
    <t>1162326888938921984</t>
  </si>
  <si>
    <t>1164535848819462144</t>
  </si>
  <si>
    <t>1164877955044192257</t>
  </si>
  <si>
    <t>1160539864942731266</t>
  </si>
  <si>
    <t>1160826316872200192</t>
  </si>
  <si>
    <t>Instagram</t>
  </si>
  <si>
    <t>Twitter Web Client</t>
  </si>
  <si>
    <t>Twitter Web App</t>
  </si>
  <si>
    <t>Twitter for iPhone</t>
  </si>
  <si>
    <t>Twitter for Android</t>
  </si>
  <si>
    <t>LinkedIn</t>
  </si>
  <si>
    <t>Twitter for iPad</t>
  </si>
  <si>
    <t>Bot Libre!</t>
  </si>
  <si>
    <t>Street Art Retweet</t>
  </si>
  <si>
    <t>Facebook</t>
  </si>
  <si>
    <t>TweetDeck</t>
  </si>
  <si>
    <t>IFTTT</t>
  </si>
  <si>
    <t>Sprout Social</t>
  </si>
  <si>
    <t>Hootsuite Inc.</t>
  </si>
  <si>
    <t>Retweet</t>
  </si>
  <si>
    <t>23.542135,61.427285 
24.1184937,61.427285 
24.1184937,61.836577 
23.542135,61.836577</t>
  </si>
  <si>
    <t>23.545738,61.230767 
23.967192,61.230767 
23.967192,61.432459 
23.545738,61.432459</t>
  </si>
  <si>
    <t>25.202654,60.854182 
25.822117,60.854182 
25.822117,61.150676 
25.202654,61.150676</t>
  </si>
  <si>
    <t>Finland</t>
  </si>
  <si>
    <t>FI</t>
  </si>
  <si>
    <t>Tampere, Finland</t>
  </si>
  <si>
    <t>Lempäälä, Suomi</t>
  </si>
  <si>
    <t>Hollola, Suomi</t>
  </si>
  <si>
    <t>e3ba9e096a0fc232</t>
  </si>
  <si>
    <t>3a269fb4ff679ed1</t>
  </si>
  <si>
    <t>6be4f6ca0da2c472</t>
  </si>
  <si>
    <t>Tampere</t>
  </si>
  <si>
    <t>Lempäälä</t>
  </si>
  <si>
    <t>Hollola</t>
  </si>
  <si>
    <t>city</t>
  </si>
  <si>
    <t>https://api.twitter.com/1.1/geo/id/e3ba9e096a0fc232.json</t>
  </si>
  <si>
    <t>https://api.twitter.com/1.1/geo/id/3a269fb4ff679ed1.json</t>
  </si>
  <si>
    <t>https://api.twitter.com/1.1/geo/id/6be4f6ca0da2c472.json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</si>
  <si>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</si>
  <si>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</si>
  <si>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</si>
  <si>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</si>
  <si>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</si>
  <si>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</si>
  <si>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</si>
  <si>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</si>
  <si>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</si>
  <si>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</si>
  <si>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</si>
  <si>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</si>
  <si>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</si>
  <si>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</si>
  <si>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</si>
  <si>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</si>
  <si>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</si>
  <si>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</si>
  <si>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</si>
  <si>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</si>
  <si>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</si>
  <si>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Travis Nichols</t>
  </si>
  <si>
    <t>Mika Laiti</t>
  </si>
  <si>
    <t>Tampereen Ilves</t>
  </si>
  <si>
    <t>SDPI</t>
  </si>
  <si>
    <t>Louise Shaxson</t>
  </si>
  <si>
    <t>Capability</t>
  </si>
  <si>
    <t>Arnaldo Pellini</t>
  </si>
  <si>
    <t>Vapriikki</t>
  </si>
  <si>
    <t>Jari Kleemola</t>
  </si>
  <si>
    <t>Tampereen kaupunki</t>
  </si>
  <si>
    <t>Anastasia</t>
  </si>
  <si>
    <t>Tampereen Ratikka</t>
  </si>
  <si>
    <t>Visit Tampere Suomi</t>
  </si>
  <si>
    <t>Visit Tampere</t>
  </si>
  <si>
    <t>Rammstein</t>
  </si>
  <si>
    <t>kalle</t>
  </si>
  <si>
    <t>Viihdelehti Stara</t>
  </si>
  <si>
    <t>Rammstein News</t>
  </si>
  <si>
    <t>Paha Arkkitehti</t>
  </si>
  <si>
    <t>Jocka Träskbäck</t>
  </si>
  <si>
    <t>Karoliina</t>
  </si>
  <si>
    <t>_xD83C__xDDEB__xD83C__xDDEE_</t>
  </si>
  <si>
    <t>VisitLahti</t>
  </si>
  <si>
    <t>Visit Finland</t>
  </si>
  <si>
    <t>Helen Porter</t>
  </si>
  <si>
    <t>Moomin</t>
  </si>
  <si>
    <t>Paulina Ahokas</t>
  </si>
  <si>
    <t>Tampere-talo</t>
  </si>
  <si>
    <t>Monam</t>
  </si>
  <si>
    <t>Bin Wu</t>
  </si>
  <si>
    <t>A Girl Who Travels</t>
  </si>
  <si>
    <t>Kimmo Rouhiainen</t>
  </si>
  <si>
    <t>BrewDog Tampere</t>
  </si>
  <si>
    <t>kissa</t>
  </si>
  <si>
    <t>Yoshi Kosuge_xD83C__xDDEB__xD83C__xDDEE_</t>
  </si>
  <si>
    <t>Tuomas Zacheus</t>
  </si>
  <si>
    <t>Samuli Björkling</t>
  </si>
  <si>
    <t>Posti Group Oyj</t>
  </si>
  <si>
    <t>Postimuseo</t>
  </si>
  <si>
    <t>Lidl Suomi</t>
  </si>
  <si>
    <t>Eija Paavilainen</t>
  </si>
  <si>
    <t>Pekka Ruissalo</t>
  </si>
  <si>
    <t>Sari Mäkelä</t>
  </si>
  <si>
    <t>Kathleen Sharrit</t>
  </si>
  <si>
    <t>DestinationRecommend</t>
  </si>
  <si>
    <t>Jim Brody</t>
  </si>
  <si>
    <t>Sopimusvuoren Kanava</t>
  </si>
  <si>
    <t>Hiedanranta</t>
  </si>
  <si>
    <t>Muséepoupéesnounours</t>
  </si>
  <si>
    <t>Leena Sulonen</t>
  </si>
  <si>
    <t>_xD83C__xDF3F_Lumilinna_xD83C__xDF37_</t>
  </si>
  <si>
    <t>Mika Itänen</t>
  </si>
  <si>
    <t>Sally's</t>
  </si>
  <si>
    <t>Liisa Häikiö</t>
  </si>
  <si>
    <t>Heli Uolamo</t>
  </si>
  <si>
    <t>Jari-Pekka Vuorela</t>
  </si>
  <si>
    <t>ako_xD83C__xDDEB__xD83C__xDDEE_</t>
  </si>
  <si>
    <t>Michele</t>
  </si>
  <si>
    <t>PRIOUL Jean-Pierre</t>
  </si>
  <si>
    <t>Henna Puisto</t>
  </si>
  <si>
    <t>Markus Sjölund</t>
  </si>
  <si>
    <t>Kauppakamari</t>
  </si>
  <si>
    <t>Reijo Väliharju</t>
  </si>
  <si>
    <t>Subway Surfer</t>
  </si>
  <si>
    <t>Ronan Le Flécher</t>
  </si>
  <si>
    <t>Raid Breizh Cap Nord</t>
  </si>
  <si>
    <t>Street Art Avenue</t>
  </si>
  <si>
    <t>Mairie de Vannes</t>
  </si>
  <si>
    <t>World-Bays</t>
  </si>
  <si>
    <t>OLIVIER</t>
  </si>
  <si>
    <t>Jarkko Malmberg</t>
  </si>
  <si>
    <t>Katariina Pylsy</t>
  </si>
  <si>
    <t>Karoliina Laakkonen</t>
  </si>
  <si>
    <t>Pirkko Piirainen</t>
  </si>
  <si>
    <t>Sorin Sirkus</t>
  </si>
  <si>
    <t>Tampere Region 2026 Official</t>
  </si>
  <si>
    <t>Ⓜarkus Sipiläinen</t>
  </si>
  <si>
    <t>Kari Välisaari _xD83D__xDE0E__xD83D__xDCF8_ _xD83C__xDFD2__xD83C__xDFE0__xD83E__xDD18_</t>
  </si>
  <si>
    <t>Mikko Lammi</t>
  </si>
  <si>
    <t>Kristiina Vahvaselkä</t>
  </si>
  <si>
    <t>KiviFaktaa</t>
  </si>
  <si>
    <t>Ritva Asula-Myllynen</t>
  </si>
  <si>
    <t>Carolee Wheeler</t>
  </si>
  <si>
    <t>Anna-Maria Maunu</t>
  </si>
  <si>
    <t>Särkänniemi</t>
  </si>
  <si>
    <t>Kirsikka Kaipainen</t>
  </si>
  <si>
    <t>Foreigner.fi</t>
  </si>
  <si>
    <t>PlanetChange</t>
  </si>
  <si>
    <t>Discovering Finland</t>
  </si>
  <si>
    <t>Planisferio</t>
  </si>
  <si>
    <t>Sari Korju</t>
  </si>
  <si>
    <t>Sandra Broneske</t>
  </si>
  <si>
    <t>6AikaDuuniPolku</t>
  </si>
  <si>
    <t>S34Growth</t>
  </si>
  <si>
    <t>Lakesperience</t>
  </si>
  <si>
    <t>Francois Duchastel _xD83C__xDDF8__xD83C__xDDEA__xD83C__xDDE8__xD83C__xDDE6__xD83C__xDDEA__xD83C__xDDFA_</t>
  </si>
  <si>
    <t>François Bonnardel</t>
  </si>
  <si>
    <t>Sven Lehmann</t>
  </si>
  <si>
    <t>Ilkka Vuorenmaa</t>
  </si>
  <si>
    <t>Pihasa</t>
  </si>
  <si>
    <t>The Baltic Institute</t>
  </si>
  <si>
    <t>りーむ_xD83E__xDDD5_エジプトでゲストハウス</t>
  </si>
  <si>
    <t>Päivi Reponen</t>
  </si>
  <si>
    <t>Johanna Loukaskorpi</t>
  </si>
  <si>
    <t>Hannele Räikkönen</t>
  </si>
  <si>
    <t>Mikko Kyrönviita</t>
  </si>
  <si>
    <t>Smart City Tampere</t>
  </si>
  <si>
    <t>Nuppu Suvanto</t>
  </si>
  <si>
    <t>Polamk</t>
  </si>
  <si>
    <t>TAKK Tampere</t>
  </si>
  <si>
    <t>Tredu</t>
  </si>
  <si>
    <t>TAMK</t>
  </si>
  <si>
    <t>Tampere University</t>
  </si>
  <si>
    <t>Talent Tampere - International Tampere Hub</t>
  </si>
  <si>
    <t>Suomen Kuvalehti</t>
  </si>
  <si>
    <t>Janne Juvakka</t>
  </si>
  <si>
    <t>Mari Siltanen</t>
  </si>
  <si>
    <t>Carita Isomäki</t>
  </si>
  <si>
    <t>Teatterikesä</t>
  </si>
  <si>
    <t>Rammstein Fans</t>
  </si>
  <si>
    <t>Serlachius-museot</t>
  </si>
  <si>
    <t>WIRED</t>
  </si>
  <si>
    <t>Moomin Museum</t>
  </si>
  <si>
    <t>Tove Jansson</t>
  </si>
  <si>
    <t>Daria</t>
  </si>
  <si>
    <t>Kissakahvila</t>
  </si>
  <si>
    <t>PyhäNäsi</t>
  </si>
  <si>
    <t>Sastamalan kaupunki</t>
  </si>
  <si>
    <t>Finlaysonin alue</t>
  </si>
  <si>
    <t>G Livelab Tampere</t>
  </si>
  <si>
    <t>Paris Cap Nord</t>
  </si>
  <si>
    <t>Pirfest</t>
  </si>
  <si>
    <t>Tampere ChamberMusic</t>
  </si>
  <si>
    <t>SaraHildénArtMuseum</t>
  </si>
  <si>
    <t>Samae Koskinen</t>
  </si>
  <si>
    <t>Reetta Keisanen</t>
  </si>
  <si>
    <t>Mari Taverne</t>
  </si>
  <si>
    <t>Ursula Helsky-Lehtola _xD83D__xDC9A_☀️</t>
  </si>
  <si>
    <t>Juha Kokkala</t>
  </si>
  <si>
    <t>Yle Tampere</t>
  </si>
  <si>
    <t>Saritta Duhamel</t>
  </si>
  <si>
    <t>Markus Kauppinen</t>
  </si>
  <si>
    <t>GoodNewsfromFinland</t>
  </si>
  <si>
    <t>Sauna from Finland</t>
  </si>
  <si>
    <t>thisisFINLAND</t>
  </si>
  <si>
    <t>Osasu Nogheghase _xD83C__xDDEB__xD83C__xDDEE_</t>
  </si>
  <si>
    <t>Klasu</t>
  </si>
  <si>
    <t>Outi Viinikainen</t>
  </si>
  <si>
    <t>A&amp;P-REACTS</t>
  </si>
  <si>
    <t>Kekek Finn</t>
  </si>
  <si>
    <t>capitaine ad hoc</t>
  </si>
  <si>
    <t>PUNTOMICE</t>
  </si>
  <si>
    <t>Matkailufoorumi</t>
  </si>
  <si>
    <t>(((G-a-b-o-r)))</t>
  </si>
  <si>
    <t>KMR FANFOREVER</t>
  </si>
  <si>
    <t>CNN newsgatherer / Longhorn. Opinions: my own. Retweets: not endorsements/confirmations. Take with grain of salt &amp; lime</t>
  </si>
  <si>
    <t>#indigenous #Sápmi  #green #networkanalytics #trailrunning #orienteering #radioprofessional2018 #smrfoundation 
quick block for anonyms
tweets my own</t>
  </si>
  <si>
    <t>Yksi Rakkaus, Yksi Seura. #Ilves</t>
  </si>
  <si>
    <t>SDPI is an independent, non-profit policy research institute for sustainable development since 1992</t>
  </si>
  <si>
    <t>Interim Head of the RAPID programme at ODI, exploring evidence-based policymaking in all its guises.  Opinions my own, etc. etc.</t>
  </si>
  <si>
    <t>A network of practitioners and researchers for problem-driven development #adaptdev #pea @arnaldopellini @katjapellini</t>
  </si>
  <si>
    <t>Founder http://capability.fi • Research Associate @ODIdev • knowledge systems • 4IR • problem-driven development • political economy • streetphotos • own views</t>
  </si>
  <si>
    <t>Monipuolinen museokeskus Tammerkosken rannalla tarjoaa nähtävää koko perheelle. Vapriikki is a museum centre that offers things to do for the whole family.</t>
  </si>
  <si>
    <t>Hiihto, suunnistus, pyöräily, liikunta ulkona, luonto. Instagram @tjeldnet</t>
  </si>
  <si>
    <t>Tampereen kaupunki - City of Tampere. Uutisvirtaa verkkosivuiltamme kaikilta toimialoilta. Muu twiittailu kaupungin viestinnän hyppysissä.</t>
  </si>
  <si>
    <t>Interesting events in Scandinavia/Анонсы интересных событий в Скандинавии. Notes about my trips to the Nordic countries/Мои поездки по Скандинавии.</t>
  </si>
  <si>
    <t>Olemme matkalla kohti Tampereen ratikka-aikaa. Tampereen Ratikka aloittaa liikennöinnin vuonna 2021.
#TampereenRatikka</t>
  </si>
  <si>
    <t>Suomen rakastetuimman kaupungin matkailu- ja tapahtumauutisia #visittampere | Follow @VisitTampere for Tampere news and events in English.</t>
  </si>
  <si>
    <t>Tampere, the Finns' favourite city. Share your stories with us with #visittampere. | @visittampereFI Tampereen tapahtumat ja uutiset suomeksi</t>
  </si>
  <si>
    <t>KÖNNT IHR MICH HÖREN?
The official Rammstein twitter page.</t>
  </si>
  <si>
    <t>Viihdetaivas verkossa, https://t.co/9SDLABucRL</t>
  </si>
  <si>
    <t>Your daily dose of metal \m/</t>
  </si>
  <si>
    <t>Sarjayrittäjä, kustantaja, päätoimittaja, journalisti sekä kunnan ja PSHP:n valtuutettu (kok). https://t.co/u7ZZ1W6sjA</t>
  </si>
  <si>
    <t>I love all kind of music. I love walks in the woods, candle light. Atheist. Love motorsports. NHL. Astrology. Tweets finnish/english.</t>
  </si>
  <si>
    <t>Chloë + Sranger Things + everything and nothing.</t>
  </si>
  <si>
    <t>We ❤️ Lahti Region, Finland. VisitLahden virallinen Twitter-tili. Jaa kokemuksesi täällä | Enjoy #lahtiregion &amp; share your story #visitlahti @visitlahti</t>
  </si>
  <si>
    <t>Visit Finland is the national tourism organisation of Finland. Join us and share your experiences by tagging your stories with @ourfinland or #visitfinland!</t>
  </si>
  <si>
    <t>Passionate about education and equality. Proud ally of #LGBT+ #Disabled #Black workers. Lover of nature, science and art. #NEU #TradeUnionist</t>
  </si>
  <si>
    <t>The Official Moomin Twitter brings you the best of the lovable Moomins every day ❤️ Get your daily dose of Moomins on IG/SC as well: @moominofficial #Moomin</t>
  </si>
  <si>
    <t>CEO of @tamperetalo, the largest concert and congress centre in the Nordic Countries, home of @trefilharmonia, future home of the @Muumimuseo #MoominMuseum</t>
  </si>
  <si>
    <t>Uutisia, vinkkejä ja keskustelua tuhansien elämysten talosta. Official Twitter account of Tampere Hall culture and congress centre. #Tamperetalo</t>
  </si>
  <si>
    <t>★❤ God wants to bless us where we are. not affiliated with Monam Qureshi, for DMCA removal and business - DM me★ 
#Inspirational #quotes #Motivation</t>
  </si>
  <si>
    <t>#Travel and #lifestyle blogger. Travels and stories from the heart. Affordable luxury &amp; female travel.</t>
  </si>
  <si>
    <t>A family guy. #foodtech /  Food Techies. #blockchain / Chainfrog. #startup / Kimmo Rouhiainen Consulting. #fund / Digirockstars.</t>
  </si>
  <si>
    <t>Craft Beer in the heart of Tampere</t>
  </si>
  <si>
    <t>i ❤Formula One.
leave me alone I know what I'm doing. Kissa ei ole yhtä suuri kuin leijona. (=^..^=)=^_^=(=^ェ^=)=^_^;= ฅ^ΦωΦ^ฅ
  _xD83D__xDC3E__xD83D__xDC3E_Hearts❣️</t>
  </si>
  <si>
    <t>#起業, 寿司屋オーナー in #フィンランド ←Amazon KDP Head←クアルコム事業開発←総合商社。フィン人ワイフ、5歳、1歳男子に学ぶ日々。Japanese entrepreneur &amp; restaurant owner in Finland, ex-Amazonian/Qualcommer/Itochu</t>
  </si>
  <si>
    <t>Maratonriippuvainen T1D:stä huolimatta. 1.57.10, 2.34.94, 3.59.28, 8.39.74, 15.05.30, 31.50.28, 1.09.41, 2.33.13</t>
  </si>
  <si>
    <t>Small town boy out in the big world. Finnish comic book artist (co-author of #Vartijat4), designer and linguist from Ylöjärvi.
_xD83C__xDDEB__xD83C__xDDEE__xD83C__xDDF8__xD83C__xDDEA__xD83C__xDDEB__xD83C__xDDF7__xD83C__xDDE7__xD83C__xDDEA__xD83C__xDDEA__xD83C__xDDEA__xD83C__xDDEF__xD83C__xDDF5__xD83C__xDF0D_</t>
  </si>
  <si>
    <t>#posti Pidämme huolta kaupankäynnin ja arjen sujuvuudesta.</t>
  </si>
  <si>
    <t>Viestinviejä. Tunteentuoja. Näyttelyt @vapriikki Kirjasto ja tietopalvelut Lapintie 1. | Postmuseum | Finnish Postal Museum</t>
  </si>
  <si>
    <t>Uudet sähköautojen pikalaturit ja muut latausuutiset</t>
  </si>
  <si>
    <t>Uutisia ja säpinää kaupan alalta: keskustelua vastuullisista teoista ja työnantajuudesta. #ilopalvella #meidänlidl 
Tietosuoja: https://t.co/KIo2x0uyaz</t>
  </si>
  <si>
    <t>Professori @TampereUni @ViolFamily. Tutkimusta lapsiperheistä, niiden haasteellisista tilanteista, lasten kaltoinkohtelusta, muusta perheväkivallasta.</t>
  </si>
  <si>
    <t>Isä, aviomies ja Kaupunkilehti Tamperelaisen toimittaja. Seurantaan @TampereUutiset.</t>
  </si>
  <si>
    <t>Communications Specialist at @TampereRatikka. Creating the best public transportation system in Finland.</t>
  </si>
  <si>
    <t>https://t.co/4mp95FjNaT - Get inspired to find your next destination! Calling all travelers to come and rate their destinations and experiences!</t>
  </si>
  <si>
    <t>Kanavan tavoite on lisätä eri syistä työelämästä sivuun jääneiden henkilöiden hyvinvointia sekä työelämäosallisuutta.</t>
  </si>
  <si>
    <t>Tulevaisuuden älykäs ja kestävä kaupunginosa Näsijärven rannalla. Smart and sustainable lakeside city district of the future in Tampere, Finland.</t>
  </si>
  <si>
    <t>The Doll and Teddy Bear Museum Nukkenallemuseo Etelä-Ranska  Le musée en vidéo:  https://t.co/ZbaETzv67U 
http://t.co/qSj6fCHO2V
https://t.co/OgX7NLHkBZ</t>
  </si>
  <si>
    <t>Myyntipäällikkö Congresses &amp; Corporate Events @Tamperetalo. Tourist Guide @Tampere. Harrastaa #hiihto #maraton #suunnistus #scclassic #trefilharmonia</t>
  </si>
  <si>
    <t>フィンランド第３の都市郊外在住。自然に囲まれ、のんび〜りしたライフスタイルは快適ではあるが、少々刺激に乏しい。フィンランド、日本文化、ミュージアム、ムーミン、デザイン、アート、バレエ、サッカー、アイスホッケー検索でヒットする可能性高い、はず。専門分野はジャポニスム。昭和ネタには目がない。最近はにゃんこネタに即反応を示す</t>
  </si>
  <si>
    <t>Rahoitusjohtaja/@Sjkkaupunki, kestävä #talous &amp;kasvu. KTM(laskentat.&amp; #rahoitus), FM(hist.). Tennis_xD83D__xDC4A_! #avaruudenpääkaupunki/ tilaa onnistumisille_xD83D__xDC4D_ #Seinäjoki</t>
  </si>
  <si>
    <t>Sisustus- &amp; lifestylebloggaaja, joka katsoo maailmaa kameran linssin läpi. countrysally@wippies.com #sisustusblogi #sisustus #lifestyle #valkoinenkoti</t>
  </si>
  <si>
    <t>Professor of Social Policy, Vice Dean, Faculty of Social Science, University of Tampere @sospol2020</t>
  </si>
  <si>
    <t>Satakunnan sairaanhoitopiiri, Finland. Theatre, concerts, movies, music, food, nature, photography, swimming, London..._xD83D__xDC95_
Blogi https://www.helimusic-blog.fi/</t>
  </si>
  <si>
    <t>Jazz, Sociology, Jazz, Biology, Jazz, Journalism, More Jazz</t>
  </si>
  <si>
    <t>フィンランド在住。年330回フリマへ通う北欧雑貨のバイヤー。現地の教育や暮らしのコラムを寄稿しています。 https://t.co/XxOxeGkcHT</t>
  </si>
  <si>
    <t>follow me and don't forget to insert into your tweet #StreetArt #Art #graffiti #murales, I will retweet you. please insert also #place or geolocal. Lovely Miki</t>
  </si>
  <si>
    <t>_xD83D__xDCF8_ _xD83C__xDDEB__xD83C__xDDF7_ Amateur Photographer _xD83D__xDCCD_Vannes / Rennes [#Bretagne #Breizh] _xD83C__xDFDE_ #landscapephotograph ⛵️ #sailboat _xD83D__xDD8D_ #StreetArt #SportsPhotographer Instagram @PRIOULJP56</t>
  </si>
  <si>
    <t>Paljasjalkainen tamperelainen töissä kaupungilla. Ratikka liittyy. Seuraa myös @treratikka @TampereRatikka #ratikkaaika #ratikantarina</t>
  </si>
  <si>
    <t>Apulaisjohtaja, Tampereen kauppakamari. 
Pirkanmaan elinkeinoelämän ja talouden kuulumisia laidasta laitaan. Tai sitten ei? Mielipiteet omia.</t>
  </si>
  <si>
    <t>Yhdessä yritysten puolesta #SuomiNousuun #kauppakamari #valiokunta #kasvu #kamarikouluttaa</t>
  </si>
  <si>
    <t>Project Divelopment Director @Hiedanranta circular economy, city development, City of Tampere</t>
  </si>
  <si>
    <t>Retweets things of interest</t>
  </si>
  <si>
    <t>Mes tweets sentent bon la #Bretagne, le vent, la mer, la terre, le large, le beurre salé... What else ? ༄༄ Inspire, Expire, Respire. C'est la minute bretonne ༄༄</t>
  </si>
  <si>
    <t>Dans le cadre du Raid Photo PARIS-CAP NORD du 23 Juillet au 23 Août 2019. Une équipe du Golfe du Morbihan BREIZH</t>
  </si>
  <si>
    <t>white walls, dumb people ! ★ blogger #streetart ★ Instagram : streetartavenue</t>
  </si>
  <si>
    <t>Le compte officiel de la Ville de Vannes</t>
  </si>
  <si>
    <t>The most beautiful #bays in the world. - Les plus belles #baies du monde -</t>
  </si>
  <si>
    <t>BRETON  de  COEUR beaucoup d'intérêt pour  la  culture , la  musique , la langue  de ce  PAYS  CELTE . Passionné  par  le  monde  maritime .</t>
  </si>
  <si>
    <t>Sastamalan kaupunginjohtaja</t>
  </si>
  <si>
    <t>Luomuviljelijä ja agronomi. Sastamalan kaupungin maaseutujohtaja. Ritajärven luonnonsuojelualueesta vastaava. Hämeenkyrön kunnanvaltuutettu.</t>
  </si>
  <si>
    <t>Suunnittelujohtaja, 
Pirkanmaan liitto</t>
  </si>
  <si>
    <t>Development manager, Group functions @Patriaoyj   A mother of 3 wonderful youngsters, a wife and a sister. Reading, movies and travelling are close to my heart.</t>
  </si>
  <si>
    <t>Nuorisosirkusta vuodesta 1985</t>
  </si>
  <si>
    <t>Tule mukaan rakentamaan Tampereesta ja Pirkanmaasta Euroopan kulttuuripääkaupunki 2026! Build the European Capital of Culture with us! #tampereregion2026</t>
  </si>
  <si>
    <t>[Slow Heavy Metal Music Playing] 
1922⚽_xD83E__xDD18__xD83D__xDEB2__xD83C__xDFDE_️</t>
  </si>
  <si>
    <t>Oman elämänsä paras asiantuntija, töissä @Kojamofi visertelee #kiinteistöala #urheilu #valmennus #johtaminen #motivointi #valokuvaus #musiikki @KV_Coaching</t>
  </si>
  <si>
    <t>Nonsense, scifi, comics, anime, fandom, UNIX/Linux, networks, space &amp; air travel, craft beers and stuff. Mostly in Finnish 'cause I'm lazy.</t>
  </si>
  <si>
    <t>#DigitalMarketing &amp; #SocialMedia Specialist, spicing things up with #CX, #SEO, #somefi, #markkinointi, #photography, #travel &amp; #wine.</t>
  </si>
  <si>
    <t>Kivirakentamisen viimeisimmät uutiset ja kuulumiset. Twiittaajina Tiina Kaskiaro Rakennustuoteteollisuus ry:stä ja Jussi Mattila Betoniteollisuus ry:stä</t>
  </si>
  <si>
    <t>Development manager @tampereenseutu, marathon runner, winter swimmer, floorball ClassicjojoA Thoughts my own because I´m a Lady of Chaol Ghleann @DunansCastle</t>
  </si>
  <si>
    <t>Viestintäjohtaja, Tampereen kaupunki. Director of Communications, City of Tampere. Vapaa-aikana tatamilla muksujen ja sovelletun judon ohjaajana.</t>
  </si>
  <si>
    <t>Särkänniemen virallinen Twitter-tili. #särkänniemi #enemmänkuinhuvipuisto #huvimuisto * Seuraa myös Instagramissa @sarkanniemi</t>
  </si>
  <si>
    <t>Mental health, R&amp;D, tech, UX, sustainability, societal impact. Jack-of-all-trades at @HeadstedCo and @HeadstedUK, post-doc at @TampereUni. Opinions are my own.</t>
  </si>
  <si>
    <t>News, practical info and debate space for all foreigners in Finland. https://t.co/XYBnzPaxqT</t>
  </si>
  <si>
    <t>Retired SAP certified IT developer. The Lord`s my Shepherd.. Jer 29:11 Psalm 23</t>
  </si>
  <si>
    <t>Discovering Finland is a new travel and tourism portal for Finland. An ideal travel destination, the rewards for Discovering Finland are endless.</t>
  </si>
  <si>
    <t>Artesanos de la comunicación, especializados en turismo || PR boutique agency representing travel brands.</t>
  </si>
  <si>
    <t>Lifelong learner, recruiter, facilitator and business coordinator in the City of Tampere.</t>
  </si>
  <si>
    <t>Uusia palveluita työllisyyden ja yrittäjyyden edistämiseksi. Espoo, Helsinki, Oulu, Tampere, Turku, Metropolia, Turku AMK ja TAMK.</t>
  </si>
  <si>
    <t>Improving regional policy instruments; supporting the renewal of Europe’s industry &amp; competitiveness; co-funded by #InterregEurope; based on #VanguardInitiative</t>
  </si>
  <si>
    <t>Nordic-Baltic Cooperation project between lake regions. Co-funded by @centralbaltic</t>
  </si>
  <si>
    <t>Strategist on Future City - Urban Village, Future of Work, Future Retail concepts as applied to concrete business models, real estate projects and how we live.</t>
  </si>
  <si>
    <t>Député de Granby (CAQ), leader parlementaire et critique aux Finances, j'ai du fun !</t>
  </si>
  <si>
    <t>Coach, Unternehmensentwickler, Autor, Ideen- und Impulsgeber, Unternehmer &amp; Berater - Impressum: https://t.co/gd97NPyGZV Alle Bilder, außer RT, von mir.</t>
  </si>
  <si>
    <t>Isä, varatuomari, golffari, futisvalkku, tuumija, lakimies, Tappara-fani. Twiitit omia älynväläyksiä.Father, golfer, soccer coach, lawyer, Tappara fan.ownideas</t>
  </si>
  <si>
    <t>The Baltic Institute of Finland is an independent network organization established in 1994 
to facilitate the launch of projects within the Baltic Sea Region.</t>
  </si>
  <si>
    <t>日本人さぁ_xD83E__xDDD5_たまに沖縄方言が_xD83C__xDFDD_ゲストハウスからピラミッドまで徒歩5分_xD83D__xDEB6_‍♂️_xD83D__xDEB6_‍♀️固定ツイのスレに_xD83C__xDDEA__xD83C__xDDEC_の写真などを沢山載せてるよ_xD83C__xDFC3_‍♀️✨ ✨エジプトの事なら任せて_xD83D__xDE4B_‍♀️_xD83D__xDD25_質問などはDMカモーン_xD83E__xDD17_✨</t>
  </si>
  <si>
    <t>At Studio. ceramic artist s.90`s. Plays with Salpausselkä/Lahti clay effects. Lives for Finland and The Finns. Behance paivi reponen</t>
  </si>
  <si>
    <t>Kaupunginvaltuutettu (sdp), hyvinvointipalveluiden apulaispormestari, äidinkielen lehtori, opinto-ohjaaja, äiti, palstaviljelijä. Onhan näitä rooleja.</t>
  </si>
  <si>
    <t>Director, Tampere Region EU Office, passionate about Tampere &amp; EU, mad about music, appreciates the little things in life</t>
  </si>
  <si>
    <t>Coordinator @agile_dwellers Doctoral researcher in environmental policy @MAB_TampereUni @TampereUni #skateboarding #DIY #urbanspace Organizer @hukkatila</t>
  </si>
  <si>
    <t>Grow. Smart. Together. with us! City of Tampere program for innovative solutions through ecosystems. #SmartTampere</t>
  </si>
  <si>
    <t>Project Manager, International Tampere Hub, City of Tampere, @TampereAmbassador</t>
  </si>
  <si>
    <t>Facebook: Poliisiammattikorkeakoulu  Instagram: Poliisiammattikorkeakoulu Snapchat: poliisiksi  --- Katso kaikki sometilit: https://t.co/MmthvllwNl</t>
  </si>
  <si>
    <t>Monipuolinen ammatillinen aikuiskouluttaja ja elinkeinoelämän kehittämiskumppani Suomessa ja kansainvälisesti #tampere #pirkanmaa, twiittaajina Marjo ja Jussi.</t>
  </si>
  <si>
    <t>Tredu tarjoaa ammatillista koulutusta nuorille, aikuille ja työelämälle. #tredu #mäteentän #ammatillinenkoulutus #ammatillistaetumatkaa</t>
  </si>
  <si>
    <t>Tampere University of Applied Sciences (TAMK) is an internationally oriented multidisciplinary university offering higher education in seven fields of study.</t>
  </si>
  <si>
    <t>Tampere University is one of the most multidisciplinary universities in Finland. We believe in humanity and science. #HumanPotentialUnlimited #ihminenratkaisee</t>
  </si>
  <si>
    <t>Boosting business with international talents. #talenttampere #talentboost #internationaltamperehub</t>
  </si>
  <si>
    <t>Diabetesliiton toiminnanjohtaja. Kansanterveys, liikunta, luonto ja mökkielämä. Isä kolmelle, isoisä yhdelle.</t>
  </si>
  <si>
    <t>Tamperelaista ja pirkanmaalaista arkea. Vapaalla moottoripyöräilyä, viskiä ja kissoja. Töissä @YleTampere.</t>
  </si>
  <si>
    <t>Project Coordinator @businesstampere &amp; @smarttampere.
Passionate about making cities smarter and boosting innovative public procurements _xD83E__xDD18_</t>
  </si>
  <si>
    <t>Tampere Theatre Festival is one of the most significant professional theatre festivals in Europe. Join us 5–11 August 2019.</t>
  </si>
  <si>
    <t>Unofficial fan account for #Rammstein 
You can follow the official Rammstein Twitter at @RSprachrohr</t>
  </si>
  <si>
    <t>Taidetta ja elämyksellistä historiaa I Art and history at a unique setting. Seuraa myös: @SerlaPauli, @SerlaTarja, @SerlaPaivi, @LauKuu, @SerlaJuha. #serlachius</t>
  </si>
  <si>
    <t>WIRED is where tomorrow is realized.</t>
  </si>
  <si>
    <t>The official Twitter account in honour of author, illustrator and artist Tove Jansson. Creator of the beloved Moomins (@moominofficial)</t>
  </si>
  <si>
    <t>#ShadesOfFabien #FabienMarchal #Versailles #TheBorgias #Finland #Tampere #history #detectives #writing #handycraft (esp. #knotting ). Admin of @TyghRunyan_page</t>
  </si>
  <si>
    <t>Finland's first cat cafe, purrnau!</t>
  </si>
  <si>
    <t>Pyhä-Näsi yhdistää Näsijärvireitin &amp; Pyhäjärvireitin Pirkanmaan etelästä pohjoiseen kattavaksi reitistöksi,kestävää lomailua pyörän selässä, jaa omasi #pyhanasi</t>
  </si>
  <si>
    <t>Ajankohtaisia asioita ja uutisia Sastamalasta - vireän yrityselämän, lentopallon ja kirjojen kaupungista. Sastamalan kaupungin ylläpitämä tili.</t>
  </si>
  <si>
    <t>Finlaysonin alue on liike-elämän, vapaa-ajan sekä kulttuuri- ja ravintolatoiminnan keskus. Alue tunnetaan innovaattorina, jonka ympärille Tampere rakentui.</t>
  </si>
  <si>
    <t>The Future of Live Music in Tampere. #glivelabtampere</t>
  </si>
  <si>
    <t>Pirkanmaan festivaalit – Tampere Region Festivals. A network of cultural festivals in Tampere Region.</t>
  </si>
  <si>
    <t>Music and Wellbeing Play Together. The 4th Tampere Chamber Music - festival is in Tampere 23-26.1.2020 in cooperation with Tampere Hall._xD83C__xDFB6__xD83C__xDFBC_</t>
  </si>
  <si>
    <t>Modern and contemporary art, Finnish and foreign. Changing exhibitions. Nykytaidetta ja modernismia Suomesta ja ulkomailta. Vaihtuvia näyttelyitä.</t>
  </si>
  <si>
    <t>laulaja ja lauluntekijä, isä, aviomies.</t>
  </si>
  <si>
    <t>Cycling Coordinator in City of Helsinki @HelsinkiKymp _xD83D__xDEB2_✨ / tweets are my own / half of the heart in Lapland ❄️_xD83D__xDC96_/ #pyöräliikenne #liikennesuunnittelu</t>
  </si>
  <si>
    <t>Head of Talent attraction and Migration @Tampere city. #talentattraction #Tampere #TalentTampere #TalentBoost #Migration #FinlandWorks</t>
  </si>
  <si>
    <t>Mother, feminist, MBA, professional teacher studies &amp; work Events @TAMK_UAS , #International #TampereAmbassador, #TampereChamberMusic, Green Party @Pirkkala</t>
  </si>
  <si>
    <t>Iltapäiväjuontaja/toimittaja @YleTampere: arkena Radio Suomessa Pirkanmaalla 14.02-18.00.</t>
  </si>
  <si>
    <t>Mitä Pirkanmaalla tapahtuu juuri nyt? Yle Tampere kertoo uutiset, ja jakaa muiden parhaat sisällöt. #Tampere #Pirkanmaa #Yle</t>
  </si>
  <si>
    <t>Deeply Clean Environment | Customer Service Manager, Export | working @MolokLtd | #molok #syväkeräys #deepcollection #wastemanagement #économiecirculaire</t>
  </si>
  <si>
    <t>Over thirty years old man who likes photography, painting, and web programming.</t>
  </si>
  <si>
    <t>We write &amp; tweet about positive and globally interesting business and innovation-related news topics from Finland, and other Finnish curiosities.</t>
  </si>
  <si>
    <t>Sauna from Finland is a sauna-related network which consists of experts from various fields and strives to create a world's best Finnish sauna experiences.</t>
  </si>
  <si>
    <t>Stories of #Finland and its people –astonishing nature, inspirational arts and design, buzzing business, strange customs: we'll tell you all you need to know!</t>
  </si>
  <si>
    <t>Proudly Bini | Royal House of Benin. [Lamogun]. Nogheghase. UNIBEN. #MUFC. Bendel Insurance FC</t>
  </si>
  <si>
    <t>Ilves Hockey, Bon Jovi and photography</t>
  </si>
  <si>
    <t>#auringonlasku #järvimaisema #luontokuva #Piesasjärvi #Petäjävesi #revontulet #kukat #Suomi ❤ #sunset #northernlights #flowers #Helsinki #Lapland #Finland ❤</t>
  </si>
  <si>
    <t>Check our Youtube channel A&amp;P-REACTS (https://t.co/yUXOXaZyS9) for cool video reactions/reviews, concert and album reviews.</t>
  </si>
  <si>
    <t>Parisian Guy. Former Forest Guy. Bearded. Men. Nature. Rugby. Architecture. Sea. _xD83C__xDDEB__xD83C__xDDF7__xD83C__xDDF8__xD83C__xDDEA__xD83C__xDDEB__xD83C__xDDEE__xD83C__xDFF3_️‍_xD83C__xDF08__xD83C__xDF0A__xD83C__xDF32__xD83D__xDC3E_</t>
  </si>
  <si>
    <t>Revista del sector de #reuniones, #incentivos, #convenciones y #eventos de empresa dirigida a la industria #MICE hispanohablante #meetprofs #turismodereuniones</t>
  </si>
  <si>
    <t>Finland Travel Club. Travel stories and photos since 2008. Profile photo (c) olly - Fotolia. #Finland #Lapland #travel</t>
  </si>
  <si>
    <t>◀◀◀ I ❤ SUOMI! ▶▶▶</t>
  </si>
  <si>
    <t>#AllwaysWithKimi</t>
  </si>
  <si>
    <t>ÜT: 33.776763,-84.370212</t>
  </si>
  <si>
    <t>Islamabad, Pakistan</t>
  </si>
  <si>
    <t>London</t>
  </si>
  <si>
    <t>Russia</t>
  </si>
  <si>
    <t>Tampere, Suomi</t>
  </si>
  <si>
    <t>Helsinki, Suomi</t>
  </si>
  <si>
    <t>Suomi</t>
  </si>
  <si>
    <t>Hawkins, Indiana</t>
  </si>
  <si>
    <t>Lahti, Suomi</t>
  </si>
  <si>
    <t>UK</t>
  </si>
  <si>
    <t>Moominvalley</t>
  </si>
  <si>
    <t>Pakistan</t>
  </si>
  <si>
    <t>London, England</t>
  </si>
  <si>
    <t>Tamp</t>
  </si>
  <si>
    <t xml:space="preserve">  Help protect the planet_xD83C__xDF10_</t>
  </si>
  <si>
    <t>Ylöjärvi, Suomi</t>
  </si>
  <si>
    <t>Rhode Island, USA</t>
  </si>
  <si>
    <t>Newton, Mass</t>
  </si>
  <si>
    <t>France</t>
  </si>
  <si>
    <t>Seinäjoki &amp; Tampere, Suomi</t>
  </si>
  <si>
    <t>Pori,  Finland</t>
  </si>
  <si>
    <t>Helsinki, Finland</t>
  </si>
  <si>
    <t>VANNES</t>
  </si>
  <si>
    <t>South East, England</t>
  </si>
  <si>
    <t>#BZH ༄ Europe ༄</t>
  </si>
  <si>
    <t>Bretagne, France</t>
  </si>
  <si>
    <t>Vannes, France</t>
  </si>
  <si>
    <t>Vannes, Morbihan, France</t>
  </si>
  <si>
    <t>Doubs, Franche-Comté</t>
  </si>
  <si>
    <t>Hämeenkyrö, Suomi</t>
  </si>
  <si>
    <t>Turku, Suomi</t>
  </si>
  <si>
    <t>Nokia-Tampere-Muu Suomi</t>
  </si>
  <si>
    <t>Espoo, Finland</t>
  </si>
  <si>
    <t>Finland mostly</t>
  </si>
  <si>
    <t>Madrid</t>
  </si>
  <si>
    <t>Richmond, London</t>
  </si>
  <si>
    <t>Europe</t>
  </si>
  <si>
    <t>Central Baltic Sea Region</t>
  </si>
  <si>
    <t>Barcelona &amp; Nordics</t>
  </si>
  <si>
    <t>Granby (Québec)</t>
  </si>
  <si>
    <t xml:space="preserve">Eilenburg / Leipzig / Sachsen </t>
  </si>
  <si>
    <t>エジプトへようこそ_xD83E__xDD70__xD83E__xDD70__xD83E__xDD70_</t>
  </si>
  <si>
    <t>Lahti, Finland</t>
  </si>
  <si>
    <t>Brussels-Tampere</t>
  </si>
  <si>
    <t>Pirkanmaa, Suomi</t>
  </si>
  <si>
    <t>Espoo, Tampere, LinkedIn</t>
  </si>
  <si>
    <t>Weltweit</t>
  </si>
  <si>
    <t>Mänttä, Finland</t>
  </si>
  <si>
    <t>San Francisco/New York</t>
  </si>
  <si>
    <t>Sastamala, Suomi</t>
  </si>
  <si>
    <t>Puutarhakatu 1 33100 Tampere</t>
  </si>
  <si>
    <t>Lyon, Rhône-Alpes</t>
  </si>
  <si>
    <t>Laiturikatu 13, Tampere</t>
  </si>
  <si>
    <t>Pirkkala, Suomi</t>
  </si>
  <si>
    <t>Nokia, Suomi</t>
  </si>
  <si>
    <t>Tampere - Finland</t>
  </si>
  <si>
    <t>Keski-Suomi, Finland</t>
  </si>
  <si>
    <t>Toronto, Ontario</t>
  </si>
  <si>
    <t>https://t.co/TQKgfRqi5h</t>
  </si>
  <si>
    <t>https://t.co/qlLDqN5hji</t>
  </si>
  <si>
    <t>http://t.co/3LSaBV8Ifk</t>
  </si>
  <si>
    <t>https://t.co/tmMJcNCGfQ</t>
  </si>
  <si>
    <t>http://knowledgecounts.fi</t>
  </si>
  <si>
    <t>http://t.co/XA430kUehC</t>
  </si>
  <si>
    <t>https://t.co/9TAKixTAvS</t>
  </si>
  <si>
    <t>http://t.co/sKOECRlsLJ</t>
  </si>
  <si>
    <t>http://t.co/L6hDlJRNyY</t>
  </si>
  <si>
    <t>https://t.co/qx6kLRdDN6</t>
  </si>
  <si>
    <t>https://t.co/up5V2vP09j</t>
  </si>
  <si>
    <t>http://t.co/zjwy3crd</t>
  </si>
  <si>
    <t>https://t.co/9SDLABucRL</t>
  </si>
  <si>
    <t>https://t.co/hhl4U5P1Z8</t>
  </si>
  <si>
    <t>https://t.co/E69SK92ext</t>
  </si>
  <si>
    <t>http://t.co/ucoxFNSNuG</t>
  </si>
  <si>
    <t>https://t.co/J9rHC6plMk</t>
  </si>
  <si>
    <t>https://t.co/CFYDwgnR2W</t>
  </si>
  <si>
    <t>http://www.a-girlwhotravels.com</t>
  </si>
  <si>
    <t>https://t.co/3JrLLf506e</t>
  </si>
  <si>
    <t>https://www.hyggelife.jp/mybelief</t>
  </si>
  <si>
    <t>https://t.co/HmsEwDanhb</t>
  </si>
  <si>
    <t>http://t.co/thhMkX38By</t>
  </si>
  <si>
    <t>https://t.co/CRtIbzQSlJ</t>
  </si>
  <si>
    <t>http://t.co/VSdFydU94I</t>
  </si>
  <si>
    <t>https://t.co/KZigXzXmwg</t>
  </si>
  <si>
    <t>https://t.co/1w9aZtdCfv</t>
  </si>
  <si>
    <t>https://t.co/MZhXoMQ4Hz</t>
  </si>
  <si>
    <t>https://t.co/UOnGmS9Ss5</t>
  </si>
  <si>
    <t>http://myoldbear.free.fr</t>
  </si>
  <si>
    <t>https://t.co/l6xBtjIpAS</t>
  </si>
  <si>
    <t>https://t.co/8k7hh1PxXt</t>
  </si>
  <si>
    <t>https://t.co/n7XXX43Z3o</t>
  </si>
  <si>
    <t>https://t.co/FHs2y92cgJ</t>
  </si>
  <si>
    <t>https://t.co/7xWtgB7ndr</t>
  </si>
  <si>
    <t>https://t.co/rcrF04Mz4X</t>
  </si>
  <si>
    <t>https://t.co/XV2YOpma1S</t>
  </si>
  <si>
    <t>https://t.co/8zrrEwYTaX</t>
  </si>
  <si>
    <t>https://t.co/WwJvd2Zi5E</t>
  </si>
  <si>
    <t>https://t.co/db1ef8FwPg</t>
  </si>
  <si>
    <t>http://www.street-art-avenue.com</t>
  </si>
  <si>
    <t>http://t.co/GeJzQEgUbW</t>
  </si>
  <si>
    <t>http://t.co/VfHcMiqbI1</t>
  </si>
  <si>
    <t>https://t.co/cGtuwxrQCh</t>
  </si>
  <si>
    <t>https://t.co/J72AjEdYDv</t>
  </si>
  <si>
    <t>https://t.co/QnH6LHds4o</t>
  </si>
  <si>
    <t>https://t.co/ea6Tpm1kjp</t>
  </si>
  <si>
    <t>https://t.co/ikulzV01s3</t>
  </si>
  <si>
    <t>http://Instagram.com/travelwithkristiina</t>
  </si>
  <si>
    <t>https://t.co/GfUQdXRQaq</t>
  </si>
  <si>
    <t>https://t.co/sgpDs2wmcl</t>
  </si>
  <si>
    <t>https://t.co/feNcDeHNjP</t>
  </si>
  <si>
    <t>https://t.co/NoyXJeUOZv</t>
  </si>
  <si>
    <t>http://t.co/jukW5Pkapv</t>
  </si>
  <si>
    <t>https://t.co/xZYScLo4Xl</t>
  </si>
  <si>
    <t>https://t.co/ZI0MIskLal</t>
  </si>
  <si>
    <t>https://t.co/1LQkHUPyZZ</t>
  </si>
  <si>
    <t>https://t.co/c8sVf45Mbh</t>
  </si>
  <si>
    <t>http://www.voodoo-associates.com</t>
  </si>
  <si>
    <t>http://francoisbonnardel.ca</t>
  </si>
  <si>
    <t>http://www.streuverluste.de</t>
  </si>
  <si>
    <t>http://t.co/p39R77TdSM</t>
  </si>
  <si>
    <t>https://t.co/YvjL12YwzY</t>
  </si>
  <si>
    <t>https://t.co/HUwqIlMXU9</t>
  </si>
  <si>
    <t>https://t.co/otnRUn14NZ</t>
  </si>
  <si>
    <t>http://t.co/TIxLyhwz57</t>
  </si>
  <si>
    <t>https://t.co/e5i7Svf5Fl</t>
  </si>
  <si>
    <t>https://t.co/dDMwBKQ7PS</t>
  </si>
  <si>
    <t>https://t.co/jkD2l4EeAO</t>
  </si>
  <si>
    <t>http://t.co/p7btZynpKU</t>
  </si>
  <si>
    <t>https://t.co/bAXzsUES6M</t>
  </si>
  <si>
    <t>http://t.co/pQaU0dcVwk</t>
  </si>
  <si>
    <t>https://t.co/6cqcKStSzL</t>
  </si>
  <si>
    <t>https://t.co/lCW7ma26nv</t>
  </si>
  <si>
    <t>http://t.co/vci3vfBRHB</t>
  </si>
  <si>
    <t>https://t.co/G4WFJ2qAr4</t>
  </si>
  <si>
    <t>http://t.co/qj2ZDJJ8qN</t>
  </si>
  <si>
    <t>http://t.co/jjRDrEM0Ym</t>
  </si>
  <si>
    <t>https://t.co/8HecAZj4fn</t>
  </si>
  <si>
    <t>https://t.co/xTYh4QwHRt</t>
  </si>
  <si>
    <t>https://t.co/3tbJkyaniR</t>
  </si>
  <si>
    <t>https://t.co/PwvikeP63w</t>
  </si>
  <si>
    <t>https://t.co/GyfmLJaMi8</t>
  </si>
  <si>
    <t>https://t.co/qz2zRkyqgw</t>
  </si>
  <si>
    <t>http://www.finlaysoninalue.fi/</t>
  </si>
  <si>
    <t>http://t.co/m1j6qq2Tig</t>
  </si>
  <si>
    <t>http://t.co/qKMMd2CltR</t>
  </si>
  <si>
    <t>https://t.co/JsjchAGoJC</t>
  </si>
  <si>
    <t>http://t.co/8kVqE1btkd</t>
  </si>
  <si>
    <t>https://t.co/ZGJ9hUd8Qw</t>
  </si>
  <si>
    <t>https://t.co/Fay2ScqX4I</t>
  </si>
  <si>
    <t>https://t.co/nwceXod3r8</t>
  </si>
  <si>
    <t>https://t.co/q5IuTMQIke</t>
  </si>
  <si>
    <t>https://t.co/5kMgxied4K</t>
  </si>
  <si>
    <t>https://t.co/3GKc6rd2xG</t>
  </si>
  <si>
    <t>https://t.co/B20P0jMl0d</t>
  </si>
  <si>
    <t>http://www.goodnewsfinland.com</t>
  </si>
  <si>
    <t>https://t.co/ay0OZSsx3s</t>
  </si>
  <si>
    <t>http://t.co/C8VDgTW1QH</t>
  </si>
  <si>
    <t>https://t.co/MbvBpwJ5pR</t>
  </si>
  <si>
    <t>http://www.puntomice.com</t>
  </si>
  <si>
    <t>https://t.co/Oju70iJ9Le</t>
  </si>
  <si>
    <t>Greenland</t>
  </si>
  <si>
    <t>Mountain Time (US &amp; Canada)</t>
  </si>
  <si>
    <t>Paris</t>
  </si>
  <si>
    <t>Helsinki</t>
  </si>
  <si>
    <t>https://pbs.twimg.com/profile_banners/137073905/1525699697</t>
  </si>
  <si>
    <t>https://pbs.twimg.com/profile_banners/24256031/1566555017</t>
  </si>
  <si>
    <t>https://pbs.twimg.com/profile_banners/454739528/1559557896</t>
  </si>
  <si>
    <t>https://pbs.twimg.com/profile_banners/288639982/1552540998</t>
  </si>
  <si>
    <t>https://pbs.twimg.com/profile_banners/453056836/1510850289</t>
  </si>
  <si>
    <t>https://pbs.twimg.com/profile_banners/777106412765786112/1515233959</t>
  </si>
  <si>
    <t>https://pbs.twimg.com/profile_banners/35721539/1565862285</t>
  </si>
  <si>
    <t>https://pbs.twimg.com/profile_banners/277440415/1548829400</t>
  </si>
  <si>
    <t>https://pbs.twimg.com/profile_banners/791978349505679365/1477657974</t>
  </si>
  <si>
    <t>https://pbs.twimg.com/profile_banners/86911266/1559737763</t>
  </si>
  <si>
    <t>https://pbs.twimg.com/profile_banners/252168843/1398242366</t>
  </si>
  <si>
    <t>https://pbs.twimg.com/profile_banners/978522100834230272/1539265800</t>
  </si>
  <si>
    <t>https://pbs.twimg.com/profile_banners/317342174/1556264371</t>
  </si>
  <si>
    <t>https://pbs.twimg.com/profile_banners/869536907834929152/1556264430</t>
  </si>
  <si>
    <t>https://pbs.twimg.com/profile_banners/26249458/1479629569</t>
  </si>
  <si>
    <t>https://pbs.twimg.com/profile_banners/91922933/1449469232</t>
  </si>
  <si>
    <t>https://pbs.twimg.com/profile_banners/14661444/1555858946</t>
  </si>
  <si>
    <t>https://pbs.twimg.com/profile_banners/2948477733/1564250682</t>
  </si>
  <si>
    <t>https://pbs.twimg.com/profile_banners/4845788027/1556087570</t>
  </si>
  <si>
    <t>https://pbs.twimg.com/profile_banners/93629783/1557488849</t>
  </si>
  <si>
    <t>https://pbs.twimg.com/profile_banners/631041265/1548523644</t>
  </si>
  <si>
    <t>https://pbs.twimg.com/profile_banners/897639667/1538043213</t>
  </si>
  <si>
    <t>https://pbs.twimg.com/profile_banners/262181880/1397731369</t>
  </si>
  <si>
    <t>https://pbs.twimg.com/profile_banners/89428902/1542795379</t>
  </si>
  <si>
    <t>https://pbs.twimg.com/profile_banners/822441074060881924/1523485960</t>
  </si>
  <si>
    <t>https://pbs.twimg.com/profile_banners/2864681974/1497125753</t>
  </si>
  <si>
    <t>https://pbs.twimg.com/profile_banners/1732919708/1445704369</t>
  </si>
  <si>
    <t>https://pbs.twimg.com/profile_banners/2443735730/1552794271</t>
  </si>
  <si>
    <t>https://pbs.twimg.com/profile_banners/70130063/1488918759</t>
  </si>
  <si>
    <t>https://pbs.twimg.com/profile_banners/3327653081/1435341336</t>
  </si>
  <si>
    <t>https://pbs.twimg.com/profile_banners/929872879/1550125677</t>
  </si>
  <si>
    <t>https://pbs.twimg.com/profile_banners/241037114/1551085500</t>
  </si>
  <si>
    <t>https://pbs.twimg.com/profile_banners/1479382267/1496237188</t>
  </si>
  <si>
    <t>https://pbs.twimg.com/profile_banners/2178186788/1561963164</t>
  </si>
  <si>
    <t>https://pbs.twimg.com/profile_banners/976024754149838848/1521550133</t>
  </si>
  <si>
    <t>https://pbs.twimg.com/profile_banners/221680235/1542714984</t>
  </si>
  <si>
    <t>https://pbs.twimg.com/profile_banners/700621515/1558780268</t>
  </si>
  <si>
    <t>https://pbs.twimg.com/profile_banners/895815475443249153/1503670450</t>
  </si>
  <si>
    <t>https://pbs.twimg.com/profile_banners/1324003638/1366208463</t>
  </si>
  <si>
    <t>https://pbs.twimg.com/profile_banners/820908857518067713/1566196573</t>
  </si>
  <si>
    <t>https://pbs.twimg.com/profile_banners/3107999327/1565777857</t>
  </si>
  <si>
    <t>https://pbs.twimg.com/profile_banners/2216265973/1461835009</t>
  </si>
  <si>
    <t>https://pbs.twimg.com/profile_banners/161340439/1493452594</t>
  </si>
  <si>
    <t>https://pbs.twimg.com/profile_banners/926060944224120832/1560861435</t>
  </si>
  <si>
    <t>https://pbs.twimg.com/profile_banners/3768223337/1504169065</t>
  </si>
  <si>
    <t>https://pbs.twimg.com/profile_banners/2567489351/1524905876</t>
  </si>
  <si>
    <t>https://pbs.twimg.com/profile_banners/62878176/1554452832</t>
  </si>
  <si>
    <t>https://pbs.twimg.com/profile_banners/119626924/1531572343</t>
  </si>
  <si>
    <t>https://pbs.twimg.com/profile_banners/4875061499/1454539106</t>
  </si>
  <si>
    <t>https://pbs.twimg.com/profile_banners/1219731252/1559852347</t>
  </si>
  <si>
    <t>https://pbs.twimg.com/profile_banners/1063714038/1542136147</t>
  </si>
  <si>
    <t>https://pbs.twimg.com/profile_banners/2748647492/1509711567</t>
  </si>
  <si>
    <t>https://pbs.twimg.com/profile_banners/594520184/1537860391</t>
  </si>
  <si>
    <t>https://pbs.twimg.com/profile_banners/917645913362960384/1507620737</t>
  </si>
  <si>
    <t>https://pbs.twimg.com/profile_banners/1143845680936607744/1561550265</t>
  </si>
  <si>
    <t>https://pbs.twimg.com/profile_banners/18762336/1427463998</t>
  </si>
  <si>
    <t>https://pbs.twimg.com/profile_banners/1115705717338427393/1554873850</t>
  </si>
  <si>
    <t>https://pbs.twimg.com/profile_banners/166269661/1422087587</t>
  </si>
  <si>
    <t>https://pbs.twimg.com/profile_banners/384238110/1546873294</t>
  </si>
  <si>
    <t>https://pbs.twimg.com/profile_banners/200213382/1529170145</t>
  </si>
  <si>
    <t>https://pbs.twimg.com/profile_banners/2498042558/1560967068</t>
  </si>
  <si>
    <t>https://pbs.twimg.com/profile_banners/723105255492198400/1461238164</t>
  </si>
  <si>
    <t>https://pbs.twimg.com/profile_banners/1128168307297853440/1562217627</t>
  </si>
  <si>
    <t>https://pbs.twimg.com/profile_banners/3110252573/1427202257</t>
  </si>
  <si>
    <t>https://pbs.twimg.com/profile_banners/1112672338456268801/1557147902</t>
  </si>
  <si>
    <t>https://pbs.twimg.com/profile_banners/20128959/1563964036</t>
  </si>
  <si>
    <t>https://pbs.twimg.com/profile_banners/720741122/1562533037</t>
  </si>
  <si>
    <t>https://pbs.twimg.com/profile_banners/168501151/1437947253</t>
  </si>
  <si>
    <t>https://pbs.twimg.com/profile_banners/23479042/1483894017</t>
  </si>
  <si>
    <t>https://pbs.twimg.com/profile_banners/2478242514/1535368017</t>
  </si>
  <si>
    <t>https://pbs.twimg.com/profile_banners/42879554/1556197862</t>
  </si>
  <si>
    <t>https://pbs.twimg.com/profile_banners/111245056/1480065467</t>
  </si>
  <si>
    <t>https://pbs.twimg.com/profile_banners/540796449/1526974820</t>
  </si>
  <si>
    <t>https://pbs.twimg.com/profile_banners/897852422/1392237301</t>
  </si>
  <si>
    <t>https://pbs.twimg.com/profile_banners/1043060124678533120/1542015166</t>
  </si>
  <si>
    <t>https://pbs.twimg.com/profile_banners/756716700/1539863422</t>
  </si>
  <si>
    <t>https://pbs.twimg.com/profile_banners/353643403/1541407893</t>
  </si>
  <si>
    <t>https://pbs.twimg.com/profile_banners/2502526419/1456402424</t>
  </si>
  <si>
    <t>https://pbs.twimg.com/profile_banners/2384827309/1537894455</t>
  </si>
  <si>
    <t>https://pbs.twimg.com/profile_banners/2827474570/1421798284</t>
  </si>
  <si>
    <t>https://pbs.twimg.com/profile_banners/955332419250475008/1516969219</t>
  </si>
  <si>
    <t>https://pbs.twimg.com/profile_banners/775646967959527424/1474373928</t>
  </si>
  <si>
    <t>https://pbs.twimg.com/profile_banners/1037590241614409728/1536217030</t>
  </si>
  <si>
    <t>https://pbs.twimg.com/profile_banners/198524266/1493391465</t>
  </si>
  <si>
    <t>https://pbs.twimg.com/profile_banners/134722981/1430226501</t>
  </si>
  <si>
    <t>https://pbs.twimg.com/profile_banners/19583446/1399143562</t>
  </si>
  <si>
    <t>https://pbs.twimg.com/profile_banners/784768148/1473255199</t>
  </si>
  <si>
    <t>https://pbs.twimg.com/profile_banners/1664832571/1549031473</t>
  </si>
  <si>
    <t>https://pbs.twimg.com/profile_banners/799250623459979265/1531714790</t>
  </si>
  <si>
    <t>https://pbs.twimg.com/profile_banners/2211117802/1489259680</t>
  </si>
  <si>
    <t>https://pbs.twimg.com/profile_banners/1528463413/1542395470</t>
  </si>
  <si>
    <t>https://pbs.twimg.com/profile_banners/2467696051/1555484910</t>
  </si>
  <si>
    <t>https://pbs.twimg.com/profile_banners/737000879941898240/1554982489</t>
  </si>
  <si>
    <t>https://pbs.twimg.com/profile_banners/555975811/1462341275</t>
  </si>
  <si>
    <t>https://pbs.twimg.com/profile_banners/580573157/1565942255</t>
  </si>
  <si>
    <t>https://pbs.twimg.com/profile_banners/1448759820/1398149762</t>
  </si>
  <si>
    <t>https://pbs.twimg.com/profile_banners/4926926351/1514965830</t>
  </si>
  <si>
    <t>https://pbs.twimg.com/profile_banners/436557622/1540969331</t>
  </si>
  <si>
    <t>https://pbs.twimg.com/profile_banners/104768601/1540530475</t>
  </si>
  <si>
    <t>https://pbs.twimg.com/profile_banners/2831226292/1521646186</t>
  </si>
  <si>
    <t>https://pbs.twimg.com/profile_banners/84062296/1509960358</t>
  </si>
  <si>
    <t>https://pbs.twimg.com/profile_banners/888263767/1490708704</t>
  </si>
  <si>
    <t>https://pbs.twimg.com/profile_banners/1244364811/1516044577</t>
  </si>
  <si>
    <t>https://pbs.twimg.com/profile_banners/122317307/1556871323</t>
  </si>
  <si>
    <t>https://pbs.twimg.com/profile_banners/94515006/1559512511</t>
  </si>
  <si>
    <t>https://pbs.twimg.com/profile_banners/2470473390/1494229585</t>
  </si>
  <si>
    <t>https://pbs.twimg.com/profile_banners/1344951/1565694326</t>
  </si>
  <si>
    <t>https://pbs.twimg.com/profile_banners/709419993029591041/1503487366</t>
  </si>
  <si>
    <t>https://pbs.twimg.com/profile_banners/1469505956/1463393321</t>
  </si>
  <si>
    <t>https://pbs.twimg.com/profile_banners/872434047288565764/1531855079</t>
  </si>
  <si>
    <t>https://pbs.twimg.com/profile_banners/2780941933/1416196972</t>
  </si>
  <si>
    <t>https://pbs.twimg.com/profile_banners/2481769412/1459408108</t>
  </si>
  <si>
    <t>https://pbs.twimg.com/profile_banners/765245195147411456/1557214830</t>
  </si>
  <si>
    <t>https://pbs.twimg.com/profile_banners/4226319976/1530861235</t>
  </si>
  <si>
    <t>https://pbs.twimg.com/profile_banners/1065159002512867328/1557381345</t>
  </si>
  <si>
    <t>https://pbs.twimg.com/profile_banners/3292850485/1497885012</t>
  </si>
  <si>
    <t>https://pbs.twimg.com/profile_banners/2478211081/1560690414</t>
  </si>
  <si>
    <t>https://pbs.twimg.com/profile_banners/771014126231547904/1527421540</t>
  </si>
  <si>
    <t>https://pbs.twimg.com/profile_banners/1430501318/1402561099</t>
  </si>
  <si>
    <t>https://pbs.twimg.com/profile_banners/47187435/1547167277</t>
  </si>
  <si>
    <t>https://pbs.twimg.com/profile_banners/2976957382/1457045208</t>
  </si>
  <si>
    <t>https://pbs.twimg.com/profile_banners/526159344/1415440853</t>
  </si>
  <si>
    <t>https://pbs.twimg.com/profile_banners/1693722709/1541179356</t>
  </si>
  <si>
    <t>https://pbs.twimg.com/profile_banners/113318569/1559330704</t>
  </si>
  <si>
    <t>https://pbs.twimg.com/profile_banners/63685601/1523527626</t>
  </si>
  <si>
    <t>https://pbs.twimg.com/profile_banners/885045348015755264/1499847296</t>
  </si>
  <si>
    <t>https://pbs.twimg.com/profile_banners/230718046/1467673453</t>
  </si>
  <si>
    <t>https://pbs.twimg.com/profile_banners/89450951/1560919240</t>
  </si>
  <si>
    <t>https://pbs.twimg.com/profile_banners/2558601594/1515053976</t>
  </si>
  <si>
    <t>https://pbs.twimg.com/profile_banners/44074292/1565946014</t>
  </si>
  <si>
    <t>https://pbs.twimg.com/profile_banners/443835893/1553702342</t>
  </si>
  <si>
    <t>https://pbs.twimg.com/profile_banners/1887139975/1563887716</t>
  </si>
  <si>
    <t>https://pbs.twimg.com/profile_banners/4448374937/1562579740</t>
  </si>
  <si>
    <t>https://pbs.twimg.com/profile_banners/342904434/1516541204</t>
  </si>
  <si>
    <t>https://pbs.twimg.com/profile_banners/746985281233035265/1565440705</t>
  </si>
  <si>
    <t>https://pbs.twimg.com/profile_banners/2417264383/1559849444</t>
  </si>
  <si>
    <t>https://pbs.twimg.com/profile_banners/2860724837/1415111415</t>
  </si>
  <si>
    <t>https://pbs.twimg.com/profile_banners/618955317/1512627398</t>
  </si>
  <si>
    <t>https://pbs.twimg.com/profile_banners/823923088400191488/1551040148</t>
  </si>
  <si>
    <t>de</t>
  </si>
  <si>
    <t>http://abs.twimg.com/images/themes/theme15/bg.png</t>
  </si>
  <si>
    <t>http://abs.twimg.com/images/themes/theme1/bg.png</t>
  </si>
  <si>
    <t>http://abs.twimg.com/images/themes/theme16/bg.gif</t>
  </si>
  <si>
    <t>http://abs.twimg.com/images/themes/theme12/bg.gif</t>
  </si>
  <si>
    <t>http://abs.twimg.com/images/themes/theme7/bg.gif</t>
  </si>
  <si>
    <t>http://pbs.twimg.com/profile_background_images/130003461/def_bg_header.jpg</t>
  </si>
  <si>
    <t>http://pbs.twimg.com/profile_background_images/67845519/nvwatchusburn_twitter.br.jpg</t>
  </si>
  <si>
    <t>http://abs.twimg.com/images/themes/theme19/bg.gif</t>
  </si>
  <si>
    <t>http://abs.twimg.com/images/themes/theme17/bg.gif</t>
  </si>
  <si>
    <t>http://abs.twimg.com/images/themes/theme11/bg.gif</t>
  </si>
  <si>
    <t>http://abs.twimg.com/images/themes/theme4/bg.gif</t>
  </si>
  <si>
    <t>http://abs.twimg.com/images/themes/theme18/bg.gif</t>
  </si>
  <si>
    <t>http://pbs.twimg.com/profile_background_images/877961222/096bfd8dbb50bd9859a4144f9c84026a.jpeg</t>
  </si>
  <si>
    <t>http://abs.twimg.com/images/themes/theme9/bg.gif</t>
  </si>
  <si>
    <t>http://abs.twimg.com/images/themes/theme8/bg.gif</t>
  </si>
  <si>
    <t>http://abs.twimg.com/images/themes/theme14/bg.gif</t>
  </si>
  <si>
    <t>http://abs.twimg.com/images/themes/theme2/bg.gif</t>
  </si>
  <si>
    <t>http://abs.twimg.com/images/themes/theme13/bg.gif</t>
  </si>
  <si>
    <t>http://pbs.twimg.com/profile_images/1111164244299517952/FAxDzCKU_normal.jpg</t>
  </si>
  <si>
    <t>http://pbs.twimg.com/profile_images/1058761277324058624/XL10eygV_normal.jpg</t>
  </si>
  <si>
    <t>http://pbs.twimg.com/profile_images/2162523398/image_normal.jpg</t>
  </si>
  <si>
    <t>http://pbs.twimg.com/profile_images/949585672746266625/6Ec-d-Wb_normal.jpg</t>
  </si>
  <si>
    <t>http://pbs.twimg.com/profile_images/1081184004668358663/50GQnH58_normal.jpg</t>
  </si>
  <si>
    <t>http://pbs.twimg.com/profile_images/1090495512950857728/UOT2XIl2_normal.jpg</t>
  </si>
  <si>
    <t>http://pbs.twimg.com/profile_images/791980690648735744/BO6p6VSg_normal.jpg</t>
  </si>
  <si>
    <t>http://pbs.twimg.com/profile_images/2754219645/539a388b5a1d1caf189e6f33d828835c_normal.jpeg</t>
  </si>
  <si>
    <t>http://pbs.twimg.com/profile_images/140616435/podcastlogo_normal.jpg</t>
  </si>
  <si>
    <t>http://pbs.twimg.com/profile_images/673748896741371904/AWir0r7k_normal.jpg</t>
  </si>
  <si>
    <t>http://pbs.twimg.com/profile_images/378800000303960070/4a5ba62938f3b770f0c5eb9a78252397_normal.jpeg</t>
  </si>
  <si>
    <t>http://pbs.twimg.com/profile_images/552929846/ourfinland_normal.jpg</t>
  </si>
  <si>
    <t>http://pbs.twimg.com/profile_images/942132112081281024/WJdsAHSB_normal.jpg</t>
  </si>
  <si>
    <t>http://pbs.twimg.com/profile_images/631800387016626176/P5jbtPH5_normal.png</t>
  </si>
  <si>
    <t>http://abs.twimg.com/sticky/default_profile_images/default_profile_5_normal.png</t>
  </si>
  <si>
    <t>http://pbs.twimg.com/profile_images/818201632265609216/89p3Cgms_normal.jpg</t>
  </si>
  <si>
    <t>http://pbs.twimg.com/profile_images/730002207656054784/_E20k1NN_normal.jpg</t>
  </si>
  <si>
    <t>http://pbs.twimg.com/profile_images/1070020451160735744/UaVIggzn_normal.jpg</t>
  </si>
  <si>
    <t>http://pbs.twimg.com/profile_images/738043014606557184/ne1g1hyB_normal.jpg</t>
  </si>
  <si>
    <t>http://pbs.twimg.com/profile_images/984406048411979776/j0jX9ujX_normal.jpg</t>
  </si>
  <si>
    <t>http://pbs.twimg.com/profile_images/896816901959147521/tSLcAXPx_normal.jpg</t>
  </si>
  <si>
    <t>http://pbs.twimg.com/profile_images/1113038840774774784/vgfWiqyY_normal.png</t>
  </si>
  <si>
    <t>http://pbs.twimg.com/profile_images/1115705859592601602/MxyoCsQk_normal.png</t>
  </si>
  <si>
    <t>http://pbs.twimg.com/profile_images/673092190139236353/UROQxAPb_normal.jpg</t>
  </si>
  <si>
    <t>http://pbs.twimg.com/profile_images/1082290916482838529/ak7KUbfb_normal.jpg</t>
  </si>
  <si>
    <t>http://pbs.twimg.com/profile_images/1148059209/logotype_en_normal.png</t>
  </si>
  <si>
    <t>http://pbs.twimg.com/profile_images/1125384645397438465/invB4q1h_normal.jpg</t>
  </si>
  <si>
    <t>http://pbs.twimg.com/profile_images/1145259244150775808/0RIj0smI_normal.jpg</t>
  </si>
  <si>
    <t>http://pbs.twimg.com/profile_images/1073115777740488705/gH1ILAnq_normal.jpg</t>
  </si>
  <si>
    <t>http://abs.twimg.com/sticky/default_profile_images/default_profile_6_normal.png</t>
  </si>
  <si>
    <t>http://pbs.twimg.com/profile_images/849995025983442945/tCQZpczP_normal.jpg</t>
  </si>
  <si>
    <t>http://pbs.twimg.com/profile_images/787336839954894848/h90UjdE8_normal.jpg</t>
  </si>
  <si>
    <t>http://pbs.twimg.com/profile_images/954258566344593408/kjzbaRnB_normal.jpg</t>
  </si>
  <si>
    <t>http://pbs.twimg.com/profile_images/845234069701083136/d-P8odzJ_normal.jpg</t>
  </si>
  <si>
    <t>http://pbs.twimg.com/profile_images/784359187392425984/nqUgilBv_normal.jpg</t>
  </si>
  <si>
    <t>http://pbs.twimg.com/profile_images/1057528051385405441/1aU8E_lt_normal.jpg</t>
  </si>
  <si>
    <t>http://pbs.twimg.com/profile_images/1055687347621322752/3Y8m5XDn_normal.jpg</t>
  </si>
  <si>
    <t>http://pbs.twimg.com/profile_images/976479917377507328/_ntzcrw7_normal.jpg</t>
  </si>
  <si>
    <t>http://pbs.twimg.com/profile_images/480379798754439168/-9H7RlLw_normal.jpeg</t>
  </si>
  <si>
    <t>http://pbs.twimg.com/profile_images/1082208430914449408/i8itKUVa_normal.jpg</t>
  </si>
  <si>
    <t>http://pbs.twimg.com/profile_images/461408919177265153/WHdASO0u_normal.png</t>
  </si>
  <si>
    <t>http://pbs.twimg.com/profile_images/615598832726970372/jsK-gBSt_normal.png</t>
  </si>
  <si>
    <t>http://pbs.twimg.com/profile_images/732150135417909248/BV_MERyD_normal.jpg</t>
  </si>
  <si>
    <t>http://pbs.twimg.com/profile_images/524297722505867265/12XL8P4j_normal.jpeg</t>
  </si>
  <si>
    <t>http://pbs.twimg.com/profile_images/879919468230660096/uE73xhuC_normal.jpg</t>
  </si>
  <si>
    <t>http://pbs.twimg.com/profile_images/1126365114142265344/haE9Qnin_normal.png</t>
  </si>
  <si>
    <t>http://pbs.twimg.com/profile_images/836156092266708992/i2kB1zOc_normal.jpg</t>
  </si>
  <si>
    <t>http://pbs.twimg.com/profile_images/1144859936414941185/enIYHQT5_normal.png</t>
  </si>
  <si>
    <t>http://pbs.twimg.com/profile_images/1874093656/yle_logo_fb_normal.jpg</t>
  </si>
  <si>
    <t>http://pbs.twimg.com/profile_images/1126578813478031360/361eRTuF_normal.jpg</t>
  </si>
  <si>
    <t>http://pbs.twimg.com/profile_images/452147170548805632/rM6v4Fau_normal.jpeg</t>
  </si>
  <si>
    <t>Open Twitter Page for This Person</t>
  </si>
  <si>
    <t>https://twitter.com/travistn</t>
  </si>
  <si>
    <t>https://twitter.com/mihkal</t>
  </si>
  <si>
    <t>https://twitter.com/ilveshockey</t>
  </si>
  <si>
    <t>https://twitter.com/sdpipakistan</t>
  </si>
  <si>
    <t>https://twitter.com/louiseshaxson</t>
  </si>
  <si>
    <t>https://twitter.com/capabilityfi</t>
  </si>
  <si>
    <t>https://twitter.com/arnaldopellini</t>
  </si>
  <si>
    <t>https://twitter.com/vapriikki</t>
  </si>
  <si>
    <t>https://twitter.com/tjeldnet</t>
  </si>
  <si>
    <t>https://twitter.com/tamperekaupunki</t>
  </si>
  <si>
    <t>https://twitter.com/vsplyshka</t>
  </si>
  <si>
    <t>https://twitter.com/tampereratikka</t>
  </si>
  <si>
    <t>https://twitter.com/visittamperefi</t>
  </si>
  <si>
    <t>https://twitter.com/visittampere</t>
  </si>
  <si>
    <t>https://twitter.com/rsprachrohr</t>
  </si>
  <si>
    <t>https://twitter.com/makitalo82</t>
  </si>
  <si>
    <t>https://twitter.com/starafi</t>
  </si>
  <si>
    <t>https://twitter.com/rammsteinnews</t>
  </si>
  <si>
    <t>https://twitter.com/arkkitehtipaha</t>
  </si>
  <si>
    <t>https://twitter.com/jocka</t>
  </si>
  <si>
    <t>https://twitter.com/marytheluckyone</t>
  </si>
  <si>
    <t>https://twitter.com/nikontili</t>
  </si>
  <si>
    <t>https://twitter.com/visitlahti</t>
  </si>
  <si>
    <t>https://twitter.com/ourfinland</t>
  </si>
  <si>
    <t>https://twitter.com/helenporter1853</t>
  </si>
  <si>
    <t>https://twitter.com/moominofficial</t>
  </si>
  <si>
    <t>https://twitter.com/pahokas</t>
  </si>
  <si>
    <t>https://twitter.com/tamperetalo</t>
  </si>
  <si>
    <t>https://twitter.com/monamqureshi</t>
  </si>
  <si>
    <t>https://twitter.com/adven</t>
  </si>
  <si>
    <t>https://twitter.com/_girlwhotravels</t>
  </si>
  <si>
    <t>https://twitter.com/kimmorouhiainen</t>
  </si>
  <si>
    <t>https://twitter.com/brewdogtampere</t>
  </si>
  <si>
    <t>https://twitter.com/16kissa07</t>
  </si>
  <si>
    <t>https://twitter.com/yoshikosuge</t>
  </si>
  <si>
    <t>https://twitter.com/tuomaszacheus</t>
  </si>
  <si>
    <t>https://twitter.com/mistersopuli</t>
  </si>
  <si>
    <t>https://twitter.com/postigroup</t>
  </si>
  <si>
    <t>https://twitter.com/postimuseo</t>
  </si>
  <si>
    <t>https://twitter.com/pikalaturit</t>
  </si>
  <si>
    <t>https://twitter.com/lidlsuomi</t>
  </si>
  <si>
    <t>https://twitter.com/paavilaineneija</t>
  </si>
  <si>
    <t>https://twitter.com/pekkaruissalo</t>
  </si>
  <si>
    <t>https://twitter.com/mcelasari</t>
  </si>
  <si>
    <t>https://twitter.com/ksharrit</t>
  </si>
  <si>
    <t>https://twitter.com/destrecommended</t>
  </si>
  <si>
    <t>https://twitter.com/jbsenseofplace</t>
  </si>
  <si>
    <t>https://twitter.com/sopimusvuorenka</t>
  </si>
  <si>
    <t>https://twitter.com/hiedanranta</t>
  </si>
  <si>
    <t>https://twitter.com/1000histoires</t>
  </si>
  <si>
    <t>https://twitter.com/lsulonen</t>
  </si>
  <si>
    <t>https://twitter.com/hosekibako</t>
  </si>
  <si>
    <t>https://twitter.com/mikaitanen</t>
  </si>
  <si>
    <t>https://twitter.com/blogsallys</t>
  </si>
  <si>
    <t>https://twitter.com/liisahai</t>
  </si>
  <si>
    <t>https://twitter.com/helichristine</t>
  </si>
  <si>
    <t>https://twitter.com/jpvuorela</t>
  </si>
  <si>
    <t>https://twitter.com/akotwi</t>
  </si>
  <si>
    <t>https://twitter.com/midelario</t>
  </si>
  <si>
    <t>https://twitter.com/priouljp56</t>
  </si>
  <si>
    <t>https://twitter.com/hennapuisto</t>
  </si>
  <si>
    <t>https://twitter.com/markus_sjolund</t>
  </si>
  <si>
    <t>https://twitter.com/kauppakamari</t>
  </si>
  <si>
    <t>https://twitter.com/reijovaliharju</t>
  </si>
  <si>
    <t>https://twitter.com/graffiti_bot</t>
  </si>
  <si>
    <t>https://twitter.com/__subwaysurfer</t>
  </si>
  <si>
    <t>https://twitter.com/breizhwecan</t>
  </si>
  <si>
    <t>https://twitter.com/raidbreizhcap</t>
  </si>
  <si>
    <t>https://twitter.com/vidos</t>
  </si>
  <si>
    <t>https://twitter.com/mairiedevannes</t>
  </si>
  <si>
    <t>https://twitter.com/worldbays</t>
  </si>
  <si>
    <t>https://twitter.com/pol_aurelien</t>
  </si>
  <si>
    <t>https://twitter.com/jarkko_malmberg</t>
  </si>
  <si>
    <t>https://twitter.com/kpylsy</t>
  </si>
  <si>
    <t>https://twitter.com/karoliinapontys</t>
  </si>
  <si>
    <t>https://twitter.com/pirkkopiirainen</t>
  </si>
  <si>
    <t>https://twitter.com/sorinsirkus</t>
  </si>
  <si>
    <t>https://twitter.com/tampere2026team</t>
  </si>
  <si>
    <t>https://twitter.com/msipilai</t>
  </si>
  <si>
    <t>https://twitter.com/kvalisaari</t>
  </si>
  <si>
    <t>https://twitter.com/mikkolmmz</t>
  </si>
  <si>
    <t>https://twitter.com/travelwithxtina</t>
  </si>
  <si>
    <t>https://twitter.com/kivifaktaa</t>
  </si>
  <si>
    <t>https://twitter.com/ritvaasula</t>
  </si>
  <si>
    <t>https://twitter.com/parisc</t>
  </si>
  <si>
    <t>https://twitter.com/ammaunu</t>
  </si>
  <si>
    <t>https://twitter.com/sarkanniemi</t>
  </si>
  <si>
    <t>https://twitter.com/kirsikkakaipain</t>
  </si>
  <si>
    <t>https://twitter.com/foreignerfi</t>
  </si>
  <si>
    <t>https://twitter.com/michaelderry3</t>
  </si>
  <si>
    <t>https://twitter.com/discoverfinland</t>
  </si>
  <si>
    <t>https://twitter.com/planisferiocom</t>
  </si>
  <si>
    <t>https://twitter.com/sarikorju</t>
  </si>
  <si>
    <t>https://twitter.com/sunville0710</t>
  </si>
  <si>
    <t>https://twitter.com/duunipolku</t>
  </si>
  <si>
    <t>https://twitter.com/s34growth</t>
  </si>
  <si>
    <t>https://twitter.com/lakesperience</t>
  </si>
  <si>
    <t>https://twitter.com/fduchastel888</t>
  </si>
  <si>
    <t>https://twitter.com/fbonnardelcaq</t>
  </si>
  <si>
    <t>https://twitter.com/streuverluste</t>
  </si>
  <si>
    <t>https://twitter.com/ippu</t>
  </si>
  <si>
    <t>https://twitter.com/lacutara</t>
  </si>
  <si>
    <t>https://twitter.com/balticinstitute</t>
  </si>
  <si>
    <t>https://twitter.com/worldofreem06</t>
  </si>
  <si>
    <t>https://twitter.com/paivi_reponen</t>
  </si>
  <si>
    <t>https://twitter.com/jloukaskorpi</t>
  </si>
  <si>
    <t>https://twitter.com/hanneraikkonen</t>
  </si>
  <si>
    <t>https://twitter.com/mikko_ky</t>
  </si>
  <si>
    <t>https://twitter.com/smarttampere</t>
  </si>
  <si>
    <t>https://twitter.com/nuppua</t>
  </si>
  <si>
    <t>https://twitter.com/polamk</t>
  </si>
  <si>
    <t>https://twitter.com/takktampere</t>
  </si>
  <si>
    <t>https://twitter.com/treduofficial</t>
  </si>
  <si>
    <t>https://twitter.com/tamk_uas</t>
  </si>
  <si>
    <t>https://twitter.com/tampereuni</t>
  </si>
  <si>
    <t>https://twitter.com/talenttampere</t>
  </si>
  <si>
    <t>https://twitter.com/suomenkuvalehti</t>
  </si>
  <si>
    <t>https://twitter.com/jjuvakka</t>
  </si>
  <si>
    <t>https://twitter.com/marisiltanen</t>
  </si>
  <si>
    <t>https://twitter.com/caritaisomaki</t>
  </si>
  <si>
    <t>https://twitter.com/teatterikesa</t>
  </si>
  <si>
    <t>https://twitter.com/rammsteinfans</t>
  </si>
  <si>
    <t>https://twitter.com/serlachius</t>
  </si>
  <si>
    <t>https://twitter.com/wired</t>
  </si>
  <si>
    <t>https://twitter.com/moominmuseum</t>
  </si>
  <si>
    <t>https://twitter.com/tovejansson1914</t>
  </si>
  <si>
    <t>https://twitter.com/daerrina</t>
  </si>
  <si>
    <t>https://twitter.com/purnauskis</t>
  </si>
  <si>
    <t>https://twitter.com/pyhanasi</t>
  </si>
  <si>
    <t>https://twitter.com/sastamala</t>
  </si>
  <si>
    <t>https://twitter.com/trefinsku</t>
  </si>
  <si>
    <t>https://twitter.com/glivelabtampere</t>
  </si>
  <si>
    <t>https://twitter.com/pariscapnord</t>
  </si>
  <si>
    <t>https://twitter.com/pirfest</t>
  </si>
  <si>
    <t>https://twitter.com/tchambermusic</t>
  </si>
  <si>
    <t>https://twitter.com/sarahildenart</t>
  </si>
  <si>
    <t>https://twitter.com/samaekoskinen</t>
  </si>
  <si>
    <t>https://twitter.com/keisasenreetta</t>
  </si>
  <si>
    <t>https://twitter.com/maritaverne</t>
  </si>
  <si>
    <t>https://twitter.com/ursulahelsky</t>
  </si>
  <si>
    <t>https://twitter.com/juhakokkala</t>
  </si>
  <si>
    <t>https://twitter.com/yletampere</t>
  </si>
  <si>
    <t>https://twitter.com/sarittaduhamel</t>
  </si>
  <si>
    <t>https://twitter.com/valonkuvaaja</t>
  </si>
  <si>
    <t>https://twitter.com/goodnewsfinland</t>
  </si>
  <si>
    <t>https://twitter.com/saunafromfinlan</t>
  </si>
  <si>
    <t>https://twitter.com/thisisfinland</t>
  </si>
  <si>
    <t>https://twitter.com/mredegbe</t>
  </si>
  <si>
    <t>https://twitter.com/klusi73</t>
  </si>
  <si>
    <t>https://twitter.com/outituuliaviini</t>
  </si>
  <si>
    <t>https://twitter.com/pdro_almeida</t>
  </si>
  <si>
    <t>https://twitter.com/kekekfinn</t>
  </si>
  <si>
    <t>https://twitter.com/micheldennay</t>
  </si>
  <si>
    <t>https://twitter.com/puntomice</t>
  </si>
  <si>
    <t>https://twitter.com/matkailufoorumi</t>
  </si>
  <si>
    <t>https://twitter.com/g____b____</t>
  </si>
  <si>
    <t>https://twitter.com/kmrfanforever</t>
  </si>
  <si>
    <t>travistn
#tampere water near #ratina #visittampere
#travelgram @ Tampere, Finland
https://t.co/Mp3dEpLVgQ</t>
  </si>
  <si>
    <t>mihkal
@ArnaldoPellini @capabilityfi @LouiseShaxson
@SDPIPakistan Just via "visittampere"
This is the official word for marketing
of the city of Tampere. look here
for total of Tampere last week
We had @RSprachrohr !!! https://t.co/H0G5sAlaKx</t>
  </si>
  <si>
    <t xml:space="preserve">ilveshockey
</t>
  </si>
  <si>
    <t xml:space="preserve">sdpipakistan
</t>
  </si>
  <si>
    <t xml:space="preserve">louiseshaxson
</t>
  </si>
  <si>
    <t xml:space="preserve">capabilityfi
</t>
  </si>
  <si>
    <t xml:space="preserve">arnaldopellini
</t>
  </si>
  <si>
    <t xml:space="preserve">vapriikki
</t>
  </si>
  <si>
    <t>tjeldnet
Iso-Otava ennen #sade'tta. Kuivan
kesän takia lehtipuut #ruska'n
väreissä jo nyt. #Iso_Otava #Näsijärvi
#Nässy #Tampere #visitTampere #luonto
#maisema #kuivakesä #sää https://t.co/zJG5BHZUcl</t>
  </si>
  <si>
    <t>tamperekaupunki
RT @VisittampereFI: Varaslähtö
Venetsialaisiin #Tampere'ella!
Viikinsaaren #Venetsialaiset juhlitaan
lauantaina 24.8. ja pääesiintyjänä
Täh…</t>
  </si>
  <si>
    <t>vsplyshka
RT @VisitTampere: #Tampere Nocturnal
Happening can be enjoyed tomorrow
at the parks, clubs, museums or
even the sauna _xD83E__xDD29_ https://t.co/vogJ90…</t>
  </si>
  <si>
    <t>tampereratikka
RT @VisittampereFI: Nyt on aika
juhlistaa #Tuulensuu'n ratikkakorttelia
_xD83E__xDD73_ Koko perheen ilmaisessa korttelijuhlassa
nautitaan ainutlaatuisis…</t>
  </si>
  <si>
    <t>visittamperefi
RT @Tamperekaupunki: Sara Hildénin
taidemuseon 40-vuotisjuhlavuoden
kesänäyttely Out of Office on esillä
vielä tämän viikonlopun - vielä
si…</t>
  </si>
  <si>
    <t>visittampere
Tampere's beloved cat café @Purnauskis
is featured in this article _xD83D__xDE3B_
"One of the best cat cafes in the
world, Kissakahvila Purnauskis!"
https://t.co/DrK59fsFxJ #VisitTampere
#Tampere #cat #cafe</t>
  </si>
  <si>
    <t xml:space="preserve">rsprachrohr
</t>
  </si>
  <si>
    <t>makitalo82
RT @StaraFi: Rammstein jyristeli
viikonloppuna Tampereella todella
näyttävästi. Kuvakooste konsertista
tänään https://t.co/vYhphyG0ad.
_xD83D__xDCF8_ Ju…</t>
  </si>
  <si>
    <t>starafi
Rammstein jyristeli viikonloppuna
Tampereella todella näyttävästi.
Kuvakooste konsertista tänään https://t.co/vYhphyG0ad.
_xD83D__xDCF8_ Jussi Eerola Photography @RSprachrohr
@RammsteinNews #rammstein #tampere
@Tamperekaupunki @VisitTampere
https://t.co/9IqqXrTKUg</t>
  </si>
  <si>
    <t xml:space="preserve">rammsteinnews
</t>
  </si>
  <si>
    <t>arkkitehtipaha
@StaraFi @Jocka @RSprachrohr @RammsteinNews
@Tamperekaupunki @VisitTampere
Oli kyllä uskomattoman hieno show</t>
  </si>
  <si>
    <t>jocka
RT @StaraFi: Rammstein jyristeli
viikonloppuna Tampereella todella
näyttävästi. Kuvakooste konsertista
tänään https://t.co/vYhphyG0ad.
_xD83D__xDCF8_ Ju…</t>
  </si>
  <si>
    <t>marytheluckyone
RT @tjeldnet: #Sade'tta odotellessa.
#Näsijärvi #Nässy #Tampere #visitTampere
#sää #maisema #luonto https://t.co/pqKmTmOpsU</t>
  </si>
  <si>
    <t>nikontili
RT @VisitTampere: #Rammstein shook
#Tampere to the core this weekend,
with over 60 000 concert goers
_xD83D__xDCA3_ Luckily lead singer Till Lindemann
h…</t>
  </si>
  <si>
    <t>visitlahti
@VisitTampere @OurFinland Talking
about #destinationpromotion _xD83D__xDC4D_
#FinnishLakeland</t>
  </si>
  <si>
    <t xml:space="preserve">ourfinland
</t>
  </si>
  <si>
    <t>helenporter1853
We loved our visit to the #Moomin-museum
today. We now appreciate the creative
genius of @ToveJansson1914 So many
fascinating characters and imaginative
stories #LoveReading #ValueTheArts
@MoominOfficial #Tampere #Finland
https://t.co/uMoCb3nqyw</t>
  </si>
  <si>
    <t xml:space="preserve">moominofficial
</t>
  </si>
  <si>
    <t>pahokas
Happy #moomin #fans from #Japan
visiting the #moominmuseum @moominofficial
moominmuseum @tamperetalo #tamperehall
#visittampere #visitfinland #tampere
#mysummerfinland #tovejansson #art
#cultureistheanswer @… https://t.co/RsWX7tzLr4</t>
  </si>
  <si>
    <t>tamperetalo
RT @VisitTampere: Tampere Hall
is bustling with excitement right
now, as the Paris - North Cape
Photo Adventure's Tampere leg is
presented…</t>
  </si>
  <si>
    <t>monamqureshi
RT @_girlwhotravels: 100C degree
sauna and lake dips @ 0C followed
by a bbq in the midst of a blizzard-check!Thank
you @Visittampere @Adven…</t>
  </si>
  <si>
    <t xml:space="preserve">adven
</t>
  </si>
  <si>
    <t>_girlwhotravels
100C degree sauna and lake dips
@ 0C followed by a bbq in the midst
of a blizzard-check!Thank you @Visittampere
@AdventureApes #visittampere https://t.co/GiXNNzQWtU</t>
  </si>
  <si>
    <t>kimmorouhiainen
5th time is a tradition? #Tampere
#foodtechies #popups who are #HungryForTampere
and want to #VisitTampere Register
at https://t.co/POZyfot7fa https://t.co/EyHAvKiH9A</t>
  </si>
  <si>
    <t>brewdogtampere
Tämä Milk Stout meillä nyt myös
hanassa! Avoinna ollaan kello 24
saakka! Hörps hörps! #brewdog #brewdogtampere
#tonkabeans #vanilja #coffee #stout
#milkstout #tampere #visittampere
#kauppakeskusratina #beerparty
#beerserver #craftnotcrap #craftbar
#beerforlife #beerstagram https://t.co/vq42xSAnd2</t>
  </si>
  <si>
    <t>16kissa07
RT @yoshikosuge: We’ve been interviewed_xD83D__xDCAA_
Our head chef, Koji, talks about
our authentic Tokyo style #sushi
cuisine_xD83D__xDD25_ Pls check! 早速うちのレストラ…</t>
  </si>
  <si>
    <t>yoshikosuge
We’ve been interviewed_xD83D__xDCAA_ Our head
chef, Koji, talks about our authentic
Tokyo style #sushi cuisine_xD83D__xDD25_ Pls
check! 早速うちのレストラン「Fujimi」がオンラインメディアで紹介されました！
#visittampere #tampere #fujimi
https://t.co/WWzMO96STL</t>
  </si>
  <si>
    <t>tuomaszacheus
”Our choice? Tampere. The biggest
Finnish city out side of the Helsinki
metropolitan area, the Capital
Of Metal survey found 74 suitable
bands in the city.” @VisitTampere
#Tampere https://t.co/TUP7CQQCBL</t>
  </si>
  <si>
    <t>mistersopuli
RT @Tamperekaupunki: Tampere will
become one of the main stages of
the Paris – North Cape Photo Adventure
between 15th and 17th of August
-…</t>
  </si>
  <si>
    <t>postigroup
Talojen tarinoita Tampereelta -postikorttinäyttely
on esillä Postimuseossa 13.8.–3.11.2019.
Tutustu Tampereeseen ja palaa nostalgisiin
tunnelmiin yli vuosisatojen! @Postimuseo
@vapriikki @visittampere #posti
#postikortit https://t.co/ud2FvybdTD</t>
  </si>
  <si>
    <t xml:space="preserve">postimuseo
</t>
  </si>
  <si>
    <t>pikalaturit
https://t.co/w57dn7aQYh tulossa
pikalaturi (todennäköisesti) #Tampere
Lakalaivan kaupunginosa @VisitTampere
@LidlSuomi</t>
  </si>
  <si>
    <t xml:space="preserve">lidlsuomi
</t>
  </si>
  <si>
    <t>paavilaineneija
RT @VisitTampere: Tampere - the
most Metal City on the Planet _xD83E__xDD18_
https://t.co/IhncC4cGvu #CapitalOfMetal
#Tampere #VisitTampere @OurFinland…</t>
  </si>
  <si>
    <t>pekkaruissalo
RT @mcelasari: Tuulensuussa on
vajaan parin viikon päästä melkoiset
hulinat. Korttelijuhlan ohjelma
on nyt julkaistu. Kurkkaa ja tuu
juhlim…</t>
  </si>
  <si>
    <t>mcelasari
Tuulensuussa on vajaan parin viikon
päästä melkoiset hulinat. Korttelijuhlan
ohjelma on nyt julkaistu. Kurkkaa
ja tuu juhlimaan! #TampereenRatikka
#Tampere #VisitTampere https://t.co/wLRF3sgO94</t>
  </si>
  <si>
    <t>ksharrit
RT @tjeldnet: Kumpi johtaa purjehduskisaa,
#kuikka'parvi vai #purjevene? #Näsijärvi
#Nässy #Tampere #visitTampere #linnut
#luonto #maisema…</t>
  </si>
  <si>
    <t>destrecommended
Daily COOL! Art museum exhibit
in Tampere, Finland! Been to Tampere?
Rate and review it at https://t.co/ZKjYrkY13h.
#VisitTampere #Tampere #VisitLakeland
#Lakeland #VisitFinland #Finland
#Suomi #Scandinavia #VisitEurope
#Europe #museum #art #travel #tourism
#review #rating https://t.co/5yBYGpyNz6</t>
  </si>
  <si>
    <t>jbsenseofplace
RT @DestRecommended: Daily COOL!
Art museum exhibit in Tampere,
Finland! Been to Tampere? Rate
and review it at https://t.co/ZKjYrkY13h.
#V…</t>
  </si>
  <si>
    <t>sopimusvuorenka
RT @hiedanranta: Lauantaina Kartanonpuisto
täyttyy yhteisestä puuhasta ja
piknik-hengestä. Kakkua 400 ensimmäiselle
5v-synttäreiden kunniak…</t>
  </si>
  <si>
    <t>hiedanranta
Kenneli D.I.Y:n sisäpihalla on
tuttuun tapaan Puutarhajuhlien
viralliset jatkot klo 19-22. Menosta
pitää huolen Pirkanmaan Kaarikoirat
ry ja: Hypnolepsy, TI Boyz From
Brasil, Niina Annika &amp;amp; Aurinkoiset.
#Hiedanranta #VisitTampere https://t.co/goeBpVCQGU</t>
  </si>
  <si>
    <t>1000histoires
RT @hiedanranta: Jukola on korjattu
ja rakennus avataan yleisölle Puutarhajuhlissa!
Jukolan näyttely- ja innovaatiotilassa
lauantaina mukan…</t>
  </si>
  <si>
    <t>lsulonen
RT @tamperetalo: Keinut, kokemuspolku,
hotelli… Tampere-talo yllättää
paatuneenkin bisnesmatkaajan |
Iltalehti #Tampere #tamperetalo
#tampe…</t>
  </si>
  <si>
    <t>hosekibako
RT @VisittampereFI: Tampere "mainittu"
_xD83D__xDE0E__xD83E__xDD18_ https://t.co/xVPmZkAezj #Tampere
#CapitalOfMetal #Rammstein #Ratina
#VisitTampere</t>
  </si>
  <si>
    <t>mikaitanen
RT @hiedanranta: Jukola on korjattu
ja rakennus avataan yleisölle Puutarhajuhlissa!
Jukolan näyttely- ja innovaatiotilassa
lauantaina mukan…</t>
  </si>
  <si>
    <t>blogsallys
"Ei siellä liiemmin turvavaljaita
käytetty" — 168 metriä korkean
tornin rakentuminen ongelmitta
oli pieni ihme 1970-luvulla #näsinneula
#tampere #rakentaminen #visittampere
https://t.co/kjSh59lDAt</t>
  </si>
  <si>
    <t>liisahai
RT @hiedanranta: Jukola on korjattu
ja rakennus avataan yleisölle Puutarhajuhlissa!
Jukolan näyttely- ja innovaatiotilassa
lauantaina mukan…</t>
  </si>
  <si>
    <t>helichristine
RT @VisittampereFI: Nyt se avautuu!
G #Livelab #Tampere nimittäin _xD83E__xDD29_
Ensimmäisissä konserteissa esiintyvät
mm. Tuomo Prättälä, Markus Norden…</t>
  </si>
  <si>
    <t>jpvuorela
Pirkanmaan kulttuuripääkaupunkihankkeen
pääteemat ovat "enemmän rosoa,
enemmän saunaa, enemmän leikkiä
ja enemmän kylähyppelyä". No joo,
on sellainen termi olemassa kuin
"village hopping". Mutta "kulttuuri"
ja "kaupunki"? @Tamperekaupunki
@VisitTampere</t>
  </si>
  <si>
    <t>akotwi
また１から新しい気持ちで生きていこう。 #北欧 #フィンランド
#北欧暮らし #finland #suomi #tampere
#visittampere #タンペレ #moomin #ムーミン
#muumimuseo #ムーミン美術館 #ムーミンミュージアム
場所: Tampere, Finland https://t.co/QMWfc7yh4F</t>
  </si>
  <si>
    <t>midelario
RT @PRIOULJP56: Dans le cadre du
#pariscapnord #pariscapnord2019
#tamperephototrophy #visittampere
#tampere #graffiti #StreetArt #finlande…</t>
  </si>
  <si>
    <t>priouljp56
Via @WorldBays c’est la @MairieDeVannes
le #golfedumorbihan #golfeandyou
qui sont mis en avance à #Tampéré
#Finlande #visittampere dans le
cadre du #pariscapnord2019 #tamperephototrophy
@visittampereofficial https://t.co/57hXcoLy0M</t>
  </si>
  <si>
    <t>hennapuisto
RT @VisittampereFI: Nyt se avautuu!
G #Livelab #Tampere nimittäin _xD83E__xDD29_
Ensimmäisissä konserteissa esiintyvät
mm. Tuomo Prättälä, Markus Norden…</t>
  </si>
  <si>
    <t>markus_sjolund
RT @VisittampereFI: Nyt se avautuu!
G #Livelab #Tampere nimittäin _xD83E__xDD29_
Ensimmäisissä konserteissa esiintyvät
mm. Tuomo Prättälä, Markus Norden…</t>
  </si>
  <si>
    <t>kauppakamari
RT @VisittampereFI: Nyt se avautuu!
G #Livelab #Tampere nimittäin _xD83E__xDD29_
Ensimmäisissä konserteissa esiintyvät
mm. Tuomo Prättälä, Markus Norden…</t>
  </si>
  <si>
    <t>reijovaliharju
RT @hiedanranta: Puutarhajuhlissa
17.8. yhdessä tekemistä luvassa
mm. Kenneli D.I.Y:n skeittikoulussa,
Kartanopuistossa Valokuvausseuran
va…</t>
  </si>
  <si>
    <t>graffiti_bot
RT @PRIOULJP56: 3 photos sélectionnées
sur 10 dans le cadre de photos
prises hier dans la ville de Tampéré
!! #pariscapnord2019 #tampereph…</t>
  </si>
  <si>
    <t>__subwaysurfer
RT @PRIOULJP56: 3 photos sélectionnées
sur 10 dans le cadre de photos
prises hier dans la ville de Tampéré
!! #pariscapnord2019 #tampereph…</t>
  </si>
  <si>
    <t>breizhwecan
RT @PRIOULJP56: @RaidBreizhCap
3 photos sélectionnées sur 10 dans
le cadre de photos prises hier
dans la ville de Tampéré !! #pariscapnord…</t>
  </si>
  <si>
    <t>raidbreizhcap
Via @WorldBays c’est la @MairieDeVannes
le #golfedumorbihan #golfeandyou
qui sont mis en avance à #Tampéré
#Finlande #visittampere dans le
cadre du #pariscapnord2019 #tamperephototrophy
@visittampereofficial https://t.co/yd9TKrOxhO</t>
  </si>
  <si>
    <t xml:space="preserve">vidos
</t>
  </si>
  <si>
    <t xml:space="preserve">mairiedevannes
</t>
  </si>
  <si>
    <t xml:space="preserve">worldbays
</t>
  </si>
  <si>
    <t>pol_aurelien
RT @PRIOULJP56: 3 photos sélectionnées
sur 10 dans le cadre de photos
prises hier dans la ville de Tampéré
!! #pariscapnord2019 #tampereph…</t>
  </si>
  <si>
    <t>jarkko_malmberg
RT @VisittampereFI: Tunnelmallinen
Sastamalan Wanhat Talot kutsuu
jälleen huomenna tutustumaan ihaniin,
vanhoihin rakennuksiin ja koteihin…</t>
  </si>
  <si>
    <t>kpylsy
RT @VisittampereFI: Tunnelmallinen
Sastamalan Wanhat Talot kutsuu
jälleen huomenna tutustumaan ihaniin,
vanhoihin rakennuksiin ja koteihin…</t>
  </si>
  <si>
    <t>karoliinapontys
RT @VisittampereFI: Tunnelmallinen
Sastamalan Wanhat Talot kutsuu
jälleen huomenna tutustumaan ihaniin,
vanhoihin rakennuksiin ja koteihin…</t>
  </si>
  <si>
    <t>pirkkopiirainen
The view from the hospital window
. . #mytampere #visittampere #thisisfinland
#visitfinland #cityscape #urbanscenery
#travelpics #inststravel #photooftheday
#whereitravel #travelphotography
#travelpics… https://t.co/Hi99OTfmXc</t>
  </si>
  <si>
    <t>sorinsirkus
Sorin Sirkuksen sirkusnumero Hämeenpuiston
Puistofiestan etelälavalla klo
12:45 – https://t.co/3xcbUZjWdJ
#Tampere #VisitTampere #TampereRegion2026
@Tamperekaupunki @VisitTampere
@Tampere2026Team</t>
  </si>
  <si>
    <t xml:space="preserve">tampere2026team
</t>
  </si>
  <si>
    <t>msipilai
RT @KValisaari: Kaupunkikuva Tampereelta
18.8.2019 klo 08:50 kohteena Tuomiokirkonkadun
uusikävelykatu ⁦@Tamperekaupunki⁩
#blockfest #visit…</t>
  </si>
  <si>
    <t>kvalisaari
Särkänniemi huvipuistolaitteineen
ja näsineula #näsinneula #särkänniemi
#visittampere #tamperekuvia #huvipusto
#funfair #taivas #heaven #pilvi
#could #rakennus #building #savupiippu
#chimney #valokuvaus #photography
#canonkesä #canon7dmk2 #suomi #finland
https://t.co/7s0gfnBnd5</t>
  </si>
  <si>
    <t>mikkolmmz
RT @KValisaari: Kaupunkikuva Tampereelta
18.8.2019 klo 08:50 kohteena Tuomiokirkonkadun
uusikävelykatu ⁦@Tamperekaupunki⁩
#blockfest #visit…</t>
  </si>
  <si>
    <t>travelwithxtina
@kivifaktaa @VisittampereFI @VisitTampere</t>
  </si>
  <si>
    <t xml:space="preserve">kivifaktaa
</t>
  </si>
  <si>
    <t>ritvaasula
"Särkänniemessä ja Mustassalahdessa
vietetään viikonloppuna 31.8.–1.9.
Tampere Lakeland Festivalia, jossa
juhlistetaan Tampereen kaunista
järviluontoa" #satamat #järviluonto
#vesistö https://t.co/BmLpBjmf6x</t>
  </si>
  <si>
    <t xml:space="preserve">parisc
</t>
  </si>
  <si>
    <t>ammaunu
RT @sarkanniemi: Särkänniemen alue
uudistuu ja laajenee tulevina vuosina.
_xD83C__xDFA1_ Vastaa kyselyyn uusista palveluista
ja vaikuta alueen kehittymi…</t>
  </si>
  <si>
    <t>sarkanniemi
RT @VisittampereFI: Reilun viikon
päästä historian ensimmäinen #Lakeland
#Festival -järvifestivaali näkee
päivänvalon _xD83E__xDD29__xD83E__xDD73_ Nyt kannattaa
vara…</t>
  </si>
  <si>
    <t>kirsikkakaipain
RT @sarkanniemi: Särkänniemen alue
uudistuu ja laajenee tulevina vuosina.
_xD83C__xDFA1_ Vastaa kyselyyn uusista palveluista
ja vaikuta alueen kehittymi…</t>
  </si>
  <si>
    <t>foreignerfi
RT @VisitTampere: When August turns
into September, #Särkänniemi and
#Mustalahti harbour turn into a
#festival area for the whole #family
_xD83E__xDD29_…</t>
  </si>
  <si>
    <t>michaelderry3
RT @DiscoverFinland: On August
31st and September 1st Tampere
Lakeland Festival celebrates the
city's beautiful lake nature in
the Särkänni…</t>
  </si>
  <si>
    <t>discoverfinland
On August 31st and September 1st
Tampere Lakeland Festival celebrates
the city's beautiful lake nature
in the Särkänniemi area and Mustalahti
harbour with a programme of various
activities for the whole family:
https://t.co/utqQZkioJB https://t.co/3gnA3g7Fiy</t>
  </si>
  <si>
    <t>planisferiocom
RT @DiscoverFinland: On August
31st and September 1st Tampere
Lakeland Festival celebrates the
city's beautiful lake nature in
the Särkänni…</t>
  </si>
  <si>
    <t>sarikorju
RT @sarkanniemi: Särkänniemen alue
uudistuu ja laajenee tulevina vuosina.
_xD83C__xDFA1_ Vastaa kyselyyn uusista palveluista
ja vaikuta alueen kehittymi…</t>
  </si>
  <si>
    <t>sunville0710
RT @DiscoverFinland: On August
31st and September 1st Tampere
Lakeland Festival celebrates the
city's beautiful lake nature in
the Särkänni…</t>
  </si>
  <si>
    <t>duunipolku
RT @sarkanniemi: Särkänniemen alue
uudistuu ja laajenee tulevina vuosina.
_xD83C__xDFA1_ Vastaa kyselyyn uusista palveluista
ja vaikuta alueen kehittymi…</t>
  </si>
  <si>
    <t>s34growth
RT @lakesperience: Come to celebrate
the lakes in Tampere region! During
the weekend of 31.8-1.9.2019 #Lakesperience
together with other la…</t>
  </si>
  <si>
    <t>lakesperience
Come to celebrate the lakes in
Tampere region! During the weekend
of 31.8-1.9.2019 #Lakesperience
together with other lake related
development projects and #Särkänniemi
will organise #TampereLakelandFestival.
More information: https://t.co/eK7rKvOkFs</t>
  </si>
  <si>
    <t>fduchastel888
@fbonnardelCAQ https://t.co/y7evsTdXlT</t>
  </si>
  <si>
    <t xml:space="preserve">fbonnardelcaq
</t>
  </si>
  <si>
    <t>streuverluste
RT @DiscoverFinland: On August
31st and September 1st Tampere
Lakeland Festival celebrates the
city's beautiful lake nature in
the Särkänni…</t>
  </si>
  <si>
    <t>ippu
RT @DiscoverFinland: Tamperrada
Pintxo Week began today in Tampere
and will run until August 23rd,
with local restaurants participating
in…</t>
  </si>
  <si>
    <t>lacutara
RT @VisitTampere: This Saturday
you can enjoy one hot sauna experience
at the #Pispala #Sauna #Festival
in #Tampere _xD83D__xDD25_ Sauna hut, Ufo raft
s…</t>
  </si>
  <si>
    <t>balticinstitute
Isoin Nässyllä nähty höyrylaivaregatta
lipuu luoksesi elokuun viimeisenä
viikonloppuna Järvifestivaalien
yhteydessä. Katso lisätietoja täältä:
https://t.co/rkOnphBb66 #tamperelakelandfestival
#lakesperience #järvimatkailu #visittampere
#höyrylaiva #melonta #sähköpyörä
#kalastus</t>
  </si>
  <si>
    <t>worldofreem06
RT @yoshikosuge: We’ve been interviewed_xD83D__xDCAA_
Our head chef, Koji, talks about
our authentic Tokyo style #sushi
cuisine_xD83D__xDD25_ Pls check! 早速うちのレストラ…</t>
  </si>
  <si>
    <t>paivi_reponen
#visittampere #monamour _xD83D__xDC99_ #jäärämizing
#JÄÄRÄCERAMICS @ Tammelantori https://t.co/fRyPUSki9a</t>
  </si>
  <si>
    <t>jloukaskorpi
Welcome to Tampere! #homeless #footballcup
#visitTampere #football https://t.co/L2xjiJi1Mk</t>
  </si>
  <si>
    <t>hanneraikkonen
RT @Tamperekaupunki: Homeless World
Cup of football will take place
in Tampere from June 28 – July
6 in 2020 - warmly welcome! https://t.co…</t>
  </si>
  <si>
    <t>mikko_ky
Miljardibisnes ja olympialaji sekä
yhteisöllistä toimintaa ja kaupunkien
kehittämistä, kuten #kaarikoirat
ja @Tamperekaupunki tehneet @hiedanranta
’ssa. Tampere todella tunnetaan
skeittauksesta! @VisitTampere @Tampere2026Team
@SmartTampere @SuomenKuvalehti
https://t.co/Ji9yDNODg6</t>
  </si>
  <si>
    <t xml:space="preserve">smarttampere
</t>
  </si>
  <si>
    <t>nuppua
RT @TalentTampere: Warmly welcome
to #tampere new students of @TampereUni
@TAMK_UAS @treduofficial @TAKKTampere
@Polamk @opiskelijanta…</t>
  </si>
  <si>
    <t xml:space="preserve">polamk
</t>
  </si>
  <si>
    <t xml:space="preserve">takktampere
</t>
  </si>
  <si>
    <t xml:space="preserve">treduofficial
</t>
  </si>
  <si>
    <t xml:space="preserve">tamk_uas
</t>
  </si>
  <si>
    <t xml:space="preserve">tampereuni
</t>
  </si>
  <si>
    <t>talenttampere
Warmly welcome to #tampere new
students of @TampereUni @TAMK_UAS
@treduofficial @TAKKTampere @Polamk
@opiskelijantampere #internationaltampere
#TalentTampere Photo #VisitTampere/Laura
Vanzo https://t.co/yvNaDyMNXn</t>
  </si>
  <si>
    <t>suomenkuvalehti
RT @Mikko_KY: Miljardibisnes ja
olympialaji sekä yhteisöllistä
toimintaa ja kaupunkien kehittämistä,
kuten #kaarikoirat ja @Tamperekaupunki…</t>
  </si>
  <si>
    <t>jjuvakka
Liekkö toista kaupunkia, jossa
yhtä laajasti ja näppärästi nostetaan
esiin omaa murretta. Tampereen
murteen kohtaa kaupungilla puheessa
ja kuvissa vähän väliä. #Tampere
#kaupunki #murre #kieli #visittampere
https://t.co/y4dDhPLjbx</t>
  </si>
  <si>
    <t>marisiltanen
RT @JJuvakka: Liekkö toista kaupunkia,
jossa yhtä laajasti ja näppärästi
nostetaan esiin omaa murretta.
Tampereen murteen kohtaa kaupungill…</t>
  </si>
  <si>
    <t>caritaisomaki
RT @Mikko_KY: Miljardibisnes ja
olympialaji sekä yhteisöllistä
toimintaa ja kaupunkien kehittämistä,
kuten #kaarikoirat ja @Tamperekaupunki…</t>
  </si>
  <si>
    <t xml:space="preserve">teatterikesa
</t>
  </si>
  <si>
    <t>rammsteinfans
RT @StaraFi: Rammstein jyristeli
viikonloppuna Tampereella todella
näyttävästi. Kuvakooste konsertista
tänään https://t.co/vYhphyG0ad.
_xD83D__xDCF8_ Ju…</t>
  </si>
  <si>
    <t>serlachius
International #CTG Collective will
present their first exhibition
at the #Serlachius Recidency in
Mänttä. The #performance, #video,
#ceramics and #sculptures reflect
their visit in @arttown Mänttä
over the past two weeks. Exhibition
is open on 17 August 12–5 pm. https://t.co/49Xf3SjnH1</t>
  </si>
  <si>
    <t xml:space="preserve">wired
</t>
  </si>
  <si>
    <t>moominmuseum
Win a trip to Finland and the Moomin
Museum! Make a video and let us
know why you and your friend deserve
the chance to fly to Tampere, Finland,
to visit the Moomin Museum! More
info here: https://t.co/F2egUKuIoo</t>
  </si>
  <si>
    <t xml:space="preserve">tovejansson1914
</t>
  </si>
  <si>
    <t>daerrina
RT @VisitTampere: Tampere's beloved
cat café @Purnauskis is featured
in this article _xD83D__xDE3B_ "One of the
best cat cafes in the world, Kissakahvil…</t>
  </si>
  <si>
    <t>purnauskis
Sweet dreams, sweet face. _xD83D__xDE3B__xD83D__xDCA4_
#velho #sleepycat #nukuttaa #catcafe
#kissakahvila #tampere #visittampere
https://t.co/EObsrME2G8 https://t.co/mnM097RNEu</t>
  </si>
  <si>
    <t>pyhanasi
RT @VisittampereFI: Kesä on parasta
aikaa #pyöräily'yn! #tampere'elta
löytyy useita vuokrattavia pyöriä,
joten hyppää satulaan ja polkaise…</t>
  </si>
  <si>
    <t>sastamala
RT @VisittampereFI: Tunnelmallinen
Sastamalan Wanhat Talot kutsuu
jälleen huomenna tutustumaan ihaniin,
vanhoihin rakennuksiin ja koteihin…</t>
  </si>
  <si>
    <t xml:space="preserve">trefinsku
</t>
  </si>
  <si>
    <t xml:space="preserve">glivelabtampere
</t>
  </si>
  <si>
    <t>pariscapnord
RT @VisittampereFI: Tampere-talossa
on parhaillaan käynnissä pressitilaisuus,
jossa esitellään #Tampere'ella
ensimmäistä kertaa pysähtyvää…</t>
  </si>
  <si>
    <t>pirfest
Vielä tänään ehtii Tampereelle
pintxoilemaan! Muista myös antaa
ääni omalle suosikkiannoksellesi,
äänestys löytyy Tamperradan Facebook-sivulta.
#tamperrada #pintxofiesta #pintxo
#visittampere #pirkanamaanfestivaalit
#pirfest #tampereregionfestivals
https://t.co/ZQI9xIgMy8</t>
  </si>
  <si>
    <t>tchambermusic
Tampere Chamber Music ry ja Tampere-talo
syventävät yhteistyötä.❤️ Yhteistyössä
on voimaa ja viisautta. _xD83C__xDFBC__xD83C__xDFBB__xD83C__xDFB6_
#tamperechambermusic #tamperetalo
#visittampere https://t.co/Tsibps4yJy</t>
  </si>
  <si>
    <t xml:space="preserve">sarahildenart
</t>
  </si>
  <si>
    <t>samaekoskinen
RT @VisittampereFI: Varaslähtö
Venetsialaisiin #Tampere'ella!
Viikinsaaren #Venetsialaiset juhlitaan
lauantaina 24.8. ja pääesiintyjänä
Täh…</t>
  </si>
  <si>
    <t>keisasenreetta
RT @Mikko_KY: Miljardibisnes ja
olympialaji sekä yhteisöllistä
toimintaa ja kaupunkien kehittämistä,
kuten #kaarikoirat ja @Tamperekaupunki…</t>
  </si>
  <si>
    <t>maritaverne
RT @TalentTampere: Warmly welcome
to #tampere new students of @TampereUni
@TAMK_UAS @treduofficial @TAKKTampere
@Polamk @opiskelijanta…</t>
  </si>
  <si>
    <t>ursulahelsky
RT @TalentTampere: Warmly welcome
to #tampere new students of @TampereUni
@TAMK_UAS @treduofficial @TAKKTampere
@Polamk @opiskelijanta…</t>
  </si>
  <si>
    <t>juhakokkala
Jytinää Särkässä. #tampere #särkänniemi
@Tamperekaupunki @sarkanniemi @VisitTampere
https://t.co/pxrhk9w6a8</t>
  </si>
  <si>
    <t>yletampere
RT @juhakokkala: Jytinää Särkässä.
#tampere #särkänniemi @Tamperekaupunki
@sarkanniemi @VisitTampere https://t.co/pxrhk9w6a8</t>
  </si>
  <si>
    <t>sarittaduhamel
Many of you know pétanque but how
many of you knew about this Finnish
game mölkky? #mölkky #game #hobby
#Finland #visitTampere https://t.co/hydPoyYKhs</t>
  </si>
  <si>
    <t>valonkuvaaja
Rammstein piipahti muutaman kappaleeb
verran myös pienellä lavalla. Takaisin
tulopaikk oli osaltani lähes täydellinen
_xD83D__xDC4D__xD83C__xDFFB__xD83D__xDE01_ #rammstein #rammsteinlive
#tampere #visittampere #finland
#rock #heavy #music #konsertissa…
https://t.co/204pjvvOuX</t>
  </si>
  <si>
    <t>goodnewsfinland
MT @visittampere: This Saturday
you can enjoy one hot #sauna experience
at the #Pispala #Sauna #Festival
in #Tampere _xD83D__xDD25_ Sauna hut, Ufo raft
sauna, sauna dome, trailer sauna,
tent saunas! https://t.co/OcoeGQNBTl
#SaunaCapital #VisitTampere #Finland</t>
  </si>
  <si>
    <t xml:space="preserve">saunafromfinlan
</t>
  </si>
  <si>
    <t>thisisfinland
MT @VisitTampere: This weekend
you can enjoy one hot sauna experience
at the Pispala Sauna Festival in
#Tampere #Finland _xD83D__xDD25_ Sauna hut,
Ufo raft sauna, sauna dome, trailer
sauna, tent saunas..! https://t.co/PqRGitRt2V
#SaunaCapital #VisitTampere @SaunafromFinlan</t>
  </si>
  <si>
    <t>mredegbe
RT @thisisFINLAND: MT @VisitTampere:
This weekend you can enjoy one
hot sauna experience at the Pispala
Sauna Festival in #Tampere #Finland…</t>
  </si>
  <si>
    <t>klusi73
Olin tuulensuun korttelijuhlassa
ja lopuksi ratikkakahvilaan valkoviinillä.
#tuulensuu #ratikkatampere #tampereallbright
#omatampere #visittampere #yletampere
https://t.co/oOtOnErtUy</t>
  </si>
  <si>
    <t>outituuliaviini
RT @thisisFINLAND: MT @VisitTampere:
This weekend you can enjoy one
hot sauna experience at the Pispala
Sauna Festival in #Tampere #Finland…</t>
  </si>
  <si>
    <t>pdro_almeida
Sauna, Car Pool Karaoke, Chicken
Wings, Beaver Bar, City Tour, cool
cameos from Atlas Northcore, Asim
Searah, JP Ahonen, Felipe Munoz
FT, Ari Pietilä ... You don't want
to miss this!!! Finland Vlog: Day
5 (Tampere) https://t.co/46leAy6bdk
#VisitTampere #Tampere #Finland
#Sauna</t>
  </si>
  <si>
    <t>kekekfinn
RT @PDro_Almeida: Sauna, Car Pool
Karaoke, Chicken Wings, Beaver
Bar, City Tour, cool cameos from
Atlas Northcore, Asim Searah, JP
Ahonen,…</t>
  </si>
  <si>
    <t>micheldennay
RT @thisisFINLAND: MT @VisitTampere:
This weekend you can enjoy one
hot sauna experience at the Pispala
Sauna Festival in #Tampere #Finland…</t>
  </si>
  <si>
    <t>puntomice
#Tampere, segunda ciudad más grande
de #Finlandia, se ofrece como #destino
para la celebración de #eventprofs
y es el perfecto escenario natural
para actividades de #teambuilding,
lee más en la edición Julio/Agosto
de #PUNTOMICE @OurFinland @VisitTampere
https://t.co/llfTjRSzAB https://t.co/hOvWSBzo56</t>
  </si>
  <si>
    <t>matkailufoorumi
RT @thisisFINLAND: MT @VisitTampere:
This weekend you can enjoy one
hot sauna experience at the Pispala
Sauna Festival in #Tampere #Finland…</t>
  </si>
  <si>
    <t>g____b____
RT @thisisFINLAND: MT @VisitTampere:
This weekend you can enjoy one
hot sauna experience at the Pispala
Sauna Festival in #Tampere #Finland…</t>
  </si>
  <si>
    <t>kmrfanforever
RT @thisisFINLAND: MT @VisitTampere:
This weekend you can enjoy one
hot sauna experience at the Pispala
Sauna Festival in #Tampere #Finland…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</si>
  <si>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</si>
  <si>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</si>
  <si>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</si>
  <si>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</si>
  <si>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</si>
  <si>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</si>
  <si>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</si>
  <si>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</si>
  <si>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</si>
  <si>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</si>
  <si>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</si>
  <si>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</si>
  <si>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</si>
  <si>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</si>
  <si>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</si>
  <si>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</si>
  <si>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</si>
  <si>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</si>
  <si>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</si>
  <si>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</si>
  <si>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</si>
  <si>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</si>
  <si>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</si>
  <si>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</si>
  <si>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</si>
  <si>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</si>
  <si>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</si>
  <si>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</si>
  <si>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</si>
  <si>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</si>
  <si>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</si>
  <si>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</si>
  <si>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</si>
  <si>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</si>
  <si>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</si>
  <si>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</si>
  <si>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</si>
  <si>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</si>
  <si>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</si>
  <si>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</si>
  <si>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</si>
  <si>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</si>
  <si>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</si>
  <si>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</si>
  <si>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</si>
  <si>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</si>
  <si>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</si>
  <si>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</si>
  <si>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</si>
  <si>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</si>
  <si>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</si>
  <si>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</si>
  <si>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</si>
  <si>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</si>
  <si>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</si>
  <si>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</si>
  <si>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</si>
  <si>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</si>
  <si>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</si>
  <si>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</si>
  <si>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</si>
  <si>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</si>
  <si>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</si>
  <si>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</si>
  <si>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</si>
  <si>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</si>
  <si>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</si>
  <si>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</si>
  <si>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</si>
  <si>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</si>
  <si>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</si>
  <si>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</si>
  <si>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</si>
  <si>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</si>
  <si>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https://visittampere.fi/en/events/the-nocturnal-happening/</t>
  </si>
  <si>
    <t>https://www.teatterikesa.fi/en/programme/nocturnal-happening/</t>
  </si>
  <si>
    <t>Top URLs in Tweet in G2</t>
  </si>
  <si>
    <t>G1 Count</t>
  </si>
  <si>
    <t>https://www.tampere.fi/tampereen-kaupunki/ajankohtaista/tapahtumat/i8vVGZNgh.html.stx</t>
  </si>
  <si>
    <t>https://twitter.com/vapriikki/status/1160539864942731266</t>
  </si>
  <si>
    <t>https://www.tampere.fi/tampereen-kaupunki/ajankohtaista/tapahtumat/cFEi0bqp1.html.stx</t>
  </si>
  <si>
    <t>https://twitter.com/hiedanranta/status/1160826316872200192</t>
  </si>
  <si>
    <t>https://www.tampere.fi/tampereen-kaupunki/ajankohtaista/tapahtumat/JTa1bRrOt.html.stx</t>
  </si>
  <si>
    <t>https://homelessworldcup.org/tampere-finland-to-host-the-2020-homeless-world-cup/</t>
  </si>
  <si>
    <t>https://twitter.com/homelesswrldcup/status/1162326888938921984</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</si>
  <si>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</si>
  <si>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</si>
  <si>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</si>
  <si>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</si>
  <si>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</si>
  <si>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</si>
  <si>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</si>
  <si>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</si>
  <si>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</si>
  <si>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</si>
  <si>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</si>
  <si>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</si>
  <si>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</si>
  <si>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</si>
  <si>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</si>
  <si>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</si>
  <si>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</si>
  <si>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</si>
  <si>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https://www.loudersound.com/features/we-saw-rammstein-play-two-shows-in-the-most-metal-city-on-the-planet-and-fk https://visittampere.fi/en/events/pispala-sauna-festival/ https://visittampere.fi/en/news/paris-north-cape-photo-adventure-arrives-to-tampere/ https://www.instagram.com/p/B0-8zv5o--V/ https://visittampere.fi/en/tampere-lakeland-festival/ https://visittampere.fi/en/events/the-nocturnal-happening/ https://www.teatterikesa.fi/en/programme/nocturnal-happening/ https://visittampere.fi/en/events/moomin-museum-garden-party/ https://katzenworld.co.uk/2019/08/22/the-cat-cafes-of-finland-and-sweden/ https://twitter.com/womex/status/1159773492205821952</t>
  </si>
  <si>
    <t>https://www.tampere.fi/tampereen-kaupunki/ajankohtaista/tapahtumat/AEf1RTsup.html.stx https://www.tampere.fi/tampereen-kaupunki/ajankohtaista/tapahtumat/i8vVGZNgh.html.stx https://twitter.com/vapriikki/status/1160539864942731266 https://www.tampere.fi/tampereen-kaupunki/ajankohtaista/tapahtumat/cFEi0bqp1.html.stx https://twitter.com/hiedanranta/status/1160826316872200192 https://twitter.com/VisitTampere/status/1161541871790972928 https://www.tampere.fi/tampereen-kaupunki/ajankohtaista/tapahtumat/JTa1bRrOt.html.stx https://twitter.com/TampereRatikka/status/1161559332368130048 https://homelessworldcup.org/tampere-finland-to-host-the-2020-homeless-world-cup/ https://twitter.com/homelesswrldcup/status/1162326888938921984</t>
  </si>
  <si>
    <t>https://www.loudersound.com/features/we-saw-rammstein-play-two-shows-in-the-most-metal-city-on-the-planet-and-fk https://visittampere.fi/tapahtumat/viikinsaaren-venetsialaiset/ https://visittampere.fi/tapahtumat/kortejarven-eloisa-elokuu/ https://www.instagram.com/p/B0-8zv5o--V/ https://visittampere.fi/tapahtumat/hameenpuiston-puistofiesta/ https://www.facebook.com/events/2520347938247384/ https://visittampere.fi/tapahtumat/pispalan-saunafestivaali/ https://visittampere.fi/tapahtumat/tuulensuun-korttelijuhla/ https://www.stara.fi/ https://visittampere.fi/tapahtumat/hiedanrannan-puutarhajuhlat/</t>
  </si>
  <si>
    <t>https://www.blockfest.fi/ https://visittampere.fi/en/tampere-lakeland-festival/ https://www.discoveringfinland.com/destination/the-house-of-mr-clutterbuck/ https://www.loudersound.com/features/we-saw-rammstein-play-two-shows-in-the-most-metal-city-on-the-planet-and-fk https://visittampere.fi/en/events/tamperrada-pintxo-week/ https://www.iltalehti.fi/matkajutut/a/087fe386-bba2-4263-8452-21face928b3f https://twitter.com/TampereRatikka/status/1161559332368130048 https://www.instagram.com/p/B1GKDuSBgQi/?igshid=qhdhaofvitur</t>
  </si>
  <si>
    <t>https://twitter.com/Postimuseo/status/1161158937510600704 https://nodexlgraphgallery.org/Pages/Graph.aspx?graphID=206378 https://nodexlgraphgallery.org/Pages/Graph.aspx?graphID=206380</t>
  </si>
  <si>
    <t>https://www.instagram.com/p/B1BGPhgpfqw/?igshid=10pgayi8uleke https://www.facebook.com/events/563151180884311/ https://yle.fi/uutiset/3-10921628?utm_source=twitter-share&amp;utm_medium=social https://www.instagram.com/p/B1OL6LhlxmI/?igshid=1atghphcs1qla https://www.instagram.com/p/B1SzBZHh6vL/?igshid=54vcydyvpqe4 https://visittampere.fi/tampere-lakeland-festival/ https://www.instagram.com/p/B1flQwTBpdU/?igshid=ibyqbafu6fn7 https://www.instagram.com/p/B1MHOOYBjDx/?igshid=1p3utlch07ao2 https://www.instagram.com/p/B1fk1POhIJ9/?igshid=93er5usnxk5x https://twitter.com/tamperekaupunki/status/1164779187569168395</t>
  </si>
  <si>
    <t>https://www.instagram.com/p/B1OmTEmC0lA/?igshid=wagz3yv60go4 https://www.instagram.com/p/B1Om7_qC8l-/?igshid=1jh5ijvoypl75</t>
  </si>
  <si>
    <t>https://visittampere.fi/tampere-lakeland-festival/ https://visittampere.fi/en/tampere-lakeland-festival/ https://visittampere.fi/ajankohtaista/lakesperience-benchmarking-trip-to-germany/</t>
  </si>
  <si>
    <t>http://DestinationRecommended.com/destinations/tampere https://www.linkedin.com/slink?code=dEEwRf7 https://www.linkedin.com/slink?code=d-bXZrv</t>
  </si>
  <si>
    <t>Top Domains in Tweet in Entire Graph</t>
  </si>
  <si>
    <t>linkedin.com</t>
  </si>
  <si>
    <t>Top Domains in Tweet in G1</t>
  </si>
  <si>
    <t>teatterikesa.fi</t>
  </si>
  <si>
    <t>Top Domains in Tweet in G2</t>
  </si>
  <si>
    <t>homelessworldcup.org</t>
  </si>
  <si>
    <t>finlaysonartarea.fi</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</si>
  <si>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</si>
  <si>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</si>
  <si>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</si>
  <si>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</si>
  <si>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</si>
  <si>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</si>
  <si>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</si>
  <si>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</si>
  <si>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</si>
  <si>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visittampere.fi loudersound.com instagram.com twitter.com teatterikesa.fi co.uk puntomice.com muumimuseo.fi cision.com</t>
  </si>
  <si>
    <t>twitter.com tampere.fi visittampere.fi homelessworldcup.org finlaysonartarea.fi stara.fi loudersound.com glivelab.fi forms.gle suomenkuvalehti.fi</t>
  </si>
  <si>
    <t>visittampere.fi loudersound.com instagram.com facebook.com stara.fi tamperelainen.fi tampere.fi aamulehti.fi</t>
  </si>
  <si>
    <t>visittampere.fi blockfest.fi discoveringfinland.com loudersound.com iltalehti.fi twitter.com instagram.com</t>
  </si>
  <si>
    <t>nodexlgraphgallery.org twitter.com</t>
  </si>
  <si>
    <t>instagram.com twitter.com facebook.com yle.fi visittampere.fi</t>
  </si>
  <si>
    <t>linkedin.com destinationrecommended.com</t>
  </si>
  <si>
    <t>Top Hashtags in Tweet in Entire Graph</t>
  </si>
  <si>
    <t>finland</t>
  </si>
  <si>
    <t>rammstein</t>
  </si>
  <si>
    <t>näsijärvi</t>
  </si>
  <si>
    <t>luonto</t>
  </si>
  <si>
    <t>sauna</t>
  </si>
  <si>
    <t>nässy</t>
  </si>
  <si>
    <t>festival</t>
  </si>
  <si>
    <t>Top Hashtags in Tweet in G1</t>
  </si>
  <si>
    <t>capitalofmetal</t>
  </si>
  <si>
    <t>saunacapital</t>
  </si>
  <si>
    <t>pispala</t>
  </si>
  <si>
    <t>Top Hashtags in Tweet in G2</t>
  </si>
  <si>
    <t>tamperekuvia</t>
  </si>
  <si>
    <t>valokuvaus</t>
  </si>
  <si>
    <t>photography</t>
  </si>
  <si>
    <t>canonkesä</t>
  </si>
  <si>
    <t>canon7dmk2</t>
  </si>
  <si>
    <t>Top Hashtags in Tweet in G3</t>
  </si>
  <si>
    <t>livelab</t>
  </si>
  <si>
    <t>venetsialaiset</t>
  </si>
  <si>
    <t>ratina</t>
  </si>
  <si>
    <t>lakeland</t>
  </si>
  <si>
    <t>Top Hashtags in Tweet in G4</t>
  </si>
  <si>
    <t>tamperehall</t>
  </si>
  <si>
    <t>lovereading</t>
  </si>
  <si>
    <t>valuethearts</t>
  </si>
  <si>
    <t>Top Hashtags in Tweet in G5</t>
  </si>
  <si>
    <t>maisema</t>
  </si>
  <si>
    <t>sää</t>
  </si>
  <si>
    <t>sade</t>
  </si>
  <si>
    <t>kuikka</t>
  </si>
  <si>
    <t>linnut</t>
  </si>
  <si>
    <t>Top Hashtags in Tweet in G6</t>
  </si>
  <si>
    <t>monamour</t>
  </si>
  <si>
    <t>jäärämizing</t>
  </si>
  <si>
    <t>jääräceramics</t>
  </si>
  <si>
    <t>travelpics</t>
  </si>
  <si>
    <t>rammsteinlive</t>
  </si>
  <si>
    <t>rock</t>
  </si>
  <si>
    <t>Top Hashtags in Tweet in G7</t>
  </si>
  <si>
    <t>tamperephototrophy</t>
  </si>
  <si>
    <t>graffiti</t>
  </si>
  <si>
    <t>streetart</t>
  </si>
  <si>
    <t>finlande</t>
  </si>
  <si>
    <t>golfedumorbihan</t>
  </si>
  <si>
    <t>golfeandyou</t>
  </si>
  <si>
    <t>Top Hashtags in Tweet in G8</t>
  </si>
  <si>
    <t>internationaltampere</t>
  </si>
  <si>
    <t>Top Hashtags in Tweet in G9</t>
  </si>
  <si>
    <t>Top Hashtags in Tweet in G10</t>
  </si>
  <si>
    <t>katutaide</t>
  </si>
  <si>
    <t>ekokumppanit</t>
  </si>
  <si>
    <t>Top Hashtags in Tweet</t>
  </si>
  <si>
    <t>tampere visittampere finland festival capitalofmetal sauna saunacapital moomin pispala rammstein</t>
  </si>
  <si>
    <t>tampere visittampere tamperekuvia valokuvaus photography canonkesä canon7dmk2 särkänniemi finland kaarikoirat</t>
  </si>
  <si>
    <t>tampere visittampere livelab rammstein venetsialaiset sauna capitalofmetal ratina lakeland festival</t>
  </si>
  <si>
    <t>tampere visittampere tamperetalo moomin tamperehall capitalofmetal lovereading valuethearts finland rammstein</t>
  </si>
  <si>
    <t>tampere näsijärvi visittampere nässy luonto maisema sää sade kuikka linnut</t>
  </si>
  <si>
    <t>visittampere tampere finland monamour jäärämizing jääräceramics travelpics rammstein rammsteinlive rock</t>
  </si>
  <si>
    <t>pariscapnord2019 visittampere tamperephototrophy tampere graffiti streetart finlande pariscapnord golfedumorbihan golfeandyou</t>
  </si>
  <si>
    <t>tampere visittampere internationaltampere talenttampere capitalofmetal</t>
  </si>
  <si>
    <t>tampere rammstein livelab</t>
  </si>
  <si>
    <t>hiedanranta visittampere katutaide streetart tampere ekokumppanit pyhanasi moomin</t>
  </si>
  <si>
    <t>lakesperience tamperelakelandfestival järvimatkailu visittampere höyrylaiva melonta sähköpyörä kalastus särkänniemi mecklenburglakedistrict</t>
  </si>
  <si>
    <t>visittampere tampere visitlakeland lakeland visitfinland finland suomi scandinavia visiteurope europe</t>
  </si>
  <si>
    <t>Top Words in Tweet in Entire Graph</t>
  </si>
  <si>
    <t>Words in Sentiment List#1: Positive</t>
  </si>
  <si>
    <t>Words in Sentiment List#2: Negative</t>
  </si>
  <si>
    <t>Words in Sentiment List#3: Angry/Violent</t>
  </si>
  <si>
    <t>Non-categorized Words</t>
  </si>
  <si>
    <t>Total Words</t>
  </si>
  <si>
    <t>#tampere</t>
  </si>
  <si>
    <t>#visittampere</t>
  </si>
  <si>
    <t>Top Words in Tweet in G1</t>
  </si>
  <si>
    <t>one</t>
  </si>
  <si>
    <t>enjoy</t>
  </si>
  <si>
    <t>weekend</t>
  </si>
  <si>
    <t>hot</t>
  </si>
  <si>
    <t>Top Words in Tweet in G2</t>
  </si>
  <si>
    <t>8</t>
  </si>
  <si>
    <t>world</t>
  </si>
  <si>
    <t>#tamperekuvia</t>
  </si>
  <si>
    <t>Top Words in Tweet in G3</t>
  </si>
  <si>
    <t>nyt</t>
  </si>
  <si>
    <t>lauantaina</t>
  </si>
  <si>
    <t>tunnelmallinen</t>
  </si>
  <si>
    <t>sastamalan</t>
  </si>
  <si>
    <t>Top Words in Tweet in G4</t>
  </si>
  <si>
    <t>august</t>
  </si>
  <si>
    <t>31st</t>
  </si>
  <si>
    <t>september</t>
  </si>
  <si>
    <t>1st</t>
  </si>
  <si>
    <t>celebrates</t>
  </si>
  <si>
    <t>city's</t>
  </si>
  <si>
    <t>Top Words in Tweet in G5</t>
  </si>
  <si>
    <t>#näsijärvi</t>
  </si>
  <si>
    <t>#nässy</t>
  </si>
  <si>
    <t>#luonto</t>
  </si>
  <si>
    <t>#maisema</t>
  </si>
  <si>
    <t>#sää</t>
  </si>
  <si>
    <t>#sade'tta</t>
  </si>
  <si>
    <t>Top Words in Tweet in G6</t>
  </si>
  <si>
    <t>#finland</t>
  </si>
  <si>
    <t>#monamour</t>
  </si>
  <si>
    <t>#jäärämizing</t>
  </si>
  <si>
    <t>#jääräceramics</t>
  </si>
  <si>
    <t>myös</t>
  </si>
  <si>
    <t>hörps</t>
  </si>
  <si>
    <t>Top Words in Tweet in G7</t>
  </si>
  <si>
    <t>dans</t>
  </si>
  <si>
    <t>photos</t>
  </si>
  <si>
    <t>cadre</t>
  </si>
  <si>
    <t>#pariscapnord2019</t>
  </si>
  <si>
    <t>#tamperephototrophy</t>
  </si>
  <si>
    <t>sur</t>
  </si>
  <si>
    <t>3</t>
  </si>
  <si>
    <t>sélectionnées</t>
  </si>
  <si>
    <t>10</t>
  </si>
  <si>
    <t>Top Words in Tweet in G8</t>
  </si>
  <si>
    <t>warmly</t>
  </si>
  <si>
    <t>welcome</t>
  </si>
  <si>
    <t>new</t>
  </si>
  <si>
    <t>students</t>
  </si>
  <si>
    <t>Top Words in Tweet in G9</t>
  </si>
  <si>
    <t>jyristeli</t>
  </si>
  <si>
    <t>viikonloppuna</t>
  </si>
  <si>
    <t>tampereella</t>
  </si>
  <si>
    <t>todella</t>
  </si>
  <si>
    <t>näyttävästi</t>
  </si>
  <si>
    <t>kuvakooste</t>
  </si>
  <si>
    <t>konsertista</t>
  </si>
  <si>
    <t>tänään</t>
  </si>
  <si>
    <t>Top Words in Tweet in G10</t>
  </si>
  <si>
    <t>#hiedanranta</t>
  </si>
  <si>
    <t>puutarhajuhlissa</t>
  </si>
  <si>
    <t>jukola</t>
  </si>
  <si>
    <t>korjattu</t>
  </si>
  <si>
    <t>rakennus</t>
  </si>
  <si>
    <t>avataan</t>
  </si>
  <si>
    <t>Top Words in Tweet</t>
  </si>
  <si>
    <t>sauna #tampere visittampere #visittampere one enjoy festival tampere weekend hot</t>
  </si>
  <si>
    <t>ja #tampere #visittampere tampere tamperekaupunki visittamperefi visittampere 8 world #tamperekuvia</t>
  </si>
  <si>
    <t>ja #visittampere #tampere visittamperefi tamperekaupunki nyt lauantaina tampere tunnelmallinen sastamalan</t>
  </si>
  <si>
    <t>tampere #tampere august festival 31st september 1st lakeland celebrates city's</t>
  </si>
  <si>
    <t>#tampere #näsijärvi #visittampere #nässy #luonto #maisema visittampere #sää tjeldnet #sade'tta</t>
  </si>
  <si>
    <t>#visittampere #tampere tampere #finland #monamour #jäärämizing #jääräceramics finland myös hörps</t>
  </si>
  <si>
    <t>dans photos cadre #pariscapnord2019 #visittampere #tamperephototrophy sur 3 sélectionnées 10</t>
  </si>
  <si>
    <t>#tampere warmly welcome new students tampereuni tamk_uas treduofficial takktampere polamk</t>
  </si>
  <si>
    <t>rammstein jyristeli viikonloppuna tampereella todella näyttävästi kuvakooste konsertista tänään starafi</t>
  </si>
  <si>
    <t>ja #hiedanranta #visittampere puutarhajuhlissa lauantaina hiedanranta jukola korjattu rakennus avataan</t>
  </si>
  <si>
    <t>ve interviewed head chef koji talks authentic tokyo style #sushi</t>
  </si>
  <si>
    <t>#lakesperience come celebrate lakes tampere region during weekend 31 8</t>
  </si>
  <si>
    <t>sauna car pool karaoke chicken wings beaver bar city tour</t>
  </si>
  <si>
    <t>ja liekkö toista kaupunkia jossa yhtä laajasti näppärästi nostetaan esiin</t>
  </si>
  <si>
    <t>tampere daily cool art museum exhibit finland rate review #visittampere</t>
  </si>
  <si>
    <t>Top Word Pairs in Tweet in Entire Graph</t>
  </si>
  <si>
    <t>#tampere,#visittampere</t>
  </si>
  <si>
    <t>#visittampere,#tampere</t>
  </si>
  <si>
    <t>dans,cadre</t>
  </si>
  <si>
    <t>paris,north</t>
  </si>
  <si>
    <t>north,cape</t>
  </si>
  <si>
    <t>enjoy,one</t>
  </si>
  <si>
    <t>one,hot</t>
  </si>
  <si>
    <t>#tampere,#finland</t>
  </si>
  <si>
    <t>rammstein,jyristeli</t>
  </si>
  <si>
    <t>jyristeli,viikonloppuna</t>
  </si>
  <si>
    <t>Top Word Pairs in Tweet in G1</t>
  </si>
  <si>
    <t>hot,sauna</t>
  </si>
  <si>
    <t>sauna,experience</t>
  </si>
  <si>
    <t>mt,visittampere</t>
  </si>
  <si>
    <t>pispala,sauna</t>
  </si>
  <si>
    <t>sauna,festival</t>
  </si>
  <si>
    <t>visittampere,weekend</t>
  </si>
  <si>
    <t>weekend,enjoy</t>
  </si>
  <si>
    <t>experience,pispala</t>
  </si>
  <si>
    <t>Top Word Pairs in Tweet in G2</t>
  </si>
  <si>
    <t>särkänniemen,alue</t>
  </si>
  <si>
    <t>alue,uudistuu</t>
  </si>
  <si>
    <t>uudistuu,ja</t>
  </si>
  <si>
    <t>ja,laajenee</t>
  </si>
  <si>
    <t>laajenee,tulevina</t>
  </si>
  <si>
    <t>tulevina,vuosina</t>
  </si>
  <si>
    <t>#valokuvaus,#photography</t>
  </si>
  <si>
    <t>Top Word Pairs in Tweet in G3</t>
  </si>
  <si>
    <t>tunnelmallinen,sastamalan</t>
  </si>
  <si>
    <t>sastamalan,wanhat</t>
  </si>
  <si>
    <t>wanhat,talot</t>
  </si>
  <si>
    <t>talot,kutsuu</t>
  </si>
  <si>
    <t>kutsuu,jälleen</t>
  </si>
  <si>
    <t>jälleen,huomenna</t>
  </si>
  <si>
    <t>huomenna,tutustumaan</t>
  </si>
  <si>
    <t>tutustumaan,ihaniin</t>
  </si>
  <si>
    <t>ihaniin,vanhoihin</t>
  </si>
  <si>
    <t>vanhoihin,rakennuksiin</t>
  </si>
  <si>
    <t>Top Word Pairs in Tweet in G4</t>
  </si>
  <si>
    <t>august,31st</t>
  </si>
  <si>
    <t>31st,september</t>
  </si>
  <si>
    <t>september,1st</t>
  </si>
  <si>
    <t>1st,tampere</t>
  </si>
  <si>
    <t>tampere,lakeland</t>
  </si>
  <si>
    <t>lakeland,festival</t>
  </si>
  <si>
    <t>festival,celebrates</t>
  </si>
  <si>
    <t>celebrates,city's</t>
  </si>
  <si>
    <t>city's,beautiful</t>
  </si>
  <si>
    <t>beautiful,lake</t>
  </si>
  <si>
    <t>Top Word Pairs in Tweet in G5</t>
  </si>
  <si>
    <t>#näsijärvi,#nässy</t>
  </si>
  <si>
    <t>#nässy,#tampere</t>
  </si>
  <si>
    <t>#luonto,#maisema</t>
  </si>
  <si>
    <t>#sade'tta,odotellessa</t>
  </si>
  <si>
    <t>odotellessa,#näsijärvi</t>
  </si>
  <si>
    <t>#visittampere,#sää</t>
  </si>
  <si>
    <t>#sää,#maisema</t>
  </si>
  <si>
    <t>#maisema,#luonto</t>
  </si>
  <si>
    <t>#visittampere,#linnut</t>
  </si>
  <si>
    <t>Top Word Pairs in Tweet in G6</t>
  </si>
  <si>
    <t>#jäärämizing,#jääräceramics</t>
  </si>
  <si>
    <t>tampere,finland</t>
  </si>
  <si>
    <t>#visittampere,#monamour</t>
  </si>
  <si>
    <t>#monamour,#jäärämizing</t>
  </si>
  <si>
    <t>#jääräceramics,tammelantori</t>
  </si>
  <si>
    <t>#rammstein,#rammsteinlive</t>
  </si>
  <si>
    <t>#rammsteinlive,#tampere</t>
  </si>
  <si>
    <t>#visittampere,#finland</t>
  </si>
  <si>
    <t>#finland,#rock</t>
  </si>
  <si>
    <t>Top Word Pairs in Tweet in G7</t>
  </si>
  <si>
    <t>#pariscapnord2019,#tamperephototrophy</t>
  </si>
  <si>
    <t>3,photos</t>
  </si>
  <si>
    <t>photos,sélectionnées</t>
  </si>
  <si>
    <t>sélectionnées,sur</t>
  </si>
  <si>
    <t>sur,10</t>
  </si>
  <si>
    <t>10,dans</t>
  </si>
  <si>
    <t>cadre,photos</t>
  </si>
  <si>
    <t>photos,prises</t>
  </si>
  <si>
    <t>prises,hier</t>
  </si>
  <si>
    <t>Top Word Pairs in Tweet in G8</t>
  </si>
  <si>
    <t>warmly,welcome</t>
  </si>
  <si>
    <t>welcome,#tampere</t>
  </si>
  <si>
    <t>#tampere,new</t>
  </si>
  <si>
    <t>new,students</t>
  </si>
  <si>
    <t>students,tampereuni</t>
  </si>
  <si>
    <t>tampereuni,tamk_uas</t>
  </si>
  <si>
    <t>tamk_uas,treduofficial</t>
  </si>
  <si>
    <t>treduofficial,takktampere</t>
  </si>
  <si>
    <t>takktampere,polamk</t>
  </si>
  <si>
    <t>talenttampere,warmly</t>
  </si>
  <si>
    <t>Top Word Pairs in Tweet in G9</t>
  </si>
  <si>
    <t>viikonloppuna,tampereella</t>
  </si>
  <si>
    <t>tampereella,todella</t>
  </si>
  <si>
    <t>todella,näyttävästi</t>
  </si>
  <si>
    <t>näyttävästi,kuvakooste</t>
  </si>
  <si>
    <t>kuvakooste,konsertista</t>
  </si>
  <si>
    <t>konsertista,tänään</t>
  </si>
  <si>
    <t>starafi,rammstein</t>
  </si>
  <si>
    <t>tänään,ju</t>
  </si>
  <si>
    <t>Top Word Pairs in Tweet in G10</t>
  </si>
  <si>
    <t>#hiedanranta,#visittampere</t>
  </si>
  <si>
    <t>jukola,korjattu</t>
  </si>
  <si>
    <t>korjattu,ja</t>
  </si>
  <si>
    <t>ja,rakennus</t>
  </si>
  <si>
    <t>rakennus,avataan</t>
  </si>
  <si>
    <t>avataan,yleisölle</t>
  </si>
  <si>
    <t>yleisölle,puutarhajuhlissa</t>
  </si>
  <si>
    <t>puutarhajuhlissa,jukolan</t>
  </si>
  <si>
    <t>jukolan,näyttely</t>
  </si>
  <si>
    <t>näyttely,ja</t>
  </si>
  <si>
    <t>Top Word Pairs in Tweet</t>
  </si>
  <si>
    <t>enjoy,one  one,hot  hot,sauna  sauna,experience  mt,visittampere  pispala,sauna  sauna,festival  visittampere,weekend  weekend,enjoy  experience,pispala</t>
  </si>
  <si>
    <t>#tampere,#visittampere  paris,north  north,cape  särkänniemen,alue  alue,uudistuu  uudistuu,ja  ja,laajenee  laajenee,tulevina  tulevina,vuosina  #valokuvaus,#photography</t>
  </si>
  <si>
    <t>tunnelmallinen,sastamalan  sastamalan,wanhat  wanhat,talot  talot,kutsuu  kutsuu,jälleen  jälleen,huomenna  huomenna,tutustumaan  tutustumaan,ihaniin  ihaniin,vanhoihin  vanhoihin,rakennuksiin</t>
  </si>
  <si>
    <t>august,31st  31st,september  september,1st  1st,tampere  tampere,lakeland  lakeland,festival  festival,celebrates  celebrates,city's  city's,beautiful  beautiful,lake</t>
  </si>
  <si>
    <t>#tampere,#visittampere  #näsijärvi,#nässy  #nässy,#tampere  #luonto,#maisema  #sade'tta,odotellessa  odotellessa,#näsijärvi  #visittampere,#sää  #sää,#maisema  #maisema,#luonto  #visittampere,#linnut</t>
  </si>
  <si>
    <t>#tampere,#visittampere  #jäärämizing,#jääräceramics  tampere,finland  #visittampere,#monamour  #monamour,#jäärämizing  #jääräceramics,tammelantori  #rammstein,#rammsteinlive  #rammsteinlive,#tampere  #visittampere,#finland  #finland,#rock</t>
  </si>
  <si>
    <t>dans,cadre  #pariscapnord2019,#tamperephototrophy  3,photos  photos,sélectionnées  sélectionnées,sur  sur,10  10,dans  cadre,photos  photos,prises  prises,hier</t>
  </si>
  <si>
    <t>warmly,welcome  welcome,#tampere  #tampere,new  new,students  students,tampereuni  tampereuni,tamk_uas  tamk_uas,treduofficial  treduofficial,takktampere  takktampere,polamk  talenttampere,warmly</t>
  </si>
  <si>
    <t>rammstein,jyristeli  jyristeli,viikonloppuna  viikonloppuna,tampereella  tampereella,todella  todella,näyttävästi  näyttävästi,kuvakooste  kuvakooste,konsertista  konsertista,tänään  starafi,rammstein  tänään,ju</t>
  </si>
  <si>
    <t>#hiedanranta,#visittampere  jukola,korjattu  korjattu,ja  ja,rakennus  rakennus,avataan  avataan,yleisölle  yleisölle,puutarhajuhlissa  puutarhajuhlissa,jukolan  jukolan,näyttely  näyttely,ja</t>
  </si>
  <si>
    <t>ve,interviewed  interviewed,head  head,chef  chef,koji  koji,talks  talks,authentic  authentic,tokyo  tokyo,style  style,#sushi  #sushi,cuisine</t>
  </si>
  <si>
    <t>come,celebrate  celebrate,lakes  lakes,tampere  tampere,region  region,during  during,weekend  weekend,31  31,8  8,1  1,9</t>
  </si>
  <si>
    <t>sauna,car  car,pool  pool,karaoke  karaoke,chicken  chicken,wings  wings,beaver  beaver,bar  bar,city  city,tour  tour,cool</t>
  </si>
  <si>
    <t>liekkö,toista  toista,kaupunkia  kaupunkia,jossa  jossa,yhtä  yhtä,laajasti  laajasti,ja  ja,näppärästi  näppärästi,nostetaan  nostetaan,esiin  esiin,omaa</t>
  </si>
  <si>
    <t>daily,cool  cool,art  art,museum  museum,exhibit  exhibit,tampere  tampere,finland  finland,tampere  tampere,rate  rate,review  review,#visittampere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</si>
  <si>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</si>
  <si>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</si>
  <si>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</si>
  <si>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</si>
  <si>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</si>
  <si>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</si>
  <si>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</si>
  <si>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</si>
  <si>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</si>
  <si>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</si>
  <si>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</si>
  <si>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</si>
  <si>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</si>
  <si>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</si>
  <si>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</si>
  <si>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</si>
  <si>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</si>
  <si>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visittampereofficial</t>
  </si>
  <si>
    <t>Top Mentioned in G8</t>
  </si>
  <si>
    <t>Top Replied-To in G9</t>
  </si>
  <si>
    <t>opiskelijanta</t>
  </si>
  <si>
    <t>opiskelijantampere</t>
  </si>
  <si>
    <t>Top Mentioned in G9</t>
  </si>
  <si>
    <t>Top Replied-To in G10</t>
  </si>
  <si>
    <t>Top Mentioned in G10</t>
  </si>
  <si>
    <t>Top Replied-To in Tweet</t>
  </si>
  <si>
    <t>thisisfinland saunafromfinlan visittampere</t>
  </si>
  <si>
    <t>Top Mentioned in Tweet</t>
  </si>
  <si>
    <t>visittampere ourfinland thisisfinland discoverfinland tamperekaupunki pariscapnord saunafromfinlan moominmuseum tamperetalo purnauskis</t>
  </si>
  <si>
    <t>tamperekaupunki visittamperefi visittampere sarkanniemi mikko_ky hiedanranta tampere2026team kvalisaari juhakokkala sarahildenart</t>
  </si>
  <si>
    <t>visittamperefi tamperekaupunki sarkanniemi hiedanranta pariscapnord tamperetalo samaekoskinen tampereratikka starafi mikko_ky</t>
  </si>
  <si>
    <t>visittampere discoverfinland tamperetalo parisc moominofficial mcelasari ourfinland tovejansson1914 visittamperefi sarkanniemi</t>
  </si>
  <si>
    <t>tjeldnet visittampere vapriikki visittamperefi postimuseo capabilityfi louiseshaxson sdpipakistan rsprachrohr tampereratikka</t>
  </si>
  <si>
    <t>priouljp56 worldbays mairiedevannes visittampereofficial breizhwecan vidos raidbreizhcap</t>
  </si>
  <si>
    <t>tampereuni tamk_uas treduofficial takktampere polamk talenttampere opiskelijanta opiskelijantampere visittampere ourfinland</t>
  </si>
  <si>
    <t>starafi rsprachrohr rammsteinnews tamperekaupunki visittampere visittamperefi jocka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</si>
  <si>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</si>
  <si>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</si>
  <si>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</si>
  <si>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</si>
  <si>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</si>
  <si>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</si>
  <si>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</si>
  <si>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</si>
  <si>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</si>
  <si>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</si>
  <si>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</si>
  <si>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</si>
  <si>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mredegbe g____b____ wired vsplyshka outituuliaviini matkailufoorumi puntomice thisisfinland goodnewsfinland kmrfanforever</t>
  </si>
  <si>
    <t>msipilai yletampere tamperekaupunki mikkolmmz suomenkuvalehti kvalisaari jpvuorela keisasenreetta hanneraikkonen mistersopuli</t>
  </si>
  <si>
    <t>kauppakamari travelwithxtina hosekibako visittamperefi kpylsy kivifaktaa markus_sjolund sastamala karoliinapontys samaekoskinen</t>
  </si>
  <si>
    <t>ippu helenporter1853 discoverfinland streuverluste pekkaruissalo sunville0710 moominofficial ammaunu tamperetalo planisferiocom</t>
  </si>
  <si>
    <t>marytheluckyone ilveshockey ksharrit lacutara postigroup sdpipakistan arnaldopellini vapriikki mihkal postimuseo</t>
  </si>
  <si>
    <t>valonkuvaaja ritvaasula jloukaskorpi travistn akotwi blogsallys paivi_reponen kimmorouhiainen sarittaduhamel klusi73</t>
  </si>
  <si>
    <t>midelario breizhwecan graffiti_bot pol_aurelien vidos __subwaysurfer mairiedevannes priouljp56 worldbays raidbreizhcap</t>
  </si>
  <si>
    <t>ursulahelsky tampereuni tamk_uas takktampere talenttampere treduofficial polamk maritaverne nuppua</t>
  </si>
  <si>
    <t>starafi helichristine makitalo82 jocka rammsteinnews rammsteinfans arkkitehtipaha rsprachrohr</t>
  </si>
  <si>
    <t>1000histoires mikaitanen hiedanranta liisahai reijovaliharju sopimusvuorenka</t>
  </si>
  <si>
    <t>worldofreem06 16kissa07 yoshikosuge</t>
  </si>
  <si>
    <t>balticinstitute s34growth lakesperience</t>
  </si>
  <si>
    <t>pdro_almeida kekekfinn</t>
  </si>
  <si>
    <t>marisiltanen jjuvakka</t>
  </si>
  <si>
    <t>fbonnardelcaq fduchastel888</t>
  </si>
  <si>
    <t>jbsenseofplace destrecommended</t>
  </si>
  <si>
    <t>Top URLs in Tweet by Count</t>
  </si>
  <si>
    <t>https://nodexlgraphgallery.org/Pages/Graph.aspx?graphID=206378 https://nodexlgraphgallery.org/Pages/Graph.aspx?graphID=206380</t>
  </si>
  <si>
    <t>https://www.tampere.fi/tampereen-kaupunki/ajankohtaista/tapahtumat/AEf1RTsup.html.stx https://www.glivelab.fi/tampere/ https://www.loudersound.com/features/we-saw-rammstein-play-two-shows-in-the-most-metal-city-on-the-planet-and-fk https://www.stara.fi/ https://visittampere.fi/tapahtumat/hameenpuiston-puistofiesta/ https://finlaysonartarea.fi/ https://twitter.com/VisittampereFI/status/1164852365188587522 https://homelessworldcup.org/tampere-finland-to-host-the-2020-homeless-world-cup/ https://twitter.com/homelesswrldcup/status/1162326888938921984 https://www.tampere.fi/tampereen-kaupunki/ajankohtaista/tapahtumat/JTa1bRrOt.html.stx</t>
  </si>
  <si>
    <t>https://visittampere.fi/tapahtumat/viikinsaaren-venetsialaiset/ https://www.tampere.fi/tampereen-kaupunki/ajankohtaista/tiedotteet/2019/08/17082019_1.html https://www.tamperelainen.fi/artikkeli/791588-kansainvaliset-valokuvaseikkailijat-saapuvat-tampereelle-kohteina-muun-muassa https://visittampere.fi/ajankohtaista/paris-north-cape-photo-adventure-valloittaa-tampereen/ https://visittampere.fi/ajankohtaista/g-livelab-tampere-avautuu/ https://visittampere.fi/tapahtumat/taidekirja/ https://visittampere.fi/tapahtumat/sastamalan-wanhat-talot/ https://visittampere.fi/artikkelit/pyoraily-tampereella/ https://visittampere.fi/artikkelit/sarkanniemen-alueen-uudet-palvelut-kysely/ https://visittampere.fi/tampere-lakeland-festival/</t>
  </si>
  <si>
    <t>https://visittampere.fi/en/news/paris-north-cape-photo-adventure-arrives-to-tampere/ https://twitter.com/womex/status/1159773492205821952 https://visittampere.fi/en/events/pispala-sauna-festival/ https://katzenworld.co.uk/2019/08/22/the-cat-cafes-of-finland-and-sweden/ https://visittampere.fi/en/events/moomin-museum-garden-party/ https://www.loudersound.com/features/we-saw-rammstein-play-two-shows-in-the-most-metal-city-on-the-planet-and-fk https://visittampere.fi/en/events/the-nocturnal-happening/ https://www.teatterikesa.fi/en/programme/nocturnal-happening/ https://visittampere.fi/en/tampere-lakeland-festival/ https://www.instagram.com/p/B0-8zv5o--V/</t>
  </si>
  <si>
    <t>https://www.linkedin.com/slink?code=dEEwRf7 https://www.linkedin.com/slink?code=d-bXZrv http://DestinationRecommended.com/destinations/tampere</t>
  </si>
  <si>
    <t>https://www.instagram.com/p/B1Om7_qC8l-/?igshid=1jh5ijvoypl75 https://www.instagram.com/p/B1OmTEmC0lA/?igshid=wagz3yv60go4</t>
  </si>
  <si>
    <t>https://www.blockfest.fi/ https://visittampere.fi/en/tampere-lakeland-festival/ https://visittampere.fi/en/events/tamperrada-pintxo-week/ https://www.loudersound.com/features/we-saw-rammstein-play-two-shows-in-the-most-metal-city-on-the-planet-and-fk https://www.discoveringfinland.com/destination/the-house-of-mr-clutterbuck/</t>
  </si>
  <si>
    <t>https://visittampere.fi/en/tampere-lakeland-festival/ https://visittampere.fi/ajankohtaista/lakesperience-benchmarking-trip-to-germany/</t>
  </si>
  <si>
    <t>https://www.instagram.com/p/B1flQwTBpdU/?igshid=ibyqbafu6fn7 https://www.instagram.com/p/B1fk1POhIJ9/?igshid=93er5usnxk5x https://www.instagram.com/p/B1MHOOYBjDx/?igshid=1p3utlch07ao2</t>
  </si>
  <si>
    <t>https://www.instagram.com/p/B1hUpDLBies/?igshid=i11ot0i9ax57 https://www.instagram.com/p/B1M_D-aBNEv/?igshid=r4pa5o2lv6pg</t>
  </si>
  <si>
    <t>Top URLs in Tweet by Salience</t>
  </si>
  <si>
    <t>https://news.cision.com/fi/lidl-suomi/r/lidl-aloitti-myymalan-rakennustyot-tampereella c2880266</t>
  </si>
  <si>
    <t>Top Domains in Tweet by Count</t>
  </si>
  <si>
    <t>twitter.com tampere.fi glivelab.fi loudersound.com stara.fi visittampere.fi finlaysonartarea.fi homelessworldcup.org</t>
  </si>
  <si>
    <t>visittampere.fi tampere.fi tamperelainen.fi stara.fi loudersound.com facebook.com instagram.com</t>
  </si>
  <si>
    <t>visittampere.fi twitter.com co.uk loudersound.com teatterikesa.fi instagram.com</t>
  </si>
  <si>
    <t>visittampere.fi blockfest.fi loudersound.com discoveringfinland.com</t>
  </si>
  <si>
    <t>Top Domains in Tweet by Salience</t>
  </si>
  <si>
    <t>tampere.fi twitter.com glivelab.fi loudersound.com stara.fi visittampere.fi finlaysonartarea.fi homelessworldcup.org</t>
  </si>
  <si>
    <t>Top Hashtags in Tweet by Count</t>
  </si>
  <si>
    <t>näsijärvi tampere visittampere luonto nässy maisema sää sade ruska kuivakesä</t>
  </si>
  <si>
    <t>tampere visittampere glivelabtampere finland sarahildenintaidemuseo tamperetalo capitalofmetal international music conference</t>
  </si>
  <si>
    <t>tampere capitalofmetal visittampere moomin</t>
  </si>
  <si>
    <t>tampere visittampere sauna rammstein venetsialaiset viikinsaari valokuvaus livelab finlayson wanhattalot</t>
  </si>
  <si>
    <t>visittampere tampere music festival moomin nature nokia international conference womex19</t>
  </si>
  <si>
    <t>moomin fans japan moominmuseum tamperehall visittampere visitfinland tampere mysummerfinland tovejansson</t>
  </si>
  <si>
    <t>brewdog brewdogtampere tonkabeans vanilja coffee stout milkstout tampere visittampere kauppakeskusratina</t>
  </si>
  <si>
    <t>tampere tampereenratikka visittampere</t>
  </si>
  <si>
    <t>kuikka näsijärvi nässy tampere purjevene visittampere linnut luonto maisema</t>
  </si>
  <si>
    <t>hiedanranta visittampere ekokumppanit pyhanasi tampere katutaide streetart</t>
  </si>
  <si>
    <t>北欧 フィンランド 北欧暮らし finland suomi tampere visittampere タンペレ moomin ムーミン</t>
  </si>
  <si>
    <t>visittampere pariscapnord2019 tamperephototrophy tampere graffiti streetart finlande pariscapnord golfedumorbihan golfeandyou</t>
  </si>
  <si>
    <t>finlande visittampere pariscapnord2019 tamperephototrophy golfedumorbihan golfeandyou tampéré pariscapnord tampere graffiti</t>
  </si>
  <si>
    <t>travelpics mytampere visittampere thisisfinland visitfinland cityscape urbanscenery inststravel photooftheday whereitravel</t>
  </si>
  <si>
    <t>visittampere tamperekuvia valokuvaus photography canonkesä canon7dmk2 tampere rakennus building suomi</t>
  </si>
  <si>
    <t>särkänniemi lakeland festival</t>
  </si>
  <si>
    <t>särkänniemi mustalahti festival family capitalofmetal tampere visittampere</t>
  </si>
  <si>
    <t>tampere capitalofmetal visittampere</t>
  </si>
  <si>
    <t>lakesperience särkänniemi tamperelakelandfestival mecklenburglakedistrict</t>
  </si>
  <si>
    <t>tampere pispala sauna festival rammstein sade näsijärvi nässy visittampere sää</t>
  </si>
  <si>
    <t>lakesperience tamperelakelandfestival järvimatkailu visittampere höyrylaiva melonta sähköpyörä kalastus</t>
  </si>
  <si>
    <t>visittampere monamour jäärämizing jääräceramics construction innovation ceramicart lartistafinlandesa visiteurope visitfinlandia</t>
  </si>
  <si>
    <t>sauna pispala festival tampere saunacapital visittampere finland</t>
  </si>
  <si>
    <t>tampere finland pispala sauna festival</t>
  </si>
  <si>
    <t>tampere finland kuikka purjevene näsijärvi nässy visittampere linnut luonto maisema</t>
  </si>
  <si>
    <t>Top Hashtags in Tweet by Salience</t>
  </si>
  <si>
    <t>sade ruska kuivakesä kuikka linnut iso_otava purjevene purjehdus kuivuus sää</t>
  </si>
  <si>
    <t>visittampere glivelabtampere finland tampere sarahildenintaidemuseo tamperetalo capitalofmetal international music conference</t>
  </si>
  <si>
    <t>capitalofmetal visittampere moomin tampere</t>
  </si>
  <si>
    <t>sauna rammstein venetsialaiset viikinsaari valokuvaus livelab finlayson wanhattalot pyöräily pyhänäsi</t>
  </si>
  <si>
    <t>music festival moomin nature tampere nokia international conference womex19 pispala</t>
  </si>
  <si>
    <t>tampereenratikka visittampere tampere</t>
  </si>
  <si>
    <t>purjevene visittampere linnut luonto maisema kuikka näsijärvi nässy tampere</t>
  </si>
  <si>
    <t>ekokumppanit pyhanasi tampere katutaide streetart hiedanranta visittampere</t>
  </si>
  <si>
    <t>finlande pariscapnord golfedumorbihan golfeandyou tampéré tampere graffiti streetart visittampere pariscapnord2019</t>
  </si>
  <si>
    <t>golfedumorbihan golfeandyou tampéré pariscapnord tampere graffiti streetart finlande visittampere pariscapnord2019</t>
  </si>
  <si>
    <t>rakennus building suomi finland kirkko church tampere näsinneula särkänniemi huvipusto</t>
  </si>
  <si>
    <t>capitalofmetal visittampere tampere</t>
  </si>
  <si>
    <t>särkänniemi tamperelakelandfestival mecklenburglakedistrict lakesperience</t>
  </si>
  <si>
    <t>pispala sauna festival rammstein sade näsijärvi nässy visittampere sää maisema</t>
  </si>
  <si>
    <t>tamperelakelandfestival järvimatkailu visittampere höyrylaiva melonta sähköpyörä kalastus lakesperience</t>
  </si>
  <si>
    <t>construction innovation ceramicart lartistafinlandesa visiteurope visitfinlandia visittampere monamour jäärämizing jääräceramics</t>
  </si>
  <si>
    <t>konsertissa rammstein rammsteinlive tampere visittampere finland rock heavy music</t>
  </si>
  <si>
    <t>finland pispala sauna festival tampere</t>
  </si>
  <si>
    <t>finland kuikka purjevene näsijärvi nässy visittampere linnut luonto maisema ruska</t>
  </si>
  <si>
    <t>Top Words in Tweet by Count</t>
  </si>
  <si>
    <t>#tampere water near #ratina #visittampere #travelgram tampere finland</t>
  </si>
  <si>
    <t>arnaldopellini via tampere capabilityfi louiseshaxson sdpipakistan official word marketing city</t>
  </si>
  <si>
    <t>#näsijärvi #tampere #visittampere #luonto #nässy #maisema #sää #sade'tta jo #kuivakesä</t>
  </si>
  <si>
    <t>ja visittamperefi #tampere tampere #visittampere lauantaina paris north cape nyt</t>
  </si>
  <si>
    <t>#tampere tomorrow tampere metal city planet #capitalofmetal #visittampere ourfinland nocturnal</t>
  </si>
  <si>
    <t>visittamperefi nyt aika juhlistaa #tuulensuu'n ratikkakorttelia koko perheen ilmaisessa korttelijuhlassa</t>
  </si>
  <si>
    <t>ja #visittampere #tampere tamperekaupunki lauantaina nyt sekä vielä paris north</t>
  </si>
  <si>
    <t>#visittampere #tampere sauna tampere discoverfinland festival ourfinland tamperekaupunki over whole</t>
  </si>
  <si>
    <t>starafi rammstein jyristeli viikonloppuna tampereella todella näyttävästi kuvakooste konsertista tänään</t>
  </si>
  <si>
    <t>rammstein jyristeli viikonloppuna tampereella todella näyttävästi kuvakooste konsertista tänään jussi</t>
  </si>
  <si>
    <t>starafi jocka rsprachrohr rammsteinnews tamperekaupunki oli kyllä uskomattoman hieno show</t>
  </si>
  <si>
    <t>tjeldnet #sade'tta odotellessa #näsijärvi #nässy #tampere #visittampere #sää #maisema #luonto</t>
  </si>
  <si>
    <t>#rammstein shook #tampere core weekend over 60 000 concert goers</t>
  </si>
  <si>
    <t>ourfinland talking #destinationpromotion #finnishlakeland</t>
  </si>
  <si>
    <t>loved visit #moomin museum today now appreciate creative genius tovejansson1914</t>
  </si>
  <si>
    <t>happy #moomin #fans #japan visiting #moominmuseum moominofficial moominmuseum tamperetalo #tamperehall</t>
  </si>
  <si>
    <t>tampere hall bustling excitement right now paris north cape photo</t>
  </si>
  <si>
    <t>_girlwhotravels 100c degree sauna lake dips 0c followed bbq midst</t>
  </si>
  <si>
    <t>100c degree sauna lake dips 0c followed bbq midst blizzard</t>
  </si>
  <si>
    <t>5th time tradition #tampere #foodtechies #popups #hungryfortampere want #visittampere register</t>
  </si>
  <si>
    <t>hörps tämä milk stout meillä nyt myös hanassa avoinna ollaan</t>
  </si>
  <si>
    <t>yoshikosuge ve interviewed head chef koji talks authentic tokyo style</t>
  </si>
  <si>
    <t>city choice tampere biggest finnish out side helsinki metropolitan area</t>
  </si>
  <si>
    <t>world tamperekaupunki tampere become one main stages paris north cape</t>
  </si>
  <si>
    <t>talojen tarinoita tampereelta postikorttinäyttely esillä postimuseossa 13 8 3 11</t>
  </si>
  <si>
    <t>tulossa pikalaturi todennäköisesti #tampere lakalaivan kaupunginosa lidlsuomi</t>
  </si>
  <si>
    <t>tampere metal city planet #capitalofmetal #tampere #visittampere ourfinland</t>
  </si>
  <si>
    <t>mcelasari tuulensuussa vajaan parin viikon päästä melkoiset hulinat korttelijuhlan ohjelma</t>
  </si>
  <si>
    <t>#tampere wow over 80 people different parts france switzerland belgium</t>
  </si>
  <si>
    <t>tjeldnet #näsijärvi #nässy #tampere kumpi johtaa purjehduskisaa #kuikka'parvi vai #purjevene</t>
  </si>
  <si>
    <t>hiedanranta lauantaina kartanonpuisto täyttyy yhteisestä puuhasta ja piknik hengestä kakkua</t>
  </si>
  <si>
    <t>ja #hiedanranta #visittampere puutarhajuhlien puutarhajuhlissa kenneli d y n kartanon</t>
  </si>
  <si>
    <t>ja hiedanranta jukola korjattu rakennus avataan yleisölle puutarhajuhlissa jukolan näyttely</t>
  </si>
  <si>
    <t>tamperetalo keinut kokemuspolku hotelli tampere talo yllättää paatuneenkin bisnesmatkaajan iltalehti</t>
  </si>
  <si>
    <t>visittamperefi tampere mainittu #tampere #capitalofmetal #rammstein #ratina #visittampere</t>
  </si>
  <si>
    <t>ei siellä liiemmin turvavaljaita käytetty 168 metriä korkean tornin rakentuminen</t>
  </si>
  <si>
    <t>visittamperefi nyt se avautuu g #livelab #tampere nimittäin ensimmäisissä konserteissa</t>
  </si>
  <si>
    <t>enemmän ja pirkanmaan kulttuuripääkaupunkihankkeen pääteemat ovat rosoa saunaa leikkiä kylähyppelyä</t>
  </si>
  <si>
    <t>また１から新しい気持ちで生きていこう #北欧 #フィンランド #北欧暮らし #finland #suomi #tampere #visittampere #タンペレ #moomin</t>
  </si>
  <si>
    <t>priouljp56 dans le cadre du #pariscapnord #pariscapnord2019 #tamperephototrophy #visittampere #tampere</t>
  </si>
  <si>
    <t>dans le #visittampere cadre #pariscapnord2019 #tamperephototrophy photos de #tampere #graffiti</t>
  </si>
  <si>
    <t>hiedanranta puutarhajuhlissa ja 17 8 yhdessä tekemistä luvassa mm kenneli</t>
  </si>
  <si>
    <t>photos dans de priouljp56 3 sélectionnées sur 10 le cadre</t>
  </si>
  <si>
    <t>photos dans de priouljp56 raidbreizhcap 3 sélectionnées sur 10 le</t>
  </si>
  <si>
    <t>le #finlande #visittampere dans cadre du #pariscapnord2019 #tamperephototrophy via worldbays</t>
  </si>
  <si>
    <t>visittamperefi tunnelmallinen sastamalan wanhat talot kutsuu jälleen huomenna tutustumaan ihaniin</t>
  </si>
  <si>
    <t>#travelpics view hospital window #mytampere #visittampere #thisisfinland #visitfinland #cityscape #urbanscenery</t>
  </si>
  <si>
    <t>sorin sirkuksen sirkusnumero hämeenpuiston puistofiestan etelälavalla klo 12 45 #tampere</t>
  </si>
  <si>
    <t>kvalisaari kaupunkikuva tampereelta 18 8 2019 klo 08 50 kohteena</t>
  </si>
  <si>
    <t>#visittampere #tamperekuvia #valokuvaus #photography #canonkesä #canon7dmk2 #tampere ja #rakennus #building</t>
  </si>
  <si>
    <t>kivifaktaa visittamperefi</t>
  </si>
  <si>
    <t>särkänniemessä ja mustassalahdessa vietetään viikonloppuna 31 8 1 9 tampere</t>
  </si>
  <si>
    <t>ja sarkanniemi särkänniemen alue uudistuu laajenee tulevina vuosina vastaa kyselyyn</t>
  </si>
  <si>
    <t>ja vastaa särkänniemen alue uudistuu laajenee tulevina vuosina kyselyyn uusista</t>
  </si>
  <si>
    <t>august turns september #särkänniemi #mustalahti harbour turn #festival area whole</t>
  </si>
  <si>
    <t>discoverfinland august 31st september 1st tampere lakeland festival celebrates city's</t>
  </si>
  <si>
    <t>tampere festival over august activities pintxo #tampere biggest hip hop</t>
  </si>
  <si>
    <t>lakesperience come celebrate lakes tampere region during weekend 31 8</t>
  </si>
  <si>
    <t>#lakesperience organise more trip come celebrate lakes tampere region during</t>
  </si>
  <si>
    <t>discoverfinland tamperrada pintxo week began today tampere run until august</t>
  </si>
  <si>
    <t>#tampere sauna saturday enjoy one hot experience #pispala #sauna #festival</t>
  </si>
  <si>
    <t>#lakesperience isoin nässyllä nähty höyrylaivaregatta lipuu luoksesi elokuun viimeisenä viikonloppuna</t>
  </si>
  <si>
    <t>#visittampere #monamour #jäärämizing #jääräceramics tammelantori #construction #innovation #ceramicart #lartistafinlandesa #visiteurope</t>
  </si>
  <si>
    <t>welcome tampere #homeless #footballcup #visittampere #football</t>
  </si>
  <si>
    <t>tamperekaupunki homeless world cup football take place tampere june 28</t>
  </si>
  <si>
    <t>ja miljardibisnes olympialaji sekä yhteisöllistä toimintaa kaupunkien kehittämistä kuten #kaarikoirat</t>
  </si>
  <si>
    <t>#tampere talenttampere warmly welcome new students tampereuni tamk_uas treduofficial takktampere</t>
  </si>
  <si>
    <t>warmly welcome #tampere new students tampereuni tamk_uas treduofficial takktampere polamk</t>
  </si>
  <si>
    <t>ja mikko_ky miljardibisnes olympialaji sekä yhteisöllistä toimintaa kaupunkien kehittämistä kuten</t>
  </si>
  <si>
    <t>jjuvakka liekkö toista kaupunkia jossa yhtä laajasti ja näppärästi nostetaan</t>
  </si>
  <si>
    <t>exhibition mänttä international #ctg collective present first #serlachius recidency #performance</t>
  </si>
  <si>
    <t>finland moomin museum win trip make video know friend deserve</t>
  </si>
  <si>
    <t>cat tampere's beloved café purnauskis featured article one best cafes</t>
  </si>
  <si>
    <t>sweet dreams face #velho #sleepycat #nukuttaa #catcafe #kissakahvila #tampere #visittampere</t>
  </si>
  <si>
    <t>visittamperefi kesä parasta aikaa #pyöräily'yn #tampere'elta löytyy useita vuokrattavia pyöriä</t>
  </si>
  <si>
    <t>visittamperefi tampere talossa parhaillaan käynnissä pressitilaisuus jossa esitellään #tampere'ella ensimmäistä</t>
  </si>
  <si>
    <t>vielä tänään ehtii tampereelle pintxoilemaan muista myös antaa ääni omalle</t>
  </si>
  <si>
    <t>tampere ja chamber music ry talo syventävät yhteistyötä yhteistyössä voimaa</t>
  </si>
  <si>
    <t>visittamperefi varaslähtö venetsialaisiin #tampere'ella viikinsaaren #venetsialaiset juhlitaan lauantaina 24 8</t>
  </si>
  <si>
    <t>talenttampere warmly welcome #tampere new students tampereuni tamk_uas treduofficial takktampere</t>
  </si>
  <si>
    <t>jytinää särkässä #tampere #särkänniemi tamperekaupunki sarkanniemi</t>
  </si>
  <si>
    <t>juhakokkala jytinää särkässä #tampere #särkänniemi tamperekaupunki sarkanniemi</t>
  </si>
  <si>
    <t>many know pétanque knew finnish game mölkky #mölkky #game #hobby</t>
  </si>
  <si>
    <t>#rammstein #rammsteinlive #tampere #visittampere #finland #rock #heavy #music rammstein piipahti</t>
  </si>
  <si>
    <t>sauna #sauna mt saturday enjoy one hot experience #pispala #festival</t>
  </si>
  <si>
    <t>sauna mt weekend enjoy one hot experience pispala festival #tampere</t>
  </si>
  <si>
    <t>sauna thisisfinland mt weekend enjoy one hot experience pispala festival</t>
  </si>
  <si>
    <t>olin tuulensuun korttelijuhlassa ja lopuksi ratikkakahvilaan valkoviinillä #tuulensuu #ratikkatampere #tampereallbright</t>
  </si>
  <si>
    <t>pdro_almeida sauna car pool karaoke chicken wings beaver bar city</t>
  </si>
  <si>
    <t>de más para la #tampere segunda ciudad grande #finlandia se</t>
  </si>
  <si>
    <t>sauna enjoy one hot experience #tampere thisisfinland mt weekend pispala</t>
  </si>
  <si>
    <t>sauna #tampere tjeldnet thisisfinland mt weekend enjoy one hot experience</t>
  </si>
  <si>
    <t>sauna festival thisisfinland mt weekend enjoy one hot experience pispala</t>
  </si>
  <si>
    <t>Top Words in Tweet by Salience</t>
  </si>
  <si>
    <t>tampere capabilityfi louiseshaxson sdpipakistan official word marketing city look here</t>
  </si>
  <si>
    <t>#sade'tta jo #kuivakesä #linnut iso otava ennen kuivan kesän takia</t>
  </si>
  <si>
    <t>ja tampere #tampere visittamperefi #visittampere lauantaina vielä world paris north</t>
  </si>
  <si>
    <t>tampere metal city planet #capitalofmetal #visittampere ourfinland nocturnal happening enjoyed</t>
  </si>
  <si>
    <t>ja tamperekaupunki #tampere vielä särkänniemen lauantaina nyt sekä #visittampere tähdet</t>
  </si>
  <si>
    <t>sauna tampere whole #tampere discoverfinland world one festival ourfinland tamperekaupunki</t>
  </si>
  <si>
    <t>hall bustling excitement right now paris north cape photo adventure's</t>
  </si>
  <si>
    <t>wow over 80 people different parts france switzerland belgium arrive</t>
  </si>
  <si>
    <t>kumpi johtaa purjehduskisaa #kuikka'parvi vai #purjevene #visittampere #linnut #luonto #maisema</t>
  </si>
  <si>
    <t>#visittampere #tampere #visitlakeland #lakeland #visitfinland #finland #suomi #scandinavia #visiteurope #europe</t>
  </si>
  <si>
    <t>kartanon ja puutarhajuhlien puutarhajuhlissa kenneli d y n koko origami</t>
  </si>
  <si>
    <t>photos de sur tampere finland #finlande du 3 sélectionnées 10</t>
  </si>
  <si>
    <t>ja 17 8 yhdessä tekemistä luvassa mm kenneli d y</t>
  </si>
  <si>
    <t>via worldbays c est la mairiedevannes #golfedumorbihan #golfeandyou qui sont</t>
  </si>
  <si>
    <t>pyhän ja #rakennus #building #suomi #finland kirkon #kirkko #church #tampere</t>
  </si>
  <si>
    <t>pintxo festival over august activities #tampere biggest hip hop nordic</t>
  </si>
  <si>
    <t>trip come celebrate lakes tampere region during weekend 31 8</t>
  </si>
  <si>
    <t>sauna saturday enjoy one hot experience #pispala #sauna #festival hut</t>
  </si>
  <si>
    <t>isoin nässyllä nähty höyrylaivaregatta lipuu luoksesi elokuun viimeisenä viikonloppuna järvifestivaalien</t>
  </si>
  <si>
    <t>#construction #innovation #ceramicart #lartistafinlandesa #visiteurope #visitfinlandia tampereen stadion tammelantori #visittampere</t>
  </si>
  <si>
    <t>talenttampere warmly welcome new students tampereuni tamk_uas treduofficial takktampere polamk</t>
  </si>
  <si>
    <t>rammstein piipahti muutaman kappaleeb verran myös pienellä lavalla takaisin tulopaikk</t>
  </si>
  <si>
    <t>sauna thisisfinland mt weekend pispala festival #finland saturday #pispala #sauna</t>
  </si>
  <si>
    <t>sauna thisisfinland mt weekend enjoy one hot experience pispala #tampere</t>
  </si>
  <si>
    <t>Top Word Pairs in Tweet by Count</t>
  </si>
  <si>
    <t>#tampere,water  water,near  near,#ratina  #ratina,#visittampere  #visittampere,#travelgram  #travelgram,tampere  tampere,finland</t>
  </si>
  <si>
    <t>arnaldopellini,capabilityfi  capabilityfi,louiseshaxson  louiseshaxson,sdpipakistan  sdpipakistan,via  via,visittampere  visittampere,official  official,word  word,marketing  marketing,city  city,tampere</t>
  </si>
  <si>
    <t>#tampere,#visittampere  #näsijärvi,#nässy  #nässy,#tampere  #luonto,#maisema  #kuivakesä,#sää  #visittampere,#linnut  #linnut,#luonto  iso,otava  otava,ennen  ennen,#sade'tta</t>
  </si>
  <si>
    <t>#tampere,#visittampere  paris,north  north,cape  koko,perheen  tampere,talo  dariya,korzhenko  alexis,calzetta  käynnistyy,huomenna  särkänniemen,alue  alue,uudistuu</t>
  </si>
  <si>
    <t>visittampere,tampere  tampere,metal  metal,city  city,planet  planet,#capitalofmetal  #capitalofmetal,#tampere  #tampere,#visittampere  #visittampere,ourfinland  visittampere,#tampere  #tampere,nocturnal</t>
  </si>
  <si>
    <t>visittamperefi,nyt  nyt,aika  aika,juhlistaa  juhlistaa,#tuulensuu'n  #tuulensuu'n,ratikkakorttelia  ratikkakorttelia,koko  koko,perheen  perheen,ilmaisessa  ilmaisessa,korttelijuhlassa  korttelijuhlassa,nautitaan</t>
  </si>
  <si>
    <t>#visittampere,#tampere  paris,north  north,cape  #visittampere,tamperekaupunki  lue,lisää  särkänniemen,alue  alue,uudistuu  uudistuu,ja  ja,laajenee  laajenee,tulevina</t>
  </si>
  <si>
    <t>#visittampere,ourfinland  region,#visittampere  paris,north  north,cape  cape,photo  photo,adventure  #visittampere,tamperekaupunki  #visittampere,#tampere  #moomin,museum  whole,programme</t>
  </si>
  <si>
    <t>starafi,rammstein  rammstein,jyristeli  jyristeli,viikonloppuna  viikonloppuna,tampereella  tampereella,todella  todella,näyttävästi  näyttävästi,kuvakooste  kuvakooste,konsertista  konsertista,tänään  tänään,ju</t>
  </si>
  <si>
    <t>rammstein,jyristeli  jyristeli,viikonloppuna  viikonloppuna,tampereella  tampereella,todella  todella,näyttävästi  näyttävästi,kuvakooste  kuvakooste,konsertista  konsertista,tänään  tänään,jussi  jussi,eerola</t>
  </si>
  <si>
    <t>starafi,jocka  jocka,rsprachrohr  rsprachrohr,rammsteinnews  rammsteinnews,tamperekaupunki  tamperekaupunki,visittampere  visittampere,oli  oli,kyllä  kyllä,uskomattoman  uskomattoman,hieno  hieno,show</t>
  </si>
  <si>
    <t>tjeldnet,#sade'tta  #sade'tta,odotellessa  odotellessa,#näsijärvi  #näsijärvi,#nässy  #nässy,#tampere  #tampere,#visittampere  #visittampere,#sää  #sää,#maisema  #maisema,#luonto</t>
  </si>
  <si>
    <t>visittampere,#rammstein  #rammstein,shook  shook,#tampere  #tampere,core  core,weekend  weekend,over  over,60  60,000  000,concert  concert,goers</t>
  </si>
  <si>
    <t>visittampere,ourfinland  ourfinland,talking  talking,#destinationpromotion  #destinationpromotion,#finnishlakeland</t>
  </si>
  <si>
    <t>loved,visit  visit,#moomin  #moomin,museum  museum,today  today,now  now,appreciate  appreciate,creative  creative,genius  genius,tovejansson1914  tovejansson1914,many</t>
  </si>
  <si>
    <t>happy,#moomin  #moomin,#fans  #fans,#japan  #japan,visiting  visiting,#moominmuseum  #moominmuseum,moominofficial  moominofficial,moominmuseum  moominmuseum,tamperetalo  tamperetalo,#tamperehall  #tamperehall,#visittampere</t>
  </si>
  <si>
    <t>visittampere,tampere  tampere,hall  hall,bustling  bustling,excitement  excitement,right  right,now  now,paris  paris,north  north,cape  cape,photo</t>
  </si>
  <si>
    <t>_girlwhotravels,100c  100c,degree  degree,sauna  sauna,lake  lake,dips  dips,0c  0c,followed  followed,bbq  bbq,midst  midst,blizzard</t>
  </si>
  <si>
    <t>100c,degree  degree,sauna  sauna,lake  lake,dips  dips,0c  0c,followed  followed,bbq  bbq,midst  midst,blizzard  blizzard,check</t>
  </si>
  <si>
    <t>5th,time  time,tradition  tradition,#tampere  #tampere,#foodtechies  #foodtechies,#popups  #popups,#hungryfortampere  #hungryfortampere,want  want,#visittampere  #visittampere,register</t>
  </si>
  <si>
    <t>tämä,milk  milk,stout  stout,meillä  meillä,nyt  nyt,myös  myös,hanassa  hanassa,avoinna  avoinna,ollaan  ollaan,kello  kello,24</t>
  </si>
  <si>
    <t>yoshikosuge,ve  ve,interviewed  interviewed,head  head,chef  chef,koji  koji,talks  talks,authentic  authentic,tokyo  tokyo,style  style,#sushi</t>
  </si>
  <si>
    <t>choice,tampere  tampere,biggest  biggest,finnish  finnish,city  city,out  out,side  side,helsinki  helsinki,metropolitan  metropolitan,area  area,capital</t>
  </si>
  <si>
    <t>tamperekaupunki,tampere  tampere,become  become,one  one,main  main,stages  stages,paris  paris,north  north,cape  cape,photo  photo,adventure</t>
  </si>
  <si>
    <t>talojen,tarinoita  tarinoita,tampereelta  tampereelta,postikorttinäyttely  postikorttinäyttely,esillä  esillä,postimuseossa  postimuseossa,13  13,8  8,3  3,11  11,2019</t>
  </si>
  <si>
    <t>tulossa,pikalaturi  pikalaturi,todennäköisesti  todennäköisesti,#tampere  #tampere,lakalaivan  lakalaivan,kaupunginosa  kaupunginosa,visittampere  visittampere,lidlsuomi</t>
  </si>
  <si>
    <t>visittampere,tampere  tampere,metal  metal,city  city,planet  planet,#capitalofmetal  #capitalofmetal,#tampere  #tampere,#visittampere  #visittampere,ourfinland</t>
  </si>
  <si>
    <t>mcelasari,tuulensuussa  tuulensuussa,vajaan  vajaan,parin  parin,viikon  viikon,päästä  päästä,melkoiset  melkoiset,hulinat  hulinat,korttelijuhlan  korttelijuhlan,ohjelma  ohjelma,nyt</t>
  </si>
  <si>
    <t>visittampere,wow  wow,over  over,80  80,people  people,different  different,parts  parts,france  france,switzerland  switzerland,belgium  belgium,arrive</t>
  </si>
  <si>
    <t>#näsijärvi,#nässy  #nässy,#tampere  tjeldnet,kumpi  kumpi,johtaa  johtaa,purjehduskisaa  purjehduskisaa,#kuikka'parvi  #kuikka'parvi,vai  vai,#purjevene  #purjevene,#näsijärvi  #tampere,#visittampere</t>
  </si>
  <si>
    <t>hiedanranta,lauantaina  lauantaina,kartanonpuisto  kartanonpuisto,täyttyy  täyttyy,yhteisestä  yhteisestä,puuhasta  puuhasta,ja  ja,piknik  piknik,hengestä  hengestä,kakkua  kakkua,400</t>
  </si>
  <si>
    <t>#hiedanranta,#visittampere  kenneli,d  d,y  y,n  n,sisäpihalla  sisäpihalla,tuttuun  tuttuun,tapaan  tapaan,puutarhajuhlien  puutarhajuhlien,viralliset  viralliset,jatkot</t>
  </si>
  <si>
    <t>hiedanranta,jukola  jukola,korjattu  korjattu,ja  ja,rakennus  rakennus,avataan  avataan,yleisölle  yleisölle,puutarhajuhlissa  puutarhajuhlissa,jukolan  jukolan,näyttely  näyttely,ja</t>
  </si>
  <si>
    <t>tamperetalo,keinut  keinut,kokemuspolku  kokemuspolku,hotelli  hotelli,tampere  tampere,talo  talo,yllättää  yllättää,paatuneenkin  paatuneenkin,bisnesmatkaajan  bisnesmatkaajan,iltalehti  iltalehti,#tampere</t>
  </si>
  <si>
    <t>visittamperefi,tampere  tampere,mainittu  mainittu,#tampere  #tampere,#capitalofmetal  #capitalofmetal,#rammstein  #rammstein,#ratina  #ratina,#visittampere</t>
  </si>
  <si>
    <t>ei,siellä  siellä,liiemmin  liiemmin,turvavaljaita  turvavaljaita,käytetty  käytetty,168  168,metriä  metriä,korkean  korkean,tornin  tornin,rakentuminen  rakentuminen,ongelmitta</t>
  </si>
  <si>
    <t>visittamperefi,nyt  nyt,se  se,avautuu  avautuu,g  g,#livelab  #livelab,#tampere  #tampere,nimittäin  nimittäin,ensimmäisissä  ensimmäisissä,konserteissa  konserteissa,esiintyvät</t>
  </si>
  <si>
    <t>pirkanmaan,kulttuuripääkaupunkihankkeen  kulttuuripääkaupunkihankkeen,pääteemat  pääteemat,ovat  ovat,enemmän  enemmän,rosoa  rosoa,enemmän  enemmän,saunaa  saunaa,enemmän  enemmän,leikkiä  leikkiä,ja</t>
  </si>
  <si>
    <t>また１から新しい気持ちで生きていこう,#北欧  #北欧,#フィンランド  #フィンランド,#北欧暮らし  #北欧暮らし,#finland  #finland,#suomi  #suomi,#tampere  #tampere,#visittampere  #visittampere,#タンペレ  #タンペレ,#moomin  #moomin,#ムーミン</t>
  </si>
  <si>
    <t>priouljp56,dans  dans,le  le,cadre  cadre,du  du,#pariscapnord  #pariscapnord,#pariscapnord2019  #pariscapnord2019,#tamperephototrophy  #tamperephototrophy,#visittampere  #visittampere,#tampere  #tampere,#graffiti</t>
  </si>
  <si>
    <t>dans,le  le,cadre  #pariscapnord2019,#tamperephototrophy  #tamperephototrophy,#visittampere  #visittampere,#tampere  #tampere,#graffiti  #graffiti,#streetart  cadre,du  3,photos  photos,sélectionnées</t>
  </si>
  <si>
    <t>hiedanranta,puutarhajuhlissa  puutarhajuhlissa,17  17,8  8,yhdessä  yhdessä,tekemistä  tekemistä,luvassa  luvassa,mm  mm,kenneli  kenneli,d  d,y</t>
  </si>
  <si>
    <t>priouljp56,3  3,photos  photos,sélectionnées  sélectionnées,sur  sur,10  10,dans  dans,le  le,cadre  cadre,de  de,photos</t>
  </si>
  <si>
    <t>priouljp56,raidbreizhcap  raidbreizhcap,3  3,photos  photos,sélectionnées  sélectionnées,sur  sur,10  10,dans  dans,le  le,cadre  cadre,de</t>
  </si>
  <si>
    <t>dans,le  le,cadre  cadre,du  #pariscapnord2019,#tamperephototrophy  via,worldbays  worldbays,c  c,est  est,la  la,mairiedevannes  mairiedevannes,le</t>
  </si>
  <si>
    <t>visittamperefi,tunnelmallinen  tunnelmallinen,sastamalan  sastamalan,wanhat  wanhat,talot  talot,kutsuu  kutsuu,jälleen  jälleen,huomenna  huomenna,tutustumaan  tutustumaan,ihaniin  ihaniin,vanhoihin</t>
  </si>
  <si>
    <t>view,hospital  hospital,window  window,#mytampere  #mytampere,#visittampere  #visittampere,#thisisfinland  #thisisfinland,#visitfinland  #visitfinland,#cityscape  #cityscape,#urbanscenery  #urbanscenery,#travelpics  #travelpics,#inststravel</t>
  </si>
  <si>
    <t>sorin,sirkuksen  sirkuksen,sirkusnumero  sirkusnumero,hämeenpuiston  hämeenpuiston,puistofiestan  puistofiestan,etelälavalla  etelälavalla,klo  klo,12  12,45  45,#tampere  #tampere,#visittampere</t>
  </si>
  <si>
    <t>kvalisaari,kaupunkikuva  kaupunkikuva,tampereelta  tampereelta,18  18,8  8,2019  2019,klo  klo,08  08,50  50,kohteena  kohteena,tuomiokirkonkadun</t>
  </si>
  <si>
    <t>#valokuvaus,#photography  #photography,#canonkesä  #canonkesä,#canon7dmk2  #visittampere,#tamperekuvia  #rakennus,#building  #canon7dmk2,#suomi  #suomi,#finland  #kirkko,#church  #tamperekuvia,#tampere  #tampere,#visittampere</t>
  </si>
  <si>
    <t>kivifaktaa,visittamperefi  visittamperefi,visittampere</t>
  </si>
  <si>
    <t>särkänniemessä,ja  ja,mustassalahdessa  mustassalahdessa,vietetään  vietetään,viikonloppuna  viikonloppuna,31  31,8  8,1  1,9  9,tampere  tampere,lakeland</t>
  </si>
  <si>
    <t>sarkanniemi,särkänniemen  särkänniemen,alue  alue,uudistuu  uudistuu,ja  ja,laajenee  laajenee,tulevina  tulevina,vuosina  vuosina,vastaa  vastaa,kyselyyn  kyselyyn,uusista</t>
  </si>
  <si>
    <t>särkänniemen,alue  alue,uudistuu  uudistuu,ja  ja,laajenee  laajenee,tulevina  tulevina,vuosina  vuosina,vastaa  vastaa,kyselyyn  kyselyyn,uusista  uusista,palveluista</t>
  </si>
  <si>
    <t>visittampere,august  august,turns  turns,september  september,#särkänniemi  #särkänniemi,#mustalahti  #mustalahti,harbour  harbour,turn  turn,#festival  #festival,area  area,whole</t>
  </si>
  <si>
    <t>discoverfinland,august  august,31st  31st,september  september,1st  1st,tampere  tampere,lakeland  lakeland,festival  festival,celebrates  celebrates,city's  city's,beautiful</t>
  </si>
  <si>
    <t>biggest,hip  hip,hop  hop,festival  festival,nordic  nordic,countries  countries,blockfest  blockfest,2019  2019,takes  takes,over  over,tampere</t>
  </si>
  <si>
    <t>lakesperience,come  come,celebrate  celebrate,lakes  lakes,tampere  tampere,region  region,during  during,weekend  weekend,31  31,8  8,1</t>
  </si>
  <si>
    <t>discoverfinland,tamperrada  tamperrada,pintxo  pintxo,week  week,began  began,today  today,tampere  tampere,run  run,until  until,august  august,23rd</t>
  </si>
  <si>
    <t>visittampere,saturday  saturday,enjoy  enjoy,one  one,hot  hot,sauna  sauna,experience  experience,#pispala  #pispala,#sauna  #sauna,#festival  #festival,#tampere</t>
  </si>
  <si>
    <t>isoin,nässyllä  nässyllä,nähty  nähty,höyrylaivaregatta  höyrylaivaregatta,lipuu  lipuu,luoksesi  luoksesi,elokuun  elokuun,viimeisenä  viimeisenä,viikonloppuna  viikonloppuna,järvifestivaalien  järvifestivaalien,yhteydessä</t>
  </si>
  <si>
    <t>#jäärämizing,#jääräceramics  #visittampere,#monamour  #monamour,#jäärämizing  #jääräceramics,tammelantori  #construction,#jäärämizing  #jääräceramics,#visittampere  #visittampere,#innovation  #innovation,#monamour  #monamour,#ceramicart  #ceramicart,#lartistafinlandesa</t>
  </si>
  <si>
    <t>welcome,tampere  tampere,#homeless  #homeless,#footballcup  #footballcup,#visittampere  #visittampere,#football</t>
  </si>
  <si>
    <t>tamperekaupunki,homeless  homeless,world  world,cup  cup,football  football,take  take,place  place,tampere  tampere,june  june,28  28,july</t>
  </si>
  <si>
    <t>miljardibisnes,ja  ja,olympialaji  olympialaji,sekä  sekä,yhteisöllistä  yhteisöllistä,toimintaa  toimintaa,ja  ja,kaupunkien  kaupunkien,kehittämistä  kehittämistä,kuten  kuten,#kaarikoirat</t>
  </si>
  <si>
    <t>talenttampere,warmly  warmly,welcome  welcome,#tampere  #tampere,new  new,students  students,tampereuni  tampereuni,tamk_uas  tamk_uas,treduofficial  treduofficial,takktampere  takktampere,polamk</t>
  </si>
  <si>
    <t>warmly,welcome  welcome,#tampere  #tampere,new  new,students  students,tampereuni  tampereuni,tamk_uas  tamk_uas,treduofficial  treduofficial,takktampere  takktampere,polamk  polamk,opiskelijantampere</t>
  </si>
  <si>
    <t>mikko_ky,miljardibisnes  miljardibisnes,ja  ja,olympialaji  olympialaji,sekä  sekä,yhteisöllistä  yhteisöllistä,toimintaa  toimintaa,ja  ja,kaupunkien  kaupunkien,kehittämistä  kehittämistä,kuten</t>
  </si>
  <si>
    <t>jjuvakka,liekkö  liekkö,toista  toista,kaupunkia  kaupunkia,jossa  jossa,yhtä  yhtä,laajasti  laajasti,ja  ja,näppärästi  näppärästi,nostetaan  nostetaan,esiin</t>
  </si>
  <si>
    <t>international,#ctg  #ctg,collective  collective,present  present,first  first,exhibition  exhibition,#serlachius  #serlachius,recidency  recidency,mänttä  mänttä,#performance  #performance,#video</t>
  </si>
  <si>
    <t>moomin,museum  win,trip  trip,finland  finland,moomin  museum,make  make,video  video,know  know,friend  friend,deserve  deserve,chance</t>
  </si>
  <si>
    <t>visittampere,tampere's  tampere's,beloved  beloved,cat  cat,café  café,purnauskis  purnauskis,featured  featured,article  article,one  one,best  best,cat</t>
  </si>
  <si>
    <t>sweet,dreams  dreams,sweet  sweet,face  face,#velho  #velho,#sleepycat  #sleepycat,#nukuttaa  #nukuttaa,#catcafe  #catcafe,#kissakahvila  #kissakahvila,#tampere  #tampere,#visittampere</t>
  </si>
  <si>
    <t>visittamperefi,kesä  kesä,parasta  parasta,aikaa  aikaa,#pyöräily'yn  #pyöräily'yn,#tampere'elta  #tampere'elta,löytyy  löytyy,useita  useita,vuokrattavia  vuokrattavia,pyöriä  pyöriä,joten</t>
  </si>
  <si>
    <t>visittamperefi,tampere  tampere,talossa  talossa,parhaillaan  parhaillaan,käynnissä  käynnissä,pressitilaisuus  pressitilaisuus,jossa  jossa,esitellään  esitellään,#tampere'ella  #tampere'ella,ensimmäistä  ensimmäistä,kertaa</t>
  </si>
  <si>
    <t>vielä,tänään  tänään,ehtii  ehtii,tampereelle  tampereelle,pintxoilemaan  pintxoilemaan,muista  muista,myös  myös,antaa  antaa,ääni  ääni,omalle  omalle,suosikkiannoksellesi</t>
  </si>
  <si>
    <t>tampere,chamber  chamber,music  music,ry  ry,ja  ja,tampere  tampere,talo  talo,syventävät  syventävät,yhteistyötä  yhteistyötä,yhteistyössä  yhteistyössä,voimaa</t>
  </si>
  <si>
    <t>visittamperefi,varaslähtö  varaslähtö,venetsialaisiin  venetsialaisiin,#tampere'ella  #tampere'ella,viikinsaaren  viikinsaaren,#venetsialaiset  #venetsialaiset,juhlitaan  juhlitaan,lauantaina  lauantaina,24  24,8  8,ja</t>
  </si>
  <si>
    <t>jytinää,särkässä  särkässä,#tampere  #tampere,#särkänniemi  #särkänniemi,tamperekaupunki  tamperekaupunki,sarkanniemi  sarkanniemi,visittampere</t>
  </si>
  <si>
    <t>juhakokkala,jytinää  jytinää,särkässä  särkässä,#tampere  #tampere,#särkänniemi  #särkänniemi,tamperekaupunki  tamperekaupunki,sarkanniemi  sarkanniemi,visittampere</t>
  </si>
  <si>
    <t>many,know  know,pétanque  pétanque,many  many,knew  knew,finnish  finnish,game  game,mölkky  mölkky,#mölkky  #mölkky,#game  #game,#hobby</t>
  </si>
  <si>
    <t>#rammstein,#rammsteinlive  #rammsteinlive,#tampere  #tampere,#visittampere  #visittampere,#finland  #finland,#rock  #rock,#heavy  #heavy,#music  rammstein,piipahti  piipahti,muutaman  muutaman,kappaleeb</t>
  </si>
  <si>
    <t>mt,visittampere  visittampere,saturday  saturday,enjoy  enjoy,one  one,hot  hot,#sauna  #sauna,experience  experience,#pispala  #pispala,#sauna  #sauna,#festival</t>
  </si>
  <si>
    <t>mt,visittampere  visittampere,weekend  weekend,enjoy  enjoy,one  one,hot  hot,sauna  sauna,experience  experience,pispala  pispala,sauna  sauna,festival</t>
  </si>
  <si>
    <t>thisisfinland,mt  mt,visittampere  visittampere,weekend  weekend,enjoy  enjoy,one  one,hot  hot,sauna  sauna,experience  experience,pispala  pispala,sauna</t>
  </si>
  <si>
    <t>olin,tuulensuun  tuulensuun,korttelijuhlassa  korttelijuhlassa,ja  ja,lopuksi  lopuksi,ratikkakahvilaan  ratikkakahvilaan,valkoviinillä  valkoviinillä,#tuulensuu  #tuulensuu,#ratikkatampere  #ratikkatampere,#tampereallbright  #tampereallbright,#omatampere</t>
  </si>
  <si>
    <t>pdro_almeida,sauna  sauna,car  car,pool  pool,karaoke  karaoke,chicken  chicken,wings  wings,beaver  beaver,bar  bar,city  city,tour</t>
  </si>
  <si>
    <t>#tampere,segunda  segunda,ciudad  ciudad,más  más,grande  grande,de  de,#finlandia  #finlandia,se  se,ofrece  ofrece,como  como,#destino</t>
  </si>
  <si>
    <t>enjoy,one  one,hot  hot,sauna  sauna,experience  thisisfinland,mt  mt,visittampere  visittampere,weekend  weekend,enjoy  experience,pispala  pispala,sauna</t>
  </si>
  <si>
    <t>Top Word Pairs in Tweet by Salience</t>
  </si>
  <si>
    <t>#kuivakesä,#sää  #visittampere,#linnut  #linnut,#luonto  iso,otava  otava,ennen  ennen,#sade'tta  #sade'tta,kuivan  kuivan,kesän  kesän,takia  takia,lehtipuut</t>
  </si>
  <si>
    <t>tjeldnet,kumpi  kumpi,johtaa  johtaa,purjehduskisaa  purjehduskisaa,#kuikka'parvi  #kuikka'parvi,vai  vai,#purjevene  #purjevene,#näsijärvi  #tampere,#visittampere  #visittampere,#linnut  #linnut,#luonto</t>
  </si>
  <si>
    <t>review,#visittampere  #visittampere,#tampere  #tampere,#visitlakeland  #visitlakeland,#lakeland  #lakeland,#visitfinland  #visitfinland,#finland  #finland,#suomi  #suomi,#scandinavia  #scandinavia,#visiteurope  #visiteurope,#europe</t>
  </si>
  <si>
    <t>kenneli,d  d,y  y,n  n,sisäpihalla  sisäpihalla,tuttuun  tuttuun,tapaan  tapaan,puutarhajuhlien  puutarhajuhlien,viralliset  viralliset,jatkot  jatkot,klo</t>
  </si>
  <si>
    <t>tampéré,#pariscapnord2019  du,#pariscapnord  #streetart,#finlande  #finlande,à  à,tampere  tampere,finland  cadre,du  3,photos  photos,sélectionnées  sélectionnées,sur</t>
  </si>
  <si>
    <t>via,worldbays  worldbays,c  c,est  est,la  la,mairiedevannes  mairiedevannes,le  le,#golfedumorbihan  #golfedumorbihan,#golfeandyou  #golfeandyou,qui  qui,sont</t>
  </si>
  <si>
    <t>#visittampere,#tamperekuvia  #rakennus,#building  #canon7dmk2,#suomi  #suomi,#finland  #kirkko,#church  #tamperekuvia,#tampere  #tampere,#visittampere  #visittampere,#valokuvaus  särkänniemi,huvipuistolaitteineen  huvipuistolaitteineen,ja</t>
  </si>
  <si>
    <t>#construction,#jäärämizing  #jääräceramics,#visittampere  #visittampere,#innovation  #innovation,#monamour  #monamour,#ceramicart  #ceramicart,#lartistafinlandesa  #lartistafinlandesa,#visiteurope  #visiteurope,#visitfinlandia  #visitfinlandia,tampereen  tampereen,stadion</t>
  </si>
  <si>
    <t>rammstein,piipahti  piipahti,muutaman  muutaman,kappaleeb  kappaleeb,verran  verran,myös  myös,pienellä  pienellä,lavalla  lavalla,takaisin  takaisin,tulopaikk  tulopaikk,oli</t>
  </si>
  <si>
    <t>thisisfinland,mt  mt,visittampere  visittampere,weekend  weekend,enjoy  experience,pispala  pispala,sauna  sauna,festival  festival,#tampere  #tampere,#finland  visittampere,saturday</t>
  </si>
  <si>
    <t>Word</t>
  </si>
  <si>
    <t>#rammstein</t>
  </si>
  <si>
    <t>paris</t>
  </si>
  <si>
    <t>north</t>
  </si>
  <si>
    <t>cape</t>
  </si>
  <si>
    <t>over</t>
  </si>
  <si>
    <t>experience</t>
  </si>
  <si>
    <t>museum</t>
  </si>
  <si>
    <t>2019</t>
  </si>
  <si>
    <t>#sauna</t>
  </si>
  <si>
    <t>särkänniemen</t>
  </si>
  <si>
    <t>lake</t>
  </si>
  <si>
    <t>#festival</t>
  </si>
  <si>
    <t>photo</t>
  </si>
  <si>
    <t>koko</t>
  </si>
  <si>
    <t>sekä</t>
  </si>
  <si>
    <t>tomorrow</t>
  </si>
  <si>
    <t>g</t>
  </si>
  <si>
    <t>#capitalofmetal</t>
  </si>
  <si>
    <t>alue</t>
  </si>
  <si>
    <t>uudistuu</t>
  </si>
  <si>
    <t>laajenee</t>
  </si>
  <si>
    <t>tulevina</t>
  </si>
  <si>
    <t>vuosina</t>
  </si>
  <si>
    <t>vastaa</t>
  </si>
  <si>
    <t>kyselyyn</t>
  </si>
  <si>
    <t>mt</t>
  </si>
  <si>
    <t>adventure</t>
  </si>
  <si>
    <t>biggest</t>
  </si>
  <si>
    <t>#särkänniemi</t>
  </si>
  <si>
    <t>huomenna</t>
  </si>
  <si>
    <t>mm</t>
  </si>
  <si>
    <t>alueen</t>
  </si>
  <si>
    <t>metal</t>
  </si>
  <si>
    <t>ju</t>
  </si>
  <si>
    <t>#streetart</t>
  </si>
  <si>
    <t>vielä</t>
  </si>
  <si>
    <t>talo</t>
  </si>
  <si>
    <t>löytyy</t>
  </si>
  <si>
    <t>#moomin</t>
  </si>
  <si>
    <t>planet</t>
  </si>
  <si>
    <t>uusista</t>
  </si>
  <si>
    <t>palveluista</t>
  </si>
  <si>
    <t>vaikuta</t>
  </si>
  <si>
    <t>prises</t>
  </si>
  <si>
    <t>hier</t>
  </si>
  <si>
    <t>ville</t>
  </si>
  <si>
    <t>tampéré</t>
  </si>
  <si>
    <t>#graffiti</t>
  </si>
  <si>
    <t>perheen</t>
  </si>
  <si>
    <t>beautiful</t>
  </si>
  <si>
    <t>nature</t>
  </si>
  <si>
    <t>music</t>
  </si>
  <si>
    <t>#music</t>
  </si>
  <si>
    <t>24</t>
  </si>
  <si>
    <t>kuten</t>
  </si>
  <si>
    <t>#tampere'ella</t>
  </si>
  <si>
    <t>#tamperetalo</t>
  </si>
  <si>
    <t>#valokuvaus</t>
  </si>
  <si>
    <t>jossa</t>
  </si>
  <si>
    <t>wow</t>
  </si>
  <si>
    <t>80</t>
  </si>
  <si>
    <t>#photography</t>
  </si>
  <si>
    <t>avautuu</t>
  </si>
  <si>
    <t>#livelab</t>
  </si>
  <si>
    <t>nimittäin</t>
  </si>
  <si>
    <t>ensimmäisissä</t>
  </si>
  <si>
    <t>konserteissa</t>
  </si>
  <si>
    <t>esiintyvät</t>
  </si>
  <si>
    <t>tuomo</t>
  </si>
  <si>
    <t>prättälä</t>
  </si>
  <si>
    <t>markus</t>
  </si>
  <si>
    <t>today</t>
  </si>
  <si>
    <t>whole</t>
  </si>
  <si>
    <t>check</t>
  </si>
  <si>
    <t>till</t>
  </si>
  <si>
    <t>lindemann</t>
  </si>
  <si>
    <t>kehittymi</t>
  </si>
  <si>
    <t>viikon</t>
  </si>
  <si>
    <t>päästä</t>
  </si>
  <si>
    <t>klo</t>
  </si>
  <si>
    <t>#finlande</t>
  </si>
  <si>
    <t>#pariscapnord</t>
  </si>
  <si>
    <t>yleisölle</t>
  </si>
  <si>
    <t>jukolan</t>
  </si>
  <si>
    <t>näyttely</t>
  </si>
  <si>
    <t>innovaatiotilassa</t>
  </si>
  <si>
    <t>särkänni</t>
  </si>
  <si>
    <t>saturday</t>
  </si>
  <si>
    <t>hut</t>
  </si>
  <si>
    <t>ufo</t>
  </si>
  <si>
    <t>raft</t>
  </si>
  <si>
    <t>dariya</t>
  </si>
  <si>
    <t>korzhenko</t>
  </si>
  <si>
    <t>alexis</t>
  </si>
  <si>
    <t>calzetta</t>
  </si>
  <si>
    <t>cool</t>
  </si>
  <si>
    <t>day</t>
  </si>
  <si>
    <t>region</t>
  </si>
  <si>
    <t>miljardibisnes</t>
  </si>
  <si>
    <t>olympialaji</t>
  </si>
  <si>
    <t>yhteisöllistä</t>
  </si>
  <si>
    <t>toimintaa</t>
  </si>
  <si>
    <t>kaupunkien</t>
  </si>
  <si>
    <t>kehittämistä</t>
  </si>
  <si>
    <t>#kaarikoirat</t>
  </si>
  <si>
    <t>art</t>
  </si>
  <si>
    <t>wanhat</t>
  </si>
  <si>
    <t>talot</t>
  </si>
  <si>
    <t>kutsuu</t>
  </si>
  <si>
    <t>jälleen</t>
  </si>
  <si>
    <t>tutustumaan</t>
  </si>
  <si>
    <t>ihaniin</t>
  </si>
  <si>
    <t>vanhoihin</t>
  </si>
  <si>
    <t>rakennuksiin</t>
  </si>
  <si>
    <t>koteihin</t>
  </si>
  <si>
    <t>tampereen</t>
  </si>
  <si>
    <t>#lakesperience</t>
  </si>
  <si>
    <t>31</t>
  </si>
  <si>
    <t>1</t>
  </si>
  <si>
    <t>9</t>
  </si>
  <si>
    <t>pintxo</t>
  </si>
  <si>
    <t>week</t>
  </si>
  <si>
    <t>local</t>
  </si>
  <si>
    <t>#lakeland</t>
  </si>
  <si>
    <t>keinut</t>
  </si>
  <si>
    <t>kokemuspolku</t>
  </si>
  <si>
    <t>hotelli</t>
  </si>
  <si>
    <t>yllättää</t>
  </si>
  <si>
    <t>paatuneenkin</t>
  </si>
  <si>
    <t>bisnesmatkaajan</t>
  </si>
  <si>
    <t>iltalehti</t>
  </si>
  <si>
    <t>#canonkesä</t>
  </si>
  <si>
    <t>#canon7dmk2</t>
  </si>
  <si>
    <t>#suomi</t>
  </si>
  <si>
    <t>à</t>
  </si>
  <si>
    <t>mukan</t>
  </si>
  <si>
    <t>norden</t>
  </si>
  <si>
    <t>#linnut</t>
  </si>
  <si>
    <t>jo</t>
  </si>
  <si>
    <t>#pispala</t>
  </si>
  <si>
    <t>korttelijuhlassa</t>
  </si>
  <si>
    <t>#saunacapital</t>
  </si>
  <si>
    <t>many</t>
  </si>
  <si>
    <t>out</t>
  </si>
  <si>
    <t>käynnissä</t>
  </si>
  <si>
    <t>kertaa</t>
  </si>
  <si>
    <t>now</t>
  </si>
  <si>
    <t>more</t>
  </si>
  <si>
    <t>people</t>
  </si>
  <si>
    <t>different</t>
  </si>
  <si>
    <t>parts</t>
  </si>
  <si>
    <t>france</t>
  </si>
  <si>
    <t>switzerland</t>
  </si>
  <si>
    <t>belgium</t>
  </si>
  <si>
    <t>arrive</t>
  </si>
  <si>
    <t>17</t>
  </si>
  <si>
    <t>d</t>
  </si>
  <si>
    <t>beloved</t>
  </si>
  <si>
    <t>cat</t>
  </si>
  <si>
    <t>visit</t>
  </si>
  <si>
    <t>trip</t>
  </si>
  <si>
    <t>international</t>
  </si>
  <si>
    <t>style</t>
  </si>
  <si>
    <t>#sushi</t>
  </si>
  <si>
    <t>come</t>
  </si>
  <si>
    <t>tamperrada</t>
  </si>
  <si>
    <t>began</t>
  </si>
  <si>
    <t>run</t>
  </si>
  <si>
    <t>until</t>
  </si>
  <si>
    <t>23rd</t>
  </si>
  <si>
    <t>restaurants</t>
  </si>
  <si>
    <t>participating</t>
  </si>
  <si>
    <t>kannattaa</t>
  </si>
  <si>
    <t>hip</t>
  </si>
  <si>
    <t>hop</t>
  </si>
  <si>
    <t>nordic</t>
  </si>
  <si>
    <t>countries</t>
  </si>
  <si>
    <t>takes</t>
  </si>
  <si>
    <t>stadium</t>
  </si>
  <si>
    <t>area</t>
  </si>
  <si>
    <t>jos</t>
  </si>
  <si>
    <t>#tampe</t>
  </si>
  <si>
    <t>ohjelma</t>
  </si>
  <si>
    <t>tampereelta</t>
  </si>
  <si>
    <t>#visitfinland</t>
  </si>
  <si>
    <t>yhdessä</t>
  </si>
  <si>
    <t>luvassa</t>
  </si>
  <si>
    <t>enemmän</t>
  </si>
  <si>
    <t>#ratina</t>
  </si>
  <si>
    <t>kartanonpuisto</t>
  </si>
  <si>
    <t>täyttyy</t>
  </si>
  <si>
    <t>yhteisestä</t>
  </si>
  <si>
    <t>puuhasta</t>
  </si>
  <si>
    <t>piknik</t>
  </si>
  <si>
    <t>hengestä</t>
  </si>
  <si>
    <t>kakkua</t>
  </si>
  <si>
    <t>400</t>
  </si>
  <si>
    <t>ensimmäiselle</t>
  </si>
  <si>
    <t>5v</t>
  </si>
  <si>
    <t>synttäreiden</t>
  </si>
  <si>
    <t>musiikkia</t>
  </si>
  <si>
    <t>kumpi</t>
  </si>
  <si>
    <t>johtaa</t>
  </si>
  <si>
    <t>purjehduskisaa</t>
  </si>
  <si>
    <t>#kuikka'parvi</t>
  </si>
  <si>
    <t>vai</t>
  </si>
  <si>
    <t>#purjevene</t>
  </si>
  <si>
    <t>kuin</t>
  </si>
  <si>
    <t>ovat</t>
  </si>
  <si>
    <t>winners</t>
  </si>
  <si>
    <t>chosen</t>
  </si>
  <si>
    <t>dome</t>
  </si>
  <si>
    <t>trailer</t>
  </si>
  <si>
    <t>tent</t>
  </si>
  <si>
    <t>saunas</t>
  </si>
  <si>
    <t>womex</t>
  </si>
  <si>
    <t>expo</t>
  </si>
  <si>
    <t>#international</t>
  </si>
  <si>
    <t>meeting</t>
  </si>
  <si>
    <t>#conference</t>
  </si>
  <si>
    <t>global</t>
  </si>
  <si>
    <t>take</t>
  </si>
  <si>
    <t>place</t>
  </si>
  <si>
    <t>oli</t>
  </si>
  <si>
    <t>know</t>
  </si>
  <si>
    <t>varaslähtö</t>
  </si>
  <si>
    <t>venetsialaisiin</t>
  </si>
  <si>
    <t>viikinsaaren</t>
  </si>
  <si>
    <t>#venetsialaiset</t>
  </si>
  <si>
    <t>juhlitaan</t>
  </si>
  <si>
    <t>pääesiintyjänä</t>
  </si>
  <si>
    <t>esillä</t>
  </si>
  <si>
    <t>ry</t>
  </si>
  <si>
    <t>ehtii</t>
  </si>
  <si>
    <t>tampereelle</t>
  </si>
  <si>
    <t>pintxoilemaan</t>
  </si>
  <si>
    <t>muista</t>
  </si>
  <si>
    <t>antaa</t>
  </si>
  <si>
    <t>ääni</t>
  </si>
  <si>
    <t>omalle</t>
  </si>
  <si>
    <t>suosikkiannoksellesi</t>
  </si>
  <si>
    <t>äänestys</t>
  </si>
  <si>
    <t>tamperradan</t>
  </si>
  <si>
    <t>talossa</t>
  </si>
  <si>
    <t>parhaillaan</t>
  </si>
  <si>
    <t>pressitilaisuus</t>
  </si>
  <si>
    <t>esitellään</t>
  </si>
  <si>
    <t>ensimmäistä</t>
  </si>
  <si>
    <t>pysähtyvää</t>
  </si>
  <si>
    <t>yli</t>
  </si>
  <si>
    <t>excitement</t>
  </si>
  <si>
    <t>tapahtuma</t>
  </si>
  <si>
    <t>täyttää</t>
  </si>
  <si>
    <t>kesä</t>
  </si>
  <si>
    <t>parasta</t>
  </si>
  <si>
    <t>aikaa</t>
  </si>
  <si>
    <t>#pyöräily'yn</t>
  </si>
  <si>
    <t>#tampere'elta</t>
  </si>
  <si>
    <t>useita</t>
  </si>
  <si>
    <t>vuokrattavia</t>
  </si>
  <si>
    <t>pyöriä</t>
  </si>
  <si>
    <t>joten</t>
  </si>
  <si>
    <t>hyppää</t>
  </si>
  <si>
    <t>satulaan</t>
  </si>
  <si>
    <t>polkaise</t>
  </si>
  <si>
    <t>best</t>
  </si>
  <si>
    <t>rain</t>
  </si>
  <si>
    <t>clouds</t>
  </si>
  <si>
    <t>go</t>
  </si>
  <si>
    <t>away</t>
  </si>
  <si>
    <t>hope</t>
  </si>
  <si>
    <t>sunny</t>
  </si>
  <si>
    <t>garden</t>
  </si>
  <si>
    <t>party</t>
  </si>
  <si>
    <t>offers</t>
  </si>
  <si>
    <t>loads</t>
  </si>
  <si>
    <t>fun</t>
  </si>
  <si>
    <t>here</t>
  </si>
  <si>
    <t>exhibition</t>
  </si>
  <si>
    <t>mänttä</t>
  </si>
  <si>
    <t>12</t>
  </si>
  <si>
    <t>programme</t>
  </si>
  <si>
    <t>#visiteurope</t>
  </si>
  <si>
    <t>ve</t>
  </si>
  <si>
    <t>interviewed</t>
  </si>
  <si>
    <t>head</t>
  </si>
  <si>
    <t>chef</t>
  </si>
  <si>
    <t>koji</t>
  </si>
  <si>
    <t>talks</t>
  </si>
  <si>
    <t>authentic</t>
  </si>
  <si>
    <t>tokyo</t>
  </si>
  <si>
    <t>cuisine</t>
  </si>
  <si>
    <t>pls</t>
  </si>
  <si>
    <t>elokuun</t>
  </si>
  <si>
    <t>celebrate</t>
  </si>
  <si>
    <t>lakes</t>
  </si>
  <si>
    <t>during</t>
  </si>
  <si>
    <t>together</t>
  </si>
  <si>
    <t>shook</t>
  </si>
  <si>
    <t>core</t>
  </si>
  <si>
    <t>60</t>
  </si>
  <si>
    <t>000</t>
  </si>
  <si>
    <t>concert</t>
  </si>
  <si>
    <t>goers</t>
  </si>
  <si>
    <t>luckily</t>
  </si>
  <si>
    <t>lead</t>
  </si>
  <si>
    <t>singer</t>
  </si>
  <si>
    <t>odotellessa</t>
  </si>
  <si>
    <t>käväisi</t>
  </si>
  <si>
    <t>ravistelemassa</t>
  </si>
  <si>
    <t>#tampere'en</t>
  </si>
  <si>
    <t>hereille</t>
  </si>
  <si>
    <t>bändin</t>
  </si>
  <si>
    <t>laulaja</t>
  </si>
  <si>
    <t>ehti</t>
  </si>
  <si>
    <t>onneksi</t>
  </si>
  <si>
    <t>reilun</t>
  </si>
  <si>
    <t>historian</t>
  </si>
  <si>
    <t>ensimmäinen</t>
  </si>
  <si>
    <t>järvifestivaali</t>
  </si>
  <si>
    <t>näkee</t>
  </si>
  <si>
    <t>päivänvalon</t>
  </si>
  <si>
    <t>harbour</t>
  </si>
  <si>
    <t>osallistu</t>
  </si>
  <si>
    <t>mukana</t>
  </si>
  <si>
    <t>tuulensuussa</t>
  </si>
  <si>
    <t>vajaan</t>
  </si>
  <si>
    <t>parin</t>
  </si>
  <si>
    <t>melkoiset</t>
  </si>
  <si>
    <t>hulinat</t>
  </si>
  <si>
    <t>korttelijuhlan</t>
  </si>
  <si>
    <t>julkaistu</t>
  </si>
  <si>
    <t>kurkkaa</t>
  </si>
  <si>
    <t>tuu</t>
  </si>
  <si>
    <t>kaupunkikuva</t>
  </si>
  <si>
    <t>18</t>
  </si>
  <si>
    <t>08</t>
  </si>
  <si>
    <t>50</t>
  </si>
  <si>
    <t>kohteena</t>
  </si>
  <si>
    <t>tuomiokirkonkadun</t>
  </si>
  <si>
    <t>uusikävelykatu</t>
  </si>
  <si>
    <t>#blockfest</t>
  </si>
  <si>
    <t>hämeenpuiston</t>
  </si>
  <si>
    <t>#tampereph</t>
  </si>
  <si>
    <t>kenneli</t>
  </si>
  <si>
    <t>n</t>
  </si>
  <si>
    <t>kunniak</t>
  </si>
  <si>
    <t>hiedanrannan</t>
  </si>
  <si>
    <t>puutarhajuhlien</t>
  </si>
  <si>
    <t>daily</t>
  </si>
  <si>
    <t>exhibit</t>
  </si>
  <si>
    <t>rate</t>
  </si>
  <si>
    <t>review</t>
  </si>
  <si>
    <t>#art</t>
  </si>
  <si>
    <t>11</t>
  </si>
  <si>
    <t>jussi</t>
  </si>
  <si>
    <t>eerola</t>
  </si>
  <si>
    <t>aika</t>
  </si>
  <si>
    <t>juhlistaa</t>
  </si>
  <si>
    <t>#tuulensuu'n</t>
  </si>
  <si>
    <t>ratikkakorttelia</t>
  </si>
  <si>
    <t>ilmaisessa</t>
  </si>
  <si>
    <t>nautitaan</t>
  </si>
  <si>
    <t>kortejärven</t>
  </si>
  <si>
    <t>#ruska</t>
  </si>
  <si>
    <t>olisi</t>
  </si>
  <si>
    <t>tullut</t>
  </si>
  <si>
    <t>näsijärven</t>
  </si>
  <si>
    <t>rannalle</t>
  </si>
  <si>
    <t>koivut</t>
  </si>
  <si>
    <t>keltaisia</t>
  </si>
  <si>
    <t>pihlajat</t>
  </si>
  <si>
    <t>punaoransseja</t>
  </si>
  <si>
    <t>maaruska</t>
  </si>
  <si>
    <t>mustikoista</t>
  </si>
  <si>
    <t>s</t>
  </si>
  <si>
    <t>más</t>
  </si>
  <si>
    <t>car</t>
  </si>
  <si>
    <t>pool</t>
  </si>
  <si>
    <t>karaoke</t>
  </si>
  <si>
    <t>chicken</t>
  </si>
  <si>
    <t>wings</t>
  </si>
  <si>
    <t>beaver</t>
  </si>
  <si>
    <t>bar</t>
  </si>
  <si>
    <t>tour</t>
  </si>
  <si>
    <t>cameos</t>
  </si>
  <si>
    <t>atlas</t>
  </si>
  <si>
    <t>northcore</t>
  </si>
  <si>
    <t>asim</t>
  </si>
  <si>
    <t>searah</t>
  </si>
  <si>
    <t>jp</t>
  </si>
  <si>
    <t>ahonen</t>
  </si>
  <si>
    <t>want</t>
  </si>
  <si>
    <t>5</t>
  </si>
  <si>
    <t>tuulensuun</t>
  </si>
  <si>
    <t>#rammsteinlive</t>
  </si>
  <si>
    <t>#rock</t>
  </si>
  <si>
    <t>#heavy</t>
  </si>
  <si>
    <t>ei</t>
  </si>
  <si>
    <t>finnish</t>
  </si>
  <si>
    <t>jytinää</t>
  </si>
  <si>
    <t>särkässä</t>
  </si>
  <si>
    <t>täh</t>
  </si>
  <si>
    <t>tähdet</t>
  </si>
  <si>
    <t>sara</t>
  </si>
  <si>
    <t>hildénin</t>
  </si>
  <si>
    <t>taidemuseon</t>
  </si>
  <si>
    <t>40</t>
  </si>
  <si>
    <t>vuotisjuhlavuoden</t>
  </si>
  <si>
    <t>kesänäyttely</t>
  </si>
  <si>
    <t>office</t>
  </si>
  <si>
    <t>tämän</t>
  </si>
  <si>
    <t>viikonlopun</t>
  </si>
  <si>
    <t>siis</t>
  </si>
  <si>
    <t>chamber</t>
  </si>
  <si>
    <t>syventävät</t>
  </si>
  <si>
    <t>yhteistyötä</t>
  </si>
  <si>
    <t>yhteistyössä</t>
  </si>
  <si>
    <t>voimaa</t>
  </si>
  <si>
    <t>viisautta</t>
  </si>
  <si>
    <t>valokuvaseikkailun</t>
  </si>
  <si>
    <t>voittajiksi</t>
  </si>
  <si>
    <t>valittiin</t>
  </si>
  <si>
    <t>#visitta</t>
  </si>
  <si>
    <t>lue</t>
  </si>
  <si>
    <t>lisää</t>
  </si>
  <si>
    <t>valokuvaseikkailu</t>
  </si>
  <si>
    <t>saapuu</t>
  </si>
  <si>
    <t>#tampere'elle</t>
  </si>
  <si>
    <t>ranskalaista</t>
  </si>
  <si>
    <t>belgialaista</t>
  </si>
  <si>
    <t>sveitsiläistä</t>
  </si>
  <si>
    <t>hall</t>
  </si>
  <si>
    <t>bustling</t>
  </si>
  <si>
    <t>right</t>
  </si>
  <si>
    <t>adventure's</t>
  </si>
  <si>
    <t>leg</t>
  </si>
  <si>
    <t>presented</t>
  </si>
  <si>
    <t>käynnistyy</t>
  </si>
  <si>
    <t>tutustu</t>
  </si>
  <si>
    <t>#glivelabtampere</t>
  </si>
  <si>
    <t>finlayson</t>
  </si>
  <si>
    <t>kesän</t>
  </si>
  <si>
    <t>päätöstapahtuma</t>
  </si>
  <si>
    <t>joka</t>
  </si>
  <si>
    <t>ainakin</t>
  </si>
  <si>
    <t>pitää</t>
  </si>
  <si>
    <t>tampere's</t>
  </si>
  <si>
    <t>café</t>
  </si>
  <si>
    <t>featured</t>
  </si>
  <si>
    <t>article</t>
  </si>
  <si>
    <t>cafes</t>
  </si>
  <si>
    <t>sweet</t>
  </si>
  <si>
    <t>loved</t>
  </si>
  <si>
    <t>appreciate</t>
  </si>
  <si>
    <t>creative</t>
  </si>
  <si>
    <t>genius</t>
  </si>
  <si>
    <t>win</t>
  </si>
  <si>
    <t>make</t>
  </si>
  <si>
    <t>video</t>
  </si>
  <si>
    <t>friend</t>
  </si>
  <si>
    <t>deserve</t>
  </si>
  <si>
    <t>chance</t>
  </si>
  <si>
    <t>family</t>
  </si>
  <si>
    <t>info</t>
  </si>
  <si>
    <t>#ctg</t>
  </si>
  <si>
    <t>collective</t>
  </si>
  <si>
    <t>present</t>
  </si>
  <si>
    <t>first</t>
  </si>
  <si>
    <t>#serlachius</t>
  </si>
  <si>
    <t>recidency</t>
  </si>
  <si>
    <t>#performance</t>
  </si>
  <si>
    <t>nocturnal</t>
  </si>
  <si>
    <t>happening</t>
  </si>
  <si>
    <t>enjoyed</t>
  </si>
  <si>
    <t>parks</t>
  </si>
  <si>
    <t>clubs</t>
  </si>
  <si>
    <t>museums</t>
  </si>
  <si>
    <t>even</t>
  </si>
  <si>
    <t>liekkö</t>
  </si>
  <si>
    <t>toista</t>
  </si>
  <si>
    <t>kaupunkia</t>
  </si>
  <si>
    <t>yhtä</t>
  </si>
  <si>
    <t>laajasti</t>
  </si>
  <si>
    <t>näppärästi</t>
  </si>
  <si>
    <t>nostetaan</t>
  </si>
  <si>
    <t>esiin</t>
  </si>
  <si>
    <t>omaa</t>
  </si>
  <si>
    <t>murretta</t>
  </si>
  <si>
    <t>murteen</t>
  </si>
  <si>
    <t>kohtaa</t>
  </si>
  <si>
    <t>homeless</t>
  </si>
  <si>
    <t>cup</t>
  </si>
  <si>
    <t>football</t>
  </si>
  <si>
    <t>june</t>
  </si>
  <si>
    <t>28</t>
  </si>
  <si>
    <t>july</t>
  </si>
  <si>
    <t>6</t>
  </si>
  <si>
    <t>2020</t>
  </si>
  <si>
    <t>#football</t>
  </si>
  <si>
    <t>tammelantori</t>
  </si>
  <si>
    <t>早速うちのレストラ</t>
  </si>
  <si>
    <t>#tamperelakelandfestival</t>
  </si>
  <si>
    <t>#kalastus</t>
  </si>
  <si>
    <t>h</t>
  </si>
  <si>
    <t>nautt</t>
  </si>
  <si>
    <t>organise</t>
  </si>
  <si>
    <t>vara</t>
  </si>
  <si>
    <t>intern</t>
  </si>
  <si>
    <t>next</t>
  </si>
  <si>
    <t>based</t>
  </si>
  <si>
    <t>books</t>
  </si>
  <si>
    <t>mauri</t>
  </si>
  <si>
    <t>kunnas</t>
  </si>
  <si>
    <t>house</t>
  </si>
  <si>
    <t>mr</t>
  </si>
  <si>
    <t>clutterbuck</t>
  </si>
  <si>
    <t>provides</t>
  </si>
  <si>
    <t>ideal</t>
  </si>
  <si>
    <t>activities</t>
  </si>
  <si>
    <t>acts</t>
  </si>
  <si>
    <t>ap</t>
  </si>
  <si>
    <t>rocky</t>
  </si>
  <si>
    <t>eazy</t>
  </si>
  <si>
    <t>tyga</t>
  </si>
  <si>
    <t>jaden</t>
  </si>
  <si>
    <t>smith</t>
  </si>
  <si>
    <t>ghostemane</t>
  </si>
  <si>
    <t>juice</t>
  </si>
  <si>
    <t>wrld</t>
  </si>
  <si>
    <t>pouya</t>
  </si>
  <si>
    <t>saweetie</t>
  </si>
  <si>
    <t>ski</t>
  </si>
  <si>
    <t>mask</t>
  </si>
  <si>
    <t>slump</t>
  </si>
  <si>
    <t>god</t>
  </si>
  <si>
    <t>performing</t>
  </si>
  <si>
    <t>turns</t>
  </si>
  <si>
    <t>#mustalahti</t>
  </si>
  <si>
    <t>turn</t>
  </si>
  <si>
    <t>#family</t>
  </si>
  <si>
    <t>#lake</t>
  </si>
  <si>
    <t>#nature</t>
  </si>
  <si>
    <t>karmivaan</t>
  </si>
  <si>
    <t>karnevaaliin</t>
  </si>
  <si>
    <t>haluat</t>
  </si>
  <si>
    <t>vaikuttaa</t>
  </si>
  <si>
    <t>olet</t>
  </si>
  <si>
    <t>juhlim</t>
  </si>
  <si>
    <t>juhlistetaan</t>
  </si>
  <si>
    <t>#visit</t>
  </si>
  <si>
    <t>#näsinneula</t>
  </si>
  <si>
    <t>#rakennus</t>
  </si>
  <si>
    <t>#building</t>
  </si>
  <si>
    <t>kirkon</t>
  </si>
  <si>
    <t>#kirkko</t>
  </si>
  <si>
    <t>#church</t>
  </si>
  <si>
    <t>pyhän</t>
  </si>
  <si>
    <t>#travelpics</t>
  </si>
  <si>
    <t>c</t>
  </si>
  <si>
    <t>est</t>
  </si>
  <si>
    <t>#golfedumorbihan</t>
  </si>
  <si>
    <t>#golfeandyou</t>
  </si>
  <si>
    <t>qui</t>
  </si>
  <si>
    <t>sont</t>
  </si>
  <si>
    <t>mis</t>
  </si>
  <si>
    <t>avance</t>
  </si>
  <si>
    <t>#tampéré</t>
  </si>
  <si>
    <t>tekemistä</t>
  </si>
  <si>
    <t>skeittikoulussa</t>
  </si>
  <si>
    <t>kartanopuistossa</t>
  </si>
  <si>
    <t>valokuvausseuran</t>
  </si>
  <si>
    <t>hashtags</t>
  </si>
  <si>
    <t>pirkanmaan</t>
  </si>
  <si>
    <t>mutta</t>
  </si>
  <si>
    <t>mainittu</t>
  </si>
  <si>
    <t>w</t>
  </si>
  <si>
    <t>nauti</t>
  </si>
  <si>
    <t>kartanon</t>
  </si>
  <si>
    <t>puutarhajuhliin</t>
  </si>
  <si>
    <t>origami</t>
  </si>
  <si>
    <t>karva</t>
  </si>
  <si>
    <t>t</t>
  </si>
  <si>
    <t>#visitlakeland</t>
  </si>
  <si>
    <t>#scandinavia</t>
  </si>
  <si>
    <t>#europe</t>
  </si>
  <si>
    <t>#museum</t>
  </si>
  <si>
    <t>#travel</t>
  </si>
  <si>
    <t>kuikkien</t>
  </si>
  <si>
    <t>kokoontumisajot</t>
  </si>
  <si>
    <t>näsijärvellä</t>
  </si>
  <si>
    <t>#kuikka'a</t>
  </si>
  <si>
    <t>tässä</t>
  </si>
  <si>
    <t>niistä</t>
  </si>
  <si>
    <t>näkyy</t>
  </si>
  <si>
    <t>yhdeksän</t>
  </si>
  <si>
    <t>#tampereenratikka</t>
  </si>
  <si>
    <t>tunnelmiin</t>
  </si>
  <si>
    <t>become</t>
  </si>
  <si>
    <t>main</t>
  </si>
  <si>
    <t>stages</t>
  </si>
  <si>
    <t>between</t>
  </si>
  <si>
    <t>15th</t>
  </si>
  <si>
    <t>17th</t>
  </si>
  <si>
    <t>m</t>
  </si>
  <si>
    <t>time</t>
  </si>
  <si>
    <t>100c</t>
  </si>
  <si>
    <t>degree</t>
  </si>
  <si>
    <t>dips</t>
  </si>
  <si>
    <t>0c</t>
  </si>
  <si>
    <t>followed</t>
  </si>
  <si>
    <t>bbq</t>
  </si>
  <si>
    <t>midst</t>
  </si>
  <si>
    <t>blizzard</t>
  </si>
  <si>
    <t>thank</t>
  </si>
  <si>
    <t>#tamperehall</t>
  </si>
  <si>
    <t>ainutlaatuisis</t>
  </si>
  <si>
    <t>pietarilaiset</t>
  </si>
  <si>
    <t>markkinat</t>
  </si>
  <si>
    <t>iloinen</t>
  </si>
  <si>
    <t>tallipihalla</t>
  </si>
  <si>
    <t>elävää</t>
  </si>
  <si>
    <t>iloista</t>
  </si>
  <si>
    <t>#puistofiesta</t>
  </si>
  <si>
    <t>vuotta</t>
  </si>
  <si>
    <t>ohjelmaa</t>
  </si>
  <si>
    <t>harrastuksia</t>
  </si>
  <si>
    <t>#kintulammi'n</t>
  </si>
  <si>
    <t>tilalla</t>
  </si>
  <si>
    <t>viikonloppuisin</t>
  </si>
  <si>
    <t>avoin</t>
  </si>
  <si>
    <t>kahvila</t>
  </si>
  <si>
    <t>muuta</t>
  </si>
  <si>
    <t>oheisohjelmaa</t>
  </si>
  <si>
    <t>#nysse</t>
  </si>
  <si>
    <t>tulevana</t>
  </si>
  <si>
    <t>tervetuloa</t>
  </si>
  <si>
    <t>#kuivakesä</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</si>
  <si>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</si>
  <si>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</si>
  <si>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</si>
  <si>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</si>
  <si>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</si>
  <si>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</si>
  <si>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</si>
  <si>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</si>
  <si>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</si>
  <si>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</si>
  <si>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</si>
  <si>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</si>
  <si>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</si>
  <si>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</si>
  <si>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</si>
  <si>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</si>
  <si>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</si>
  <si>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</si>
  <si>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</si>
  <si>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</si>
  <si>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</si>
  <si>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</si>
  <si>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</si>
  <si>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</si>
  <si>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</si>
  <si>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</si>
  <si>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</si>
  <si>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</si>
  <si>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</si>
  <si>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</si>
  <si>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</si>
  <si>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</si>
  <si>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</si>
  <si>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</si>
  <si>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</si>
  <si>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</si>
  <si>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</si>
  <si>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</si>
  <si>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</si>
  <si>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</si>
  <si>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</si>
  <si>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</si>
  <si>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</si>
  <si>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</si>
  <si>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</si>
  <si>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</si>
  <si>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</si>
  <si>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</si>
  <si>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</si>
  <si>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</si>
  <si>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</si>
  <si>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Apr</t>
  </si>
  <si>
    <t>30-Apr</t>
  </si>
  <si>
    <t>5 PM</t>
  </si>
  <si>
    <t>Jul</t>
  </si>
  <si>
    <t>4-Jul</t>
  </si>
  <si>
    <t>11 AM</t>
  </si>
  <si>
    <t>Aug</t>
  </si>
  <si>
    <t>1-Aug</t>
  </si>
  <si>
    <t>10 AM</t>
  </si>
  <si>
    <t>7-Aug</t>
  </si>
  <si>
    <t>9-Aug</t>
  </si>
  <si>
    <t>8 AM</t>
  </si>
  <si>
    <t>1 PM</t>
  </si>
  <si>
    <t>11-Aug</t>
  </si>
  <si>
    <t>9 AM</t>
  </si>
  <si>
    <t>12 PM</t>
  </si>
  <si>
    <t>3 PM</t>
  </si>
  <si>
    <t>4 PM</t>
  </si>
  <si>
    <t>12-Aug</t>
  </si>
  <si>
    <t>6 AM</t>
  </si>
  <si>
    <t>7 AM</t>
  </si>
  <si>
    <t>2 PM</t>
  </si>
  <si>
    <t>6 PM</t>
  </si>
  <si>
    <t>13-Aug</t>
  </si>
  <si>
    <t>7 PM</t>
  </si>
  <si>
    <t>8 PM</t>
  </si>
  <si>
    <t>14-Aug</t>
  </si>
  <si>
    <t>15-Aug</t>
  </si>
  <si>
    <t>1 AM</t>
  </si>
  <si>
    <t>2 AM</t>
  </si>
  <si>
    <t>3 AM</t>
  </si>
  <si>
    <t>5 AM</t>
  </si>
  <si>
    <t>16-Aug</t>
  </si>
  <si>
    <t>17-Aug</t>
  </si>
  <si>
    <t>10 PM</t>
  </si>
  <si>
    <t>18-Aug</t>
  </si>
  <si>
    <t>19-Aug</t>
  </si>
  <si>
    <t>20-Aug</t>
  </si>
  <si>
    <t>9 PM</t>
  </si>
  <si>
    <t>21-Aug</t>
  </si>
  <si>
    <t>22-Aug</t>
  </si>
  <si>
    <t>23-Aug</t>
  </si>
  <si>
    <t>4 AM</t>
  </si>
  <si>
    <t>24-Aug</t>
  </si>
  <si>
    <t>128, 128, 128</t>
  </si>
  <si>
    <t>212, 43, 43</t>
  </si>
  <si>
    <t>171, 85, 85</t>
  </si>
  <si>
    <t>Red</t>
  </si>
  <si>
    <t>G1: sauna #tampere visittampere #visittampere one enjoy festival tampere weekend hot</t>
  </si>
  <si>
    <t>G2: ja #tampere #visittampere tampere tamperekaupunki visittamperefi visittampere 8 world #tamperekuvia</t>
  </si>
  <si>
    <t>G3: ja #visittampere #tampere visittamperefi tamperekaupunki nyt lauantaina tampere tunnelmallinen sastamalan</t>
  </si>
  <si>
    <t>G4: tampere #tampere august festival 31st september 1st lakeland celebrates city's</t>
  </si>
  <si>
    <t>G5: #tampere #näsijärvi #visittampere #nässy #luonto #maisema visittampere #sää tjeldnet #sade'tta</t>
  </si>
  <si>
    <t>G6: #visittampere #tampere tampere #finland #monamour #jäärämizing #jääräceramics finland myös hörps</t>
  </si>
  <si>
    <t>G7: dans photos cadre #pariscapnord2019 #visittampere #tamperephototrophy sur 3 sélectionnées 10</t>
  </si>
  <si>
    <t>G8: #tampere warmly welcome new students tampereuni tamk_uas treduofficial takktampere polamk</t>
  </si>
  <si>
    <t>G9: rammstein jyristeli viikonloppuna tampereella todella näyttävästi kuvakooste konsertista tänään starafi</t>
  </si>
  <si>
    <t>G10: ja #hiedanranta #visittampere puutarhajuhlissa lauantaina hiedanranta jukola korjattu rakennus avataan</t>
  </si>
  <si>
    <t>G11: ve interviewed head chef koji talks authentic tokyo style #sushi</t>
  </si>
  <si>
    <t>G12: #lakesperience come celebrate lakes tampere region during weekend 31 8</t>
  </si>
  <si>
    <t>G13: sauna car pool karaoke chicken wings beaver bar city tour</t>
  </si>
  <si>
    <t>G14: ja liekkö toista kaupunkia jossa yhtä laajasti näppärästi nostetaan esiin</t>
  </si>
  <si>
    <t>G16: tampere daily cool art museum exhibit finland rate review #visittampere</t>
  </si>
  <si>
    <t>Autofill Workbook Results</t>
  </si>
  <si>
    <t>Edge Weight▓1▓4▓0▓True▓Gray▓Red▓▓Edge Weight▓1▓4▓0▓3▓10▓False▓Edge Weight▓1▓4▓0▓35▓12▓False▓▓0▓0▓0▓True▓Black▓Black▓▓Followers▓2▓142147▓0▓162▓1000▓False▓▓0▓0▓0▓0▓0▓False▓▓0▓0▓0▓0▓0▓False▓▓0▓0▓0▓0▓0▓False</t>
  </si>
  <si>
    <t>GraphSource░GraphServerTwitterSearch▓GraphTerm░visittampere▓ImportDescription░The graph represents a network of 157 Twitter users whose tweets in the requested range contained "visittampere", or who were replied to or mentioned in those tweets.  The network was obtained from the NodeXL Graph Server on Sunday, 25 August 2019 at 08:07 UTC.
The requested start date was Sunday, 25 August 2019 at 00:01 UTC and the maximum number of days (going backward) was 14.
The maximum number of tweets collected was 5,000.
The tweets in the network were tweeted over the 13-day, 14-hour, 13-minute period from Sunday, 11 August 2019 at 08:34 UTC to Saturday, 24 August 2019 at 22:47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</si>
</sst>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338276"/>
        <c:axId val="57826757"/>
      </c:barChart>
      <c:catAx>
        <c:axId val="21338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826757"/>
        <c:crosses val="autoZero"/>
        <c:auto val="1"/>
        <c:lblOffset val="100"/>
        <c:noMultiLvlLbl val="0"/>
      </c:catAx>
      <c:valAx>
        <c:axId val="578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visittampere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Series'!$A$26:$A$182</c:f>
              <c:strCache>
                <c:ptCount val="132"/>
                <c:pt idx="0">
                  <c:v>5 PM
30-Apr
Apr
2017</c:v>
                </c:pt>
                <c:pt idx="1">
                  <c:v>11 AM
4-Jul
Jul
2019</c:v>
                </c:pt>
                <c:pt idx="2">
                  <c:v>10 AM
1-Aug
Aug</c:v>
                </c:pt>
                <c:pt idx="3">
                  <c:v>10 AM
7-Aug</c:v>
                </c:pt>
                <c:pt idx="4">
                  <c:v>8 AM
9-Aug</c:v>
                </c:pt>
                <c:pt idx="5">
                  <c:v>11 AM</c:v>
                </c:pt>
                <c:pt idx="6">
                  <c:v>1 PM</c:v>
                </c:pt>
                <c:pt idx="7">
                  <c:v>8 AM
11-Aug</c:v>
                </c:pt>
                <c:pt idx="8">
                  <c:v>9 AM</c:v>
                </c:pt>
                <c:pt idx="9">
                  <c:v>10 AM</c:v>
                </c:pt>
                <c:pt idx="10">
                  <c:v>11 AM</c:v>
                </c:pt>
                <c:pt idx="11">
                  <c:v>12 PM</c:v>
                </c:pt>
                <c:pt idx="12">
                  <c:v>1 PM</c:v>
                </c:pt>
                <c:pt idx="13">
                  <c:v>3 PM</c:v>
                </c:pt>
                <c:pt idx="14">
                  <c:v>4 PM</c:v>
                </c:pt>
                <c:pt idx="15">
                  <c:v>6 AM
12-Aug</c:v>
                </c:pt>
                <c:pt idx="16">
                  <c:v>7 AM</c:v>
                </c:pt>
                <c:pt idx="17">
                  <c:v>8 AM</c:v>
                </c:pt>
                <c:pt idx="18">
                  <c:v>9 AM</c:v>
                </c:pt>
                <c:pt idx="19">
                  <c:v>10 AM</c:v>
                </c:pt>
                <c:pt idx="20">
                  <c:v>11 AM</c:v>
                </c:pt>
                <c:pt idx="21">
                  <c:v>12 PM</c:v>
                </c:pt>
                <c:pt idx="22">
                  <c:v>1 PM</c:v>
                </c:pt>
                <c:pt idx="23">
                  <c:v>2 PM</c:v>
                </c:pt>
                <c:pt idx="24">
                  <c:v>3 PM</c:v>
                </c:pt>
                <c:pt idx="25">
                  <c:v>6 PM</c:v>
                </c:pt>
                <c:pt idx="26">
                  <c:v>6 AM
13-Aug</c:v>
                </c:pt>
                <c:pt idx="27">
                  <c:v>7 AM</c:v>
                </c:pt>
                <c:pt idx="28">
                  <c:v>8 AM</c:v>
                </c:pt>
                <c:pt idx="29">
                  <c:v>9 AM</c:v>
                </c:pt>
                <c:pt idx="30">
                  <c:v>12 PM</c:v>
                </c:pt>
                <c:pt idx="31">
                  <c:v>1 PM</c:v>
                </c:pt>
                <c:pt idx="32">
                  <c:v>7 PM</c:v>
                </c:pt>
                <c:pt idx="33">
                  <c:v>8 PM</c:v>
                </c:pt>
                <c:pt idx="34">
                  <c:v>6 AM
14-Aug</c:v>
                </c:pt>
                <c:pt idx="35">
                  <c:v>7 AM</c:v>
                </c:pt>
                <c:pt idx="36">
                  <c:v>8 AM</c:v>
                </c:pt>
                <c:pt idx="37">
                  <c:v>9 AM</c:v>
                </c:pt>
                <c:pt idx="38">
                  <c:v>10 AM</c:v>
                </c:pt>
                <c:pt idx="39">
                  <c:v>11 AM</c:v>
                </c:pt>
                <c:pt idx="40">
                  <c:v>12 PM</c:v>
                </c:pt>
                <c:pt idx="41">
                  <c:v>1 PM</c:v>
                </c:pt>
                <c:pt idx="42">
                  <c:v>2 PM</c:v>
                </c:pt>
                <c:pt idx="43">
                  <c:v>5 PM</c:v>
                </c:pt>
                <c:pt idx="44">
                  <c:v>6 PM</c:v>
                </c:pt>
                <c:pt idx="45">
                  <c:v>1 AM
15-Aug</c:v>
                </c:pt>
                <c:pt idx="46">
                  <c:v>2 AM</c:v>
                </c:pt>
                <c:pt idx="47">
                  <c:v>3 AM</c:v>
                </c:pt>
                <c:pt idx="48">
                  <c:v>5 AM</c:v>
                </c:pt>
                <c:pt idx="49">
                  <c:v>6 AM</c:v>
                </c:pt>
                <c:pt idx="50">
                  <c:v>8 AM</c:v>
                </c:pt>
                <c:pt idx="51">
                  <c:v>9 AM</c:v>
                </c:pt>
                <c:pt idx="52">
                  <c:v>10 AM</c:v>
                </c:pt>
                <c:pt idx="53">
                  <c:v>11 AM</c:v>
                </c:pt>
                <c:pt idx="54">
                  <c:v>1 PM</c:v>
                </c:pt>
                <c:pt idx="55">
                  <c:v>3 PM</c:v>
                </c:pt>
                <c:pt idx="56">
                  <c:v>5 PM</c:v>
                </c:pt>
                <c:pt idx="57">
                  <c:v>7 PM</c:v>
                </c:pt>
                <c:pt idx="58">
                  <c:v>8 PM</c:v>
                </c:pt>
                <c:pt idx="59">
                  <c:v>5 AM
16-Aug</c:v>
                </c:pt>
                <c:pt idx="60">
                  <c:v>6 AM</c:v>
                </c:pt>
                <c:pt idx="61">
                  <c:v>8 AM</c:v>
                </c:pt>
                <c:pt idx="62">
                  <c:v>9 AM</c:v>
                </c:pt>
                <c:pt idx="63">
                  <c:v>10 AM</c:v>
                </c:pt>
                <c:pt idx="64">
                  <c:v>2 PM</c:v>
                </c:pt>
                <c:pt idx="65">
                  <c:v>3 PM</c:v>
                </c:pt>
                <c:pt idx="66">
                  <c:v>8 AM
17-Aug</c:v>
                </c:pt>
                <c:pt idx="67">
                  <c:v>10 AM</c:v>
                </c:pt>
                <c:pt idx="68">
                  <c:v>12 PM</c:v>
                </c:pt>
                <c:pt idx="69">
                  <c:v>1 PM</c:v>
                </c:pt>
                <c:pt idx="70">
                  <c:v>2 PM</c:v>
                </c:pt>
                <c:pt idx="71">
                  <c:v>3 PM</c:v>
                </c:pt>
                <c:pt idx="72">
                  <c:v>4 PM</c:v>
                </c:pt>
                <c:pt idx="73">
                  <c:v>5 PM</c:v>
                </c:pt>
                <c:pt idx="74">
                  <c:v>6 PM</c:v>
                </c:pt>
                <c:pt idx="75">
                  <c:v>10 PM</c:v>
                </c:pt>
                <c:pt idx="76">
                  <c:v>1 AM
18-Aug</c:v>
                </c:pt>
                <c:pt idx="77">
                  <c:v>5 AM</c:v>
                </c:pt>
                <c:pt idx="78">
                  <c:v>6 AM</c:v>
                </c:pt>
                <c:pt idx="79">
                  <c:v>8 AM</c:v>
                </c:pt>
                <c:pt idx="80">
                  <c:v>2 PM</c:v>
                </c:pt>
                <c:pt idx="81">
                  <c:v>3 PM</c:v>
                </c:pt>
                <c:pt idx="82">
                  <c:v>5 PM</c:v>
                </c:pt>
                <c:pt idx="83">
                  <c:v>11 AM
19-Aug</c:v>
                </c:pt>
                <c:pt idx="84">
                  <c:v>1 PM</c:v>
                </c:pt>
                <c:pt idx="85">
                  <c:v>5 AM
20-Aug</c:v>
                </c:pt>
                <c:pt idx="86">
                  <c:v>7 AM</c:v>
                </c:pt>
                <c:pt idx="87">
                  <c:v>8 AM</c:v>
                </c:pt>
                <c:pt idx="88">
                  <c:v>10 AM</c:v>
                </c:pt>
                <c:pt idx="89">
                  <c:v>11 AM</c:v>
                </c:pt>
                <c:pt idx="90">
                  <c:v>12 PM</c:v>
                </c:pt>
                <c:pt idx="91">
                  <c:v>1 PM</c:v>
                </c:pt>
                <c:pt idx="92">
                  <c:v>9 PM</c:v>
                </c:pt>
                <c:pt idx="93">
                  <c:v>10 PM</c:v>
                </c:pt>
                <c:pt idx="94">
                  <c:v>5 AM
21-Aug</c:v>
                </c:pt>
                <c:pt idx="95">
                  <c:v>6 AM</c:v>
                </c:pt>
                <c:pt idx="96">
                  <c:v>7 AM</c:v>
                </c:pt>
                <c:pt idx="97">
                  <c:v>8 AM</c:v>
                </c:pt>
                <c:pt idx="98">
                  <c:v>9 AM</c:v>
                </c:pt>
                <c:pt idx="99">
                  <c:v>4 PM</c:v>
                </c:pt>
                <c:pt idx="100">
                  <c:v>6 AM
22-Aug</c:v>
                </c:pt>
                <c:pt idx="101">
                  <c:v>8 AM</c:v>
                </c:pt>
                <c:pt idx="102">
                  <c:v>10 AM</c:v>
                </c:pt>
                <c:pt idx="103">
                  <c:v>11 AM</c:v>
                </c:pt>
                <c:pt idx="104">
                  <c:v>12 PM</c:v>
                </c:pt>
                <c:pt idx="105">
                  <c:v>2 PM</c:v>
                </c:pt>
                <c:pt idx="106">
                  <c:v>4 PM</c:v>
                </c:pt>
                <c:pt idx="107">
                  <c:v>7 PM</c:v>
                </c:pt>
                <c:pt idx="108">
                  <c:v>4 AM
23-Aug</c:v>
                </c:pt>
                <c:pt idx="109">
                  <c:v>5 AM</c:v>
                </c:pt>
                <c:pt idx="110">
                  <c:v>6 AM</c:v>
                </c:pt>
                <c:pt idx="111">
                  <c:v>7 AM</c:v>
                </c:pt>
                <c:pt idx="112">
                  <c:v>9 AM</c:v>
                </c:pt>
                <c:pt idx="113">
                  <c:v>10 AM</c:v>
                </c:pt>
                <c:pt idx="114">
                  <c:v>11 AM</c:v>
                </c:pt>
                <c:pt idx="115">
                  <c:v>12 PM</c:v>
                </c:pt>
                <c:pt idx="116">
                  <c:v>1 PM</c:v>
                </c:pt>
                <c:pt idx="117">
                  <c:v>2 PM</c:v>
                </c:pt>
                <c:pt idx="118">
                  <c:v>4 PM</c:v>
                </c:pt>
                <c:pt idx="119">
                  <c:v>5 PM</c:v>
                </c:pt>
                <c:pt idx="120">
                  <c:v>6 PM</c:v>
                </c:pt>
                <c:pt idx="121">
                  <c:v>8 PM</c:v>
                </c:pt>
                <c:pt idx="122">
                  <c:v>9 PM</c:v>
                </c:pt>
                <c:pt idx="123">
                  <c:v>8 AM
24-Aug</c:v>
                </c:pt>
                <c:pt idx="124">
                  <c:v>10 AM</c:v>
                </c:pt>
                <c:pt idx="125">
                  <c:v>11 AM</c:v>
                </c:pt>
                <c:pt idx="126">
                  <c:v>12 PM</c:v>
                </c:pt>
                <c:pt idx="127">
                  <c:v>1 PM</c:v>
                </c:pt>
                <c:pt idx="128">
                  <c:v>4 PM</c:v>
                </c:pt>
                <c:pt idx="129">
                  <c:v>5 PM</c:v>
                </c:pt>
                <c:pt idx="130">
                  <c:v>6 PM</c:v>
                </c:pt>
                <c:pt idx="131">
                  <c:v>10 PM</c:v>
                </c:pt>
              </c:strCache>
            </c:strRef>
          </c:cat>
          <c:val>
            <c:numRef>
              <c:f>'Time Series'!$B$26:$B$182</c:f>
              <c:numCache>
                <c:formatCode>General</c:formatCode>
                <c:ptCount val="132"/>
                <c:pt idx="0">
                  <c:v>1</c:v>
                </c:pt>
                <c:pt idx="1">
                  <c:v>1</c:v>
                </c:pt>
                <c:pt idx="2">
                  <c:v>1</c:v>
                </c:pt>
                <c:pt idx="3">
                  <c:v>1</c:v>
                </c:pt>
                <c:pt idx="4">
                  <c:v>1</c:v>
                </c:pt>
                <c:pt idx="5">
                  <c:v>1</c:v>
                </c:pt>
                <c:pt idx="6">
                  <c:v>1</c:v>
                </c:pt>
                <c:pt idx="7">
                  <c:v>1</c:v>
                </c:pt>
                <c:pt idx="8">
                  <c:v>1</c:v>
                </c:pt>
                <c:pt idx="9">
                  <c:v>7</c:v>
                </c:pt>
                <c:pt idx="10">
                  <c:v>1</c:v>
                </c:pt>
                <c:pt idx="11">
                  <c:v>1</c:v>
                </c:pt>
                <c:pt idx="12">
                  <c:v>1</c:v>
                </c:pt>
                <c:pt idx="13">
                  <c:v>1</c:v>
                </c:pt>
                <c:pt idx="14">
                  <c:v>2</c:v>
                </c:pt>
                <c:pt idx="15">
                  <c:v>1</c:v>
                </c:pt>
                <c:pt idx="16">
                  <c:v>2</c:v>
                </c:pt>
                <c:pt idx="17">
                  <c:v>5</c:v>
                </c:pt>
                <c:pt idx="18">
                  <c:v>1</c:v>
                </c:pt>
                <c:pt idx="19">
                  <c:v>1</c:v>
                </c:pt>
                <c:pt idx="20">
                  <c:v>6</c:v>
                </c:pt>
                <c:pt idx="21">
                  <c:v>1</c:v>
                </c:pt>
                <c:pt idx="22">
                  <c:v>3</c:v>
                </c:pt>
                <c:pt idx="23">
                  <c:v>1</c:v>
                </c:pt>
                <c:pt idx="24">
                  <c:v>1</c:v>
                </c:pt>
                <c:pt idx="25">
                  <c:v>1</c:v>
                </c:pt>
                <c:pt idx="26">
                  <c:v>1</c:v>
                </c:pt>
                <c:pt idx="27">
                  <c:v>5</c:v>
                </c:pt>
                <c:pt idx="28">
                  <c:v>1</c:v>
                </c:pt>
                <c:pt idx="29">
                  <c:v>1</c:v>
                </c:pt>
                <c:pt idx="30">
                  <c:v>1</c:v>
                </c:pt>
                <c:pt idx="31">
                  <c:v>1</c:v>
                </c:pt>
                <c:pt idx="32">
                  <c:v>1</c:v>
                </c:pt>
                <c:pt idx="33">
                  <c:v>1</c:v>
                </c:pt>
                <c:pt idx="34">
                  <c:v>1</c:v>
                </c:pt>
                <c:pt idx="35">
                  <c:v>1</c:v>
                </c:pt>
                <c:pt idx="36">
                  <c:v>2</c:v>
                </c:pt>
                <c:pt idx="37">
                  <c:v>3</c:v>
                </c:pt>
                <c:pt idx="38">
                  <c:v>3</c:v>
                </c:pt>
                <c:pt idx="39">
                  <c:v>5</c:v>
                </c:pt>
                <c:pt idx="40">
                  <c:v>1</c:v>
                </c:pt>
                <c:pt idx="41">
                  <c:v>2</c:v>
                </c:pt>
                <c:pt idx="42">
                  <c:v>3</c:v>
                </c:pt>
                <c:pt idx="43">
                  <c:v>6</c:v>
                </c:pt>
                <c:pt idx="44">
                  <c:v>2</c:v>
                </c:pt>
                <c:pt idx="45">
                  <c:v>2</c:v>
                </c:pt>
                <c:pt idx="46">
                  <c:v>2</c:v>
                </c:pt>
                <c:pt idx="47">
                  <c:v>1</c:v>
                </c:pt>
                <c:pt idx="48">
                  <c:v>1</c:v>
                </c:pt>
                <c:pt idx="49">
                  <c:v>1</c:v>
                </c:pt>
                <c:pt idx="50">
                  <c:v>3</c:v>
                </c:pt>
                <c:pt idx="51">
                  <c:v>6</c:v>
                </c:pt>
                <c:pt idx="52">
                  <c:v>2</c:v>
                </c:pt>
                <c:pt idx="53">
                  <c:v>4</c:v>
                </c:pt>
                <c:pt idx="54">
                  <c:v>1</c:v>
                </c:pt>
                <c:pt idx="55">
                  <c:v>1</c:v>
                </c:pt>
                <c:pt idx="56">
                  <c:v>1</c:v>
                </c:pt>
                <c:pt idx="57">
                  <c:v>1</c:v>
                </c:pt>
                <c:pt idx="58">
                  <c:v>1</c:v>
                </c:pt>
                <c:pt idx="59">
                  <c:v>1</c:v>
                </c:pt>
                <c:pt idx="60">
                  <c:v>4</c:v>
                </c:pt>
                <c:pt idx="61">
                  <c:v>2</c:v>
                </c:pt>
                <c:pt idx="62">
                  <c:v>4</c:v>
                </c:pt>
                <c:pt idx="63">
                  <c:v>7</c:v>
                </c:pt>
                <c:pt idx="64">
                  <c:v>4</c:v>
                </c:pt>
                <c:pt idx="65">
                  <c:v>2</c:v>
                </c:pt>
                <c:pt idx="66">
                  <c:v>2</c:v>
                </c:pt>
                <c:pt idx="67">
                  <c:v>6</c:v>
                </c:pt>
                <c:pt idx="68">
                  <c:v>2</c:v>
                </c:pt>
                <c:pt idx="69">
                  <c:v>2</c:v>
                </c:pt>
                <c:pt idx="70">
                  <c:v>1</c:v>
                </c:pt>
                <c:pt idx="71">
                  <c:v>2</c:v>
                </c:pt>
                <c:pt idx="72">
                  <c:v>1</c:v>
                </c:pt>
                <c:pt idx="73">
                  <c:v>1</c:v>
                </c:pt>
                <c:pt idx="74">
                  <c:v>2</c:v>
                </c:pt>
                <c:pt idx="75">
                  <c:v>1</c:v>
                </c:pt>
                <c:pt idx="76">
                  <c:v>1</c:v>
                </c:pt>
                <c:pt idx="77">
                  <c:v>1</c:v>
                </c:pt>
                <c:pt idx="78">
                  <c:v>1</c:v>
                </c:pt>
                <c:pt idx="79">
                  <c:v>1</c:v>
                </c:pt>
                <c:pt idx="80">
                  <c:v>1</c:v>
                </c:pt>
                <c:pt idx="81">
                  <c:v>1</c:v>
                </c:pt>
                <c:pt idx="82">
                  <c:v>1</c:v>
                </c:pt>
                <c:pt idx="83">
                  <c:v>3</c:v>
                </c:pt>
                <c:pt idx="84">
                  <c:v>1</c:v>
                </c:pt>
                <c:pt idx="85">
                  <c:v>1</c:v>
                </c:pt>
                <c:pt idx="86">
                  <c:v>4</c:v>
                </c:pt>
                <c:pt idx="87">
                  <c:v>1</c:v>
                </c:pt>
                <c:pt idx="88">
                  <c:v>5</c:v>
                </c:pt>
                <c:pt idx="89">
                  <c:v>4</c:v>
                </c:pt>
                <c:pt idx="90">
                  <c:v>1</c:v>
                </c:pt>
                <c:pt idx="91">
                  <c:v>2</c:v>
                </c:pt>
                <c:pt idx="92">
                  <c:v>1</c:v>
                </c:pt>
                <c:pt idx="93">
                  <c:v>1</c:v>
                </c:pt>
                <c:pt idx="94">
                  <c:v>2</c:v>
                </c:pt>
                <c:pt idx="95">
                  <c:v>1</c:v>
                </c:pt>
                <c:pt idx="96">
                  <c:v>4</c:v>
                </c:pt>
                <c:pt idx="97">
                  <c:v>2</c:v>
                </c:pt>
                <c:pt idx="98">
                  <c:v>2</c:v>
                </c:pt>
                <c:pt idx="99">
                  <c:v>1</c:v>
                </c:pt>
                <c:pt idx="100">
                  <c:v>1</c:v>
                </c:pt>
                <c:pt idx="101">
                  <c:v>1</c:v>
                </c:pt>
                <c:pt idx="102">
                  <c:v>1</c:v>
                </c:pt>
                <c:pt idx="103">
                  <c:v>1</c:v>
                </c:pt>
                <c:pt idx="104">
                  <c:v>2</c:v>
                </c:pt>
                <c:pt idx="105">
                  <c:v>1</c:v>
                </c:pt>
                <c:pt idx="106">
                  <c:v>2</c:v>
                </c:pt>
                <c:pt idx="107">
                  <c:v>1</c:v>
                </c:pt>
                <c:pt idx="108">
                  <c:v>2</c:v>
                </c:pt>
                <c:pt idx="109">
                  <c:v>1</c:v>
                </c:pt>
                <c:pt idx="110">
                  <c:v>3</c:v>
                </c:pt>
                <c:pt idx="111">
                  <c:v>11</c:v>
                </c:pt>
                <c:pt idx="112">
                  <c:v>2</c:v>
                </c:pt>
                <c:pt idx="113">
                  <c:v>4</c:v>
                </c:pt>
                <c:pt idx="114">
                  <c:v>1</c:v>
                </c:pt>
                <c:pt idx="115">
                  <c:v>4</c:v>
                </c:pt>
                <c:pt idx="116">
                  <c:v>1</c:v>
                </c:pt>
                <c:pt idx="117">
                  <c:v>1</c:v>
                </c:pt>
                <c:pt idx="118">
                  <c:v>1</c:v>
                </c:pt>
                <c:pt idx="119">
                  <c:v>3</c:v>
                </c:pt>
                <c:pt idx="120">
                  <c:v>3</c:v>
                </c:pt>
                <c:pt idx="121">
                  <c:v>1</c:v>
                </c:pt>
                <c:pt idx="122">
                  <c:v>1</c:v>
                </c:pt>
                <c:pt idx="123">
                  <c:v>2</c:v>
                </c:pt>
                <c:pt idx="124">
                  <c:v>1</c:v>
                </c:pt>
                <c:pt idx="125">
                  <c:v>1</c:v>
                </c:pt>
                <c:pt idx="126">
                  <c:v>1</c:v>
                </c:pt>
                <c:pt idx="127">
                  <c:v>2</c:v>
                </c:pt>
                <c:pt idx="128">
                  <c:v>1</c:v>
                </c:pt>
                <c:pt idx="129">
                  <c:v>1</c:v>
                </c:pt>
                <c:pt idx="130">
                  <c:v>1</c:v>
                </c:pt>
                <c:pt idx="131">
                  <c:v>1</c:v>
                </c:pt>
              </c:numCache>
            </c:numRef>
          </c:val>
        </c:ser>
        <c:axId val="3583678"/>
        <c:axId val="32253103"/>
      </c:barChart>
      <c:catAx>
        <c:axId val="3583678"/>
        <c:scaling>
          <c:orientation val="minMax"/>
        </c:scaling>
        <c:axPos val="b"/>
        <c:delete val="0"/>
        <c:numFmt formatCode="General" sourceLinked="1"/>
        <c:majorTickMark val="out"/>
        <c:minorTickMark val="none"/>
        <c:tickLblPos val="nextTo"/>
        <c:crossAx val="32253103"/>
        <c:crosses val="autoZero"/>
        <c:auto val="1"/>
        <c:lblOffset val="100"/>
        <c:noMultiLvlLbl val="0"/>
      </c:catAx>
      <c:valAx>
        <c:axId val="32253103"/>
        <c:scaling>
          <c:orientation val="minMax"/>
        </c:scaling>
        <c:axPos val="l"/>
        <c:majorGridlines/>
        <c:delete val="0"/>
        <c:numFmt formatCode="General" sourceLinked="1"/>
        <c:majorTickMark val="out"/>
        <c:minorTickMark val="none"/>
        <c:tickLblPos val="nextTo"/>
        <c:crossAx val="35836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678766"/>
        <c:axId val="53455711"/>
      </c:barChart>
      <c:catAx>
        <c:axId val="506787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55711"/>
        <c:crosses val="autoZero"/>
        <c:auto val="1"/>
        <c:lblOffset val="100"/>
        <c:noMultiLvlLbl val="0"/>
      </c:catAx>
      <c:valAx>
        <c:axId val="53455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78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339352"/>
        <c:axId val="34945305"/>
      </c:barChart>
      <c:catAx>
        <c:axId val="113393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45305"/>
        <c:crosses val="autoZero"/>
        <c:auto val="1"/>
        <c:lblOffset val="100"/>
        <c:noMultiLvlLbl val="0"/>
      </c:catAx>
      <c:valAx>
        <c:axId val="349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072290"/>
        <c:axId val="11997427"/>
      </c:barChart>
      <c:catAx>
        <c:axId val="460722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997427"/>
        <c:crosses val="autoZero"/>
        <c:auto val="1"/>
        <c:lblOffset val="100"/>
        <c:noMultiLvlLbl val="0"/>
      </c:catAx>
      <c:valAx>
        <c:axId val="11997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2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867980"/>
        <c:axId val="32267501"/>
      </c:barChart>
      <c:catAx>
        <c:axId val="408679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67501"/>
        <c:crosses val="autoZero"/>
        <c:auto val="1"/>
        <c:lblOffset val="100"/>
        <c:noMultiLvlLbl val="0"/>
      </c:catAx>
      <c:valAx>
        <c:axId val="3226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67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972054"/>
        <c:axId val="63530759"/>
      </c:barChart>
      <c:catAx>
        <c:axId val="219720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530759"/>
        <c:crosses val="autoZero"/>
        <c:auto val="1"/>
        <c:lblOffset val="100"/>
        <c:noMultiLvlLbl val="0"/>
      </c:catAx>
      <c:valAx>
        <c:axId val="63530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72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905920"/>
        <c:axId val="45717825"/>
      </c:barChart>
      <c:catAx>
        <c:axId val="349059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717825"/>
        <c:crosses val="autoZero"/>
        <c:auto val="1"/>
        <c:lblOffset val="100"/>
        <c:noMultiLvlLbl val="0"/>
      </c:catAx>
      <c:valAx>
        <c:axId val="45717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5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8807242"/>
        <c:axId val="12156315"/>
      </c:barChart>
      <c:catAx>
        <c:axId val="88072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156315"/>
        <c:crosses val="autoZero"/>
        <c:auto val="1"/>
        <c:lblOffset val="100"/>
        <c:noMultiLvlLbl val="0"/>
      </c:catAx>
      <c:valAx>
        <c:axId val="12156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7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297972"/>
        <c:axId val="45137429"/>
      </c:barChart>
      <c:catAx>
        <c:axId val="42297972"/>
        <c:scaling>
          <c:orientation val="minMax"/>
        </c:scaling>
        <c:axPos val="b"/>
        <c:delete val="1"/>
        <c:majorTickMark val="out"/>
        <c:minorTickMark val="none"/>
        <c:tickLblPos val="none"/>
        <c:crossAx val="45137429"/>
        <c:crosses val="autoZero"/>
        <c:auto val="1"/>
        <c:lblOffset val="100"/>
        <c:noMultiLvlLbl val="0"/>
      </c:catAx>
      <c:valAx>
        <c:axId val="45137429"/>
        <c:scaling>
          <c:orientation val="minMax"/>
        </c:scaling>
        <c:axPos val="l"/>
        <c:delete val="1"/>
        <c:majorTickMark val="out"/>
        <c:minorTickMark val="none"/>
        <c:tickLblPos val="none"/>
        <c:crossAx val="422979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0" refreshedBy="Marc Smith" refreshedVersion="5">
  <cacheSource type="worksheet">
    <worksheetSource ref="A2:BL26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0">
        <s v="tampere ratina visittampere travelgram"/>
        <s v="tampere visittampere näsijärvi finland sauna sushi ratina"/>
        <m/>
        <s v="rammstein tampere"/>
        <s v="sade näsijärvi nässy tampere visittampere sää maisema luonto"/>
        <s v="destinationpromotion finnishlakeland"/>
        <s v="moomin lovereading valuethearts tampere finland"/>
        <s v="moomin fans japan moominmuseum tamperehall visittampere visitfinland tampere mysummerfinland tovejansson art cultureistheanswer"/>
        <s v="visittampere"/>
        <s v="tampere foodtechies popups hungryfortampere visittampere"/>
        <s v="brewdog brewdogtampere tonkabeans vanilja coffee stout milkstout tampere visittampere kauppakeskusratina beerparty beerserver craftnotcrap craftbar beerforlife beerstagram"/>
        <s v="sushi"/>
        <s v="tampere"/>
        <s v="international music conference"/>
        <s v="posti postikortit"/>
        <s v="capitalofmetal tampere visittampere"/>
        <s v="moomin"/>
        <s v="kuikka näsijärvi nässy tampere"/>
        <s v="kuikka purjevene näsijärvi nässy tampere visittampere linnut luonto maisema"/>
        <s v="visittampere tampere visitlakeland lakeland visitfinland finland suomi scandinavia visiteurope europe museum art travel tourism review rating"/>
        <s v="visittampere tampere visitlakeland lakeland visitfinland finland suomi scandinavia visiteurope europe museum art travel touri"/>
        <s v="tampere tamperetalo"/>
        <s v="tampere capitalofmetal rammstein ratina visittampere"/>
        <s v="näsinneula tampere rakentaminen visittampere"/>
        <s v="livelab tampere"/>
        <s v="北欧 フィンランド 北欧暮らし finland suomi tampere visittampere タンペレ moomin ムーミン muumimuseo ムーミン美術館 ムーミンミュージアム"/>
        <s v="pariscapnord pariscapnord2019 tamperephototrophy visittampere tampere graffiti streetart finlande"/>
        <s v="pariscapnord2019"/>
        <s v="pariscapnord2019 tamperephototrophy visittampere tampere graffiti streetart"/>
        <s v="golfedumorbihan golfeandyou tampéré finlande visittampere pariscapnord2019 tamperephototrophy"/>
        <s v="pariscapnord pariscapnord2019 tamperephototrophy visittampere tampere graffiti streetart"/>
        <s v="mytampere visittampere thisisfinland visitfinland cityscape urbanscenery travelpics inststravel photooftheday whereitravel travelphotography travelpics"/>
        <s v="tampere visittampere tampereregion2026"/>
        <s v="blockfest"/>
        <s v="satamat järviluonto vesistö"/>
        <s v="tampereenratikka tampere visittampere"/>
        <s v="särkänniemi mustalahti festival family"/>
        <s v="lakeland festival"/>
        <s v="lakesperience"/>
        <s v="pispala sauna festival tampere"/>
        <s v="lakesperience mecklenburglakedistrict"/>
        <s v="lakesperience särkänniemi tamperelakelandfestival"/>
        <s v="tamperelakelandfestival lakesperience järvimatkailu visittampere höyrylaiva melonta sähköpyörä kalastus"/>
        <s v="sushi visittampere tampere fujimi"/>
        <s v="construction jäärämizing jääräceramics visittampere innovation monamour ceramicart lartistafinlandesa visiteurope visitfinlandia"/>
        <s v="visittampere monamour jäärämizing jääräceramics"/>
        <s v="homeless footballcup visittampere football"/>
        <s v="kaarikoirat"/>
        <s v="tampere kaupunki murre kieli visittampere"/>
        <s v="tampere visittampere"/>
        <s v="capitalofmetal tampere visittampere finland metal music"/>
        <s v="ctg serlachius performance video ceramics sculptures"/>
        <s v="ctg serlachius performance"/>
        <s v="nokia tampere visittampere"/>
        <s v="moomin visittampere tampere"/>
        <s v="velho sleepycat nukuttaa catcafe kissakahvila tampere visittampere"/>
        <s v="visittampere tampere cat cafe"/>
        <s v="pyöräily tampere"/>
        <s v="pyöräily tampere pyhänäsi visittampere"/>
        <s v="visittampere wanhattalot"/>
        <s v="tuulensuu"/>
        <s v="tuulensuu visittampere tampere"/>
        <s v="finlayson visittampere tampere"/>
        <s v="tampere tamperetalo tamperehall"/>
        <s v="visittampere tampere"/>
        <s v="hiedanranta visittampere"/>
        <s v="hiedanranta katutaide streetart visittampere"/>
        <s v="hiedanranta visittampere tampere"/>
        <s v="hiedanranta ekokumppanit pyhanasi visittampere"/>
        <s v="livelab tampere visittampere"/>
        <s v="glivelabtampere glivelabtampere tampere visittampere"/>
        <s v="visittampere photography"/>
        <s v="visittampere tampere valokuvaus"/>
        <s v="tamperrada pintxofiesta pintxo visittampere pirkanamaanfestivaalit pirfest tampereregionfestivals"/>
        <s v="tamperechambermusic tamperetalo visittampere"/>
        <s v="sarahildenintaidemuseo tampere visittampere"/>
        <s v="kintulammi sauna nysse visittampere tampere luonto"/>
        <s v="rammstein tampere visittampere kalastus"/>
        <s v="puistofiesta särkänniemi pomppulinna tampere visittampere"/>
        <s v="visittampere tallipiha tampere"/>
        <s v="lakeland festival visittampere tampere"/>
        <s v="saunapäivä saunacapital tampere sauna festivaali"/>
        <s v="visittampere kestävämatkailu tampere"/>
        <s v="tampere venetsialaiset visittampere viikinsaari"/>
        <s v="kintulammi sauna nysse"/>
        <s v="puistofiesta"/>
        <s v="tampere venetsialaiset"/>
        <s v="tampere internationaltampere talenttampere visittampere"/>
        <s v="särkänniemi"/>
        <s v="särkänniemi mustalahti festival family lake nature cruises visittampere"/>
        <s v="tampere särkänniemi"/>
        <s v="mölkky game hobby finland visittampere"/>
        <s v="rammstein rammsteinlive tampere visittampere finland rock heavy music"/>
        <s v="rammstein rammsteinlive tampere visittampere finland rock heavy music konsertissa"/>
        <s v="sauna pispala sauna festival tampere saunacapital visittampere finland"/>
        <s v="pispala sauna festival tampere saunacapital visittampere"/>
        <s v="tampere finland saunacapital visittampere"/>
        <s v="tampere finland"/>
        <s v="tuulensuu ratikkatampere tampereallbright omatampere visittampere yletampere"/>
        <s v="visittampere tampere finland sauna"/>
        <s v="international music conference womex19 tampere visittampere"/>
        <s v="rammstein tampere relax nature lakeside visittampere"/>
        <s v="tampere finlandia destino eventprofs teambuilding puntomice"/>
        <s v="vapriikki vampyyrit tampere visittampere"/>
        <s v="hiedanranta tampere visittampere hiedanrannankulttuuri"/>
        <s v="tampere finland parisnorthcapephotoadventure visittampere"/>
        <s v="tampere tampereenratikka ratikantarina visittampere"/>
        <s v="tampere finland football visittampere"/>
        <s v="finlaysonartarea tampere visittampere"/>
        <s v="blockfest visittampere tampere tamperekuvia jäteasema roskaastia kävelykatu siisteys siivous"/>
        <s v="kirkko church risti cross kulta ortodoksikirkko gold ikoni kirkonkello churchbell tamperekuvia tampere visittampere valokuvaus photography canonkesä canon7dmk2"/>
        <s v="kalevankangas visittampere tamperekuvia rakennus building hautausmaa cemetery valokuvaus photography canonkesä canon7dmk2"/>
        <s v="kirkko church kellotapuli beffroi tamperekuvia tampere visittampere valokuvaus photography canonkesä canon7dmk2 suomi finland"/>
        <s v="pyhäjärvi pispalanharju tahmela tamperekuvia visittampere pirkkala ylävoima rajasalmi järvi lake talo house puut woods metsä forest saari island valokuvaus photography canonkesä canon7dmk2"/>
        <s v="näsinneula särkänniemi visittampere tamperekuvia huvipusto funfair taivas heaven pilvi could rakennus building savupiippu chimney valokuvaus photography canonkesä canon7dmk2 suomi finland"/>
        <s v="ruska tampere visittampere näsijärvi kuivuus kuivakesä sää luonto"/>
        <s v="kuikka näsijärvi nässy tampere visittampere linnut luonto maisema"/>
        <s v="kuikka purjevene näsijärvi nässy tampere visittampere linnut luonto maisema purjehdus"/>
        <s v="sade ruska iso_otava näsijärvi nässy tampere visittampere luonto maisema kuivakesä sää"/>
        <s v="rusk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0">
        <d v="2019-08-11T08:34:02.000"/>
        <d v="2019-08-11T09:47:44.000"/>
        <d v="2019-08-11T10:54:52.000"/>
        <d v="2019-08-11T11:22:22.000"/>
        <d v="2019-08-11T10:21:07.000"/>
        <d v="2019-08-11T10:21:30.000"/>
        <d v="2019-08-11T10:21:43.000"/>
        <d v="2019-08-11T13:29:21.000"/>
        <d v="2019-08-11T10:22:53.000"/>
        <d v="2019-08-11T10:22:56.000"/>
        <d v="2019-08-11T10:23:00.000"/>
        <d v="2019-08-11T16:59:17.000"/>
        <d v="2019-08-12T13:17:07.000"/>
        <d v="2019-08-12T13:56:04.000"/>
        <d v="2019-08-22T14:45:16.000"/>
        <d v="2019-08-13T07:43:32.000"/>
        <d v="2019-08-13T08:01:52.000"/>
        <d v="2017-04-30T17:39:07.000"/>
        <d v="2019-08-13T09:57:15.000"/>
        <d v="2019-08-13T12:07:23.000"/>
        <d v="2019-08-13T19:57:14.000"/>
        <d v="2019-08-13T20:02:08.000"/>
        <d v="2019-08-12T09:29:40.000"/>
        <d v="2019-08-14T09:58:48.000"/>
        <d v="2019-08-14T10:21:31.000"/>
        <d v="2019-08-14T13:36:45.000"/>
        <d v="2019-08-14T14:36:52.000"/>
        <d v="2019-08-14T14:57:20.000"/>
        <d v="2019-08-14T17:02:41.000"/>
        <d v="2019-08-14T17:03:42.000"/>
        <d v="2019-08-14T17:03:47.000"/>
        <d v="2019-08-15T01:40:11.000"/>
        <d v="2019-08-15T01:40:33.000"/>
        <d v="2019-08-15T02:27:48.000"/>
        <d v="2019-08-15T03:17:37.000"/>
        <d v="2019-08-15T02:26:08.000"/>
        <d v="2019-08-15T08:37:01.000"/>
        <d v="2019-08-14T18:23:07.000"/>
        <d v="2019-08-15T09:11:35.000"/>
        <d v="2019-08-15T10:01:59.000"/>
        <d v="2019-08-15T17:27:53.000"/>
        <d v="2019-08-15T20:18:02.000"/>
        <d v="2019-08-16T05:09:36.000"/>
        <d v="2019-08-16T08:26:17.000"/>
        <d v="2019-08-12T08:37:17.000"/>
        <d v="2019-08-16T09:35:14.000"/>
        <d v="2019-08-16T10:10:47.000"/>
        <d v="2019-08-16T10:33:37.000"/>
        <d v="2019-08-16T14:37:16.000"/>
        <d v="2019-08-16T15:12:29.000"/>
        <d v="2019-08-16T15:25:38.000"/>
        <d v="2019-08-17T08:09:34.000"/>
        <d v="2019-08-15T19:12:03.000"/>
        <d v="2019-08-17T08:44:56.000"/>
        <d v="2019-08-17T10:13:54.000"/>
        <d v="2019-08-17T10:19:20.000"/>
        <d v="2019-08-17T12:43:26.000"/>
        <d v="2019-08-17T10:09:40.000"/>
        <d v="2019-08-16T14:58:50.000"/>
        <d v="2019-08-17T13:34:00.000"/>
        <d v="2019-08-17T13:35:21.000"/>
        <d v="2019-08-16T14:24:18.000"/>
        <d v="2019-08-16T14:29:53.000"/>
        <d v="2019-08-17T10:05:21.000"/>
        <d v="2019-08-17T10:07:55.000"/>
        <d v="2019-08-17T14:30:45.000"/>
        <d v="2019-08-17T18:01:07.000"/>
        <d v="2019-08-17T18:24:26.000"/>
        <d v="2019-08-17T22:15:09.000"/>
        <d v="2019-08-18T05:37:44.000"/>
        <d v="2019-08-18T08:09:36.000"/>
        <d v="2019-08-18T14:10:01.000"/>
        <d v="2019-08-18T15:15:10.000"/>
        <d v="2019-08-18T17:14:03.000"/>
        <d v="2019-08-19T11:44:51.000"/>
        <d v="2019-08-14T08:32:25.000"/>
        <d v="2019-08-14T13:16:22.000"/>
        <d v="2019-08-14T14:55:06.000"/>
        <d v="2019-08-13T07:32:10.000"/>
        <d v="2019-08-20T07:08:30.000"/>
        <d v="2019-08-20T10:15:20.000"/>
        <d v="2019-08-14T11:08:54.000"/>
        <d v="2019-08-20T11:35:06.000"/>
        <d v="2019-08-20T11:51:49.000"/>
        <d v="2019-08-20T12:42:00.000"/>
        <d v="2019-08-20T13:35:54.000"/>
        <d v="2019-08-20T13:36:58.000"/>
        <d v="2019-08-20T22:27:30.000"/>
        <d v="2019-08-21T05:33:14.000"/>
        <d v="2019-08-21T05:35:28.000"/>
        <d v="2019-08-21T06:02:08.000"/>
        <d v="2019-08-21T07:45:16.000"/>
        <d v="2019-08-12T12:08:33.000"/>
        <d v="2019-08-21T08:25:31.000"/>
        <d v="2019-08-12T06:48:47.000"/>
        <d v="2019-08-12T15:41:19.000"/>
        <d v="2019-08-21T08:46:19.000"/>
        <d v="2019-08-13T13:16:38.000"/>
        <d v="2019-08-20T10:23:16.000"/>
        <d v="2019-08-20T10:24:17.000"/>
        <d v="2019-08-21T09:01:17.000"/>
        <d v="2019-08-01T10:50:22.000"/>
        <d v="2019-08-22T16:32:24.000"/>
        <d v="2019-08-15T15:14:11.000"/>
        <d v="2019-08-23T04:38:29.000"/>
        <d v="2019-08-23T04:42:14.000"/>
        <d v="2019-08-23T06:15:15.000"/>
        <d v="2019-08-23T07:08:00.000"/>
        <d v="2019-08-23T07:25:53.000"/>
        <d v="2019-08-17T10:13:02.000"/>
        <d v="2019-08-23T07:26:09.000"/>
        <d v="2019-08-23T07:38:45.000"/>
        <d v="2019-08-23T06:50:11.000"/>
        <d v="2019-08-23T07:45:04.000"/>
        <d v="2019-08-23T07:47:19.000"/>
        <d v="2019-08-07T10:07:38.000"/>
        <d v="2019-08-11T15:33:59.000"/>
        <d v="2019-08-14T11:07:58.000"/>
        <d v="2019-08-16T08:44:10.000"/>
        <d v="2019-08-16T10:34:09.000"/>
        <d v="2019-08-22T11:20:00.000"/>
        <d v="2019-08-22T12:38:35.000"/>
        <d v="2019-08-09T08:25:19.000"/>
        <d v="2019-08-22T12:47:02.000"/>
        <d v="2019-08-23T07:09:15.000"/>
        <d v="2019-08-14T11:04:08.000"/>
        <d v="2019-08-14T08:10:50.000"/>
        <d v="2019-08-21T16:57:56.000"/>
        <d v="2019-08-23T10:41:12.000"/>
        <d v="2019-08-23T10:46:29.000"/>
        <d v="2019-08-11T12:12:28.000"/>
        <d v="2019-07-04T11:00:01.000"/>
        <d v="2019-08-17T17:17:25.000"/>
        <d v="2019-08-17T12:00:34.000"/>
        <d v="2019-08-22T08:14:42.000"/>
        <d v="2019-08-22T06:59:18.000"/>
        <d v="2019-08-23T10:50:20.000"/>
        <d v="2019-08-12T08:07:56.000"/>
        <d v="2019-08-12T07:52:04.000"/>
        <d v="2019-08-12T13:09:08.000"/>
        <d v="2019-08-15T11:45:17.000"/>
        <d v="2019-08-15T11:23:42.000"/>
        <d v="2019-08-13T07:42:58.000"/>
        <d v="2019-08-15T11:18:05.000"/>
        <d v="2019-08-13T07:30:39.000"/>
        <d v="2019-08-15T08:32:58.000"/>
        <d v="2019-08-15T08:54:30.000"/>
        <d v="2019-08-15T10:40:55.000"/>
        <d v="2019-08-16T06:14:25.000"/>
        <d v="2019-08-16T06:19:30.000"/>
        <d v="2019-08-16T06:25:55.000"/>
        <d v="2019-08-16T06:43:28.000"/>
        <d v="2019-08-16T10:29:54.000"/>
        <d v="2019-08-15T09:06:54.000"/>
        <d v="2019-08-15T09:07:08.000"/>
        <d v="2019-08-16T10:32:37.000"/>
        <d v="2019-08-15T09:49:33.000"/>
        <d v="2019-08-16T09:08:29.000"/>
        <d v="2019-08-16T10:15:02.000"/>
        <d v="2019-08-15T11:18:56.000"/>
        <d v="2019-08-14T07:35:37.000"/>
        <d v="2019-08-17T15:46:29.000"/>
        <d v="2019-08-14T06:48:00.000"/>
        <d v="2019-08-17T15:34:18.000"/>
        <d v="2019-08-19T11:38:06.000"/>
        <d v="2019-08-23T07:41:02.000"/>
        <d v="2019-08-23T07:46:45.000"/>
        <d v="2019-08-23T09:58:24.000"/>
        <d v="2019-08-22T19:06:56.000"/>
        <d v="2019-08-23T10:01:39.000"/>
        <d v="2019-08-23T12:00:52.000"/>
        <d v="2019-08-20T11:14:28.000"/>
        <d v="2019-08-09T13:53:32.000"/>
        <d v="2019-08-12T11:14:34.000"/>
        <d v="2019-08-14T10:36:24.000"/>
        <d v="2019-08-15T06:17:04.000"/>
        <d v="2019-08-15T09:14:58.000"/>
        <d v="2019-08-20T08:06:08.000"/>
        <d v="2019-08-20T10:49:05.000"/>
        <d v="2019-08-21T07:21:14.000"/>
        <d v="2019-08-23T07:05:58.000"/>
        <d v="2019-08-23T07:36:48.000"/>
        <d v="2019-08-23T12:09:24.000"/>
        <d v="2019-08-23T12:16:20.000"/>
        <d v="2019-08-12T07:56:38.000"/>
        <d v="2019-08-12T08:04:43.000"/>
        <d v="2019-08-12T11:49:18.000"/>
        <d v="2019-08-14T09:30:51.000"/>
        <d v="2019-08-14T11:53:01.000"/>
        <d v="2019-08-15T09:53:08.000"/>
        <d v="2019-08-15T13:21:13.000"/>
        <d v="2019-08-16T10:57:00.000"/>
        <d v="2019-08-22T10:15:50.000"/>
        <d v="2019-08-23T09:58:48.000"/>
        <d v="2019-08-23T13:29:08.000"/>
        <d v="2019-08-23T14:06:09.000"/>
        <d v="2019-08-23T17:13:21.000"/>
        <d v="2019-08-23T17:14:56.000"/>
        <d v="2019-08-23T06:32:27.000"/>
        <d v="2019-08-23T17:19:29.000"/>
        <d v="2019-08-20T07:02:00.000"/>
        <d v="2019-08-20T10:54:54.000"/>
        <d v="2019-08-20T07:29:59.000"/>
        <d v="2019-08-23T18:02:36.000"/>
        <d v="2019-08-23T18:03:01.000"/>
        <d v="2019-08-23T18:06:42.000"/>
        <d v="2019-08-18T01:24:19.000"/>
        <d v="2019-08-23T20:57:02.000"/>
        <d v="2019-08-23T21:55:07.000"/>
        <d v="2019-08-21T07:55:49.000"/>
        <d v="2019-08-21T07:57:03.000"/>
        <d v="2019-08-24T08:15:08.000"/>
        <d v="2019-08-24T08:28:15.000"/>
        <d v="2019-08-24T10:45:30.000"/>
        <d v="2019-08-24T11:46:09.000"/>
        <d v="2019-08-23T12:49:47.000"/>
        <d v="2019-08-24T12:40:56.000"/>
        <d v="2019-08-24T13:10:56.000"/>
        <d v="2019-08-14T12:26:06.000"/>
        <d v="2019-08-09T11:36:20.000"/>
        <d v="2019-08-12T11:20:09.000"/>
        <d v="2019-08-14T11:55:37.000"/>
        <d v="2019-08-24T13:15:12.000"/>
        <d v="2019-08-17T16:21:10.000"/>
        <d v="2019-08-21T09:29:33.000"/>
        <d v="2019-08-24T16:50:50.000"/>
        <d v="2019-08-12T08:04:27.000"/>
        <d v="2019-08-12T08:09:43.000"/>
        <d v="2019-08-12T11:54:02.000"/>
        <d v="2019-08-14T09:34:03.000"/>
        <d v="2019-08-14T10:14:38.000"/>
        <d v="2019-08-19T11:38:11.000"/>
        <d v="2019-08-20T07:42:53.000"/>
        <d v="2019-08-23T05:59:33.000"/>
        <d v="2019-08-23T11:58:20.000"/>
        <d v="2019-08-18T06:42:43.000"/>
        <d v="2019-08-12T18:04:33.000"/>
        <d v="2019-08-14T18:20:14.000"/>
        <d v="2019-08-22T16:43:19.000"/>
        <d v="2019-08-23T16:31:17.000"/>
        <d v="2019-08-24T17:28:54.000"/>
        <d v="2019-08-11T16:20:05.000"/>
        <d v="2019-08-12T10:07:26.000"/>
        <d v="2019-08-14T17:21:44.000"/>
        <d v="2019-08-14T17:24:04.000"/>
        <d v="2019-08-14T17:32:54.000"/>
        <d v="2019-08-13T07:32:50.000"/>
        <d v="2019-08-15T05:37:28.000"/>
        <d v="2019-08-24T18:35:52.000"/>
        <d v="2019-08-12T11:12:17.000"/>
        <d v="2019-08-12T14:48:05.000"/>
        <d v="2019-08-16T09:45:57.000"/>
        <d v="2019-08-19T13:59:39.000"/>
        <d v="2019-08-20T11:39:21.000"/>
        <d v="2019-08-12T11:20:43.000"/>
        <d v="2019-08-13T06:57:49.000"/>
        <d v="2019-08-16T09:57:13.000"/>
        <d v="2019-08-20T05:45:18.000"/>
        <d v="2019-08-20T21:58:23.000"/>
        <d v="2019-08-24T22:47:54.000"/>
      </sharedItems>
      <fieldGroup par="66" base="22">
        <rangePr groupBy="hours" autoEnd="1" autoStart="1" startDate="2017-04-30T17:39:07.000" endDate="2019-08-24T22:47:54.000"/>
        <groupItems count="26">
          <s v="&lt;4/30/2017"/>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4-30T17:39:07.000" endDate="2019-08-24T22:47:54.000"/>
        <groupItems count="368">
          <s v="&lt;4/3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7-04-30T17:39:07.000" endDate="2019-08-24T22:47:54.000"/>
        <groupItems count="14">
          <s v="&lt;4/30/2017"/>
          <s v="Jan"/>
          <s v="Feb"/>
          <s v="Mar"/>
          <s v="Apr"/>
          <s v="May"/>
          <s v="Jun"/>
          <s v="Jul"/>
          <s v="Aug"/>
          <s v="Sep"/>
          <s v="Oct"/>
          <s v="Nov"/>
          <s v="Dec"/>
          <s v="&gt;8/24/2019"/>
        </groupItems>
      </fieldGroup>
    </cacheField>
    <cacheField name="Years" databaseField="0">
      <sharedItems containsMixedTypes="0" count="0"/>
      <fieldGroup base="22">
        <rangePr groupBy="years" autoEnd="1" autoStart="1" startDate="2017-04-30T17:39:07.000" endDate="2019-08-24T22:47:54.000"/>
        <groupItems count="5">
          <s v="&lt;4/30/2017"/>
          <s v="2017"/>
          <s v="2018"/>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0">
  <r>
    <s v="travistn"/>
    <s v="travistn"/>
    <m/>
    <m/>
    <m/>
    <m/>
    <m/>
    <m/>
    <m/>
    <m/>
    <s v="No"/>
    <n v="3"/>
    <m/>
    <m/>
    <x v="0"/>
    <d v="2019-08-11T08:34:02.000"/>
    <s v="#tampere water near #ratina #visittampere #travelgram @ Tampere, Finland https://t.co/Mp3dEpLVgQ"/>
    <s v="https://www.instagram.com/p/B1BGPhgpfqw/?igshid=10pgayi8uleke"/>
    <s v="instagram.com"/>
    <x v="0"/>
    <m/>
    <s v="http://pbs.twimg.com/profile_images/413730607597109248/la3TOx7S_normal.jpeg"/>
    <x v="0"/>
    <s v="https://twitter.com/#!/travistn/status/1160469411091898369"/>
    <n v="61.5001"/>
    <n v="23.7512"/>
    <s v="1160469411091898369"/>
    <m/>
    <b v="0"/>
    <n v="0"/>
    <s v=""/>
    <b v="0"/>
    <s v="en"/>
    <m/>
    <s v=""/>
    <b v="0"/>
    <n v="0"/>
    <s v=""/>
    <s v="Instagram"/>
    <b v="0"/>
    <s v="1160469411091898369"/>
    <s v="Tweet"/>
    <n v="0"/>
    <n v="0"/>
    <s v="23.542135,61.427285 _x000a_24.1184937,61.427285 _x000a_24.1184937,61.836577 _x000a_23.542135,61.836577"/>
    <s v="Finland"/>
    <s v="FI"/>
    <s v="Tampere, Finland"/>
    <s v="e3ba9e096a0fc232"/>
    <s v="Tampere"/>
    <s v="city"/>
    <s v="https://api.twitter.com/1.1/geo/id/e3ba9e096a0fc232.json"/>
    <n v="1"/>
    <s v="6"/>
    <s v="6"/>
    <n v="0"/>
    <n v="0"/>
    <n v="0"/>
    <n v="0"/>
    <n v="0"/>
    <n v="0"/>
    <n v="8"/>
    <n v="100"/>
    <n v="8"/>
  </r>
  <r>
    <s v="mihkal"/>
    <s v="ilveshockey"/>
    <m/>
    <m/>
    <m/>
    <m/>
    <m/>
    <m/>
    <m/>
    <m/>
    <s v="No"/>
    <n v="4"/>
    <m/>
    <m/>
    <x v="1"/>
    <d v="2019-08-11T09:47:44.000"/>
    <s v="visittampere via NodeXL https://t.co/bVzbVOlQSr_x000a_@visittampere_x000a_@visittamperefi_x000a_@tampereratikka_x000a_@vsplyshka_x000a_@tamperekaupunki_x000a_@tjeldnet_x000a_@ilveshockey_x000a_@mihkal_x000a_@arnaldopellini_x000a_@vapriikki_x000a__x000a_Top hashtags:_x000a_#tampere_x000a_#visittampere_x000a_#näsijärvi_x000a_#finland_x000a_#sauna_x000a_#sushi_x000a_#ratina"/>
    <s v="https://nodexlgraphgallery.org/Pages/Graph.aspx?graphID=206380"/>
    <s v="nodexlgraphgallery.org"/>
    <x v="1"/>
    <m/>
    <s v="http://pbs.twimg.com/profile_images/2679171403/5bc192c97dd1a23ce4421a4d95b919bc_normal.png"/>
    <x v="1"/>
    <s v="https://twitter.com/#!/mihkal/status/1160487957339496448"/>
    <m/>
    <m/>
    <s v="1160487957339496448"/>
    <m/>
    <b v="0"/>
    <n v="6"/>
    <s v=""/>
    <b v="0"/>
    <s v="en"/>
    <m/>
    <s v=""/>
    <b v="0"/>
    <n v="0"/>
    <s v=""/>
    <s v="Twitter Web Client"/>
    <b v="0"/>
    <s v="1160487957339496448"/>
    <s v="Tweet"/>
    <n v="0"/>
    <n v="0"/>
    <m/>
    <m/>
    <m/>
    <m/>
    <m/>
    <m/>
    <m/>
    <m/>
    <n v="1"/>
    <s v="5"/>
    <s v="5"/>
    <m/>
    <m/>
    <m/>
    <m/>
    <m/>
    <m/>
    <m/>
    <m/>
    <m/>
  </r>
  <r>
    <s v="mihkal"/>
    <s v="sdpipakistan"/>
    <m/>
    <m/>
    <m/>
    <m/>
    <m/>
    <m/>
    <m/>
    <m/>
    <s v="No"/>
    <n v="5"/>
    <m/>
    <m/>
    <x v="1"/>
    <d v="2019-08-11T10:54:52.000"/>
    <s v="@ArnaldoPellini @capabilityfi @LouiseShaxson @SDPIPakistan Just via &quot;visittampere&quot;_x000a_This is the official word for marketing of the city of Tampere. _x000a__x000a_look here for total of Tampere last week_x000a__x000a_We had @RSprachrohr !!!_x000a__x000a_https://t.co/H0G5sAlaKx"/>
    <s v="https://nodexlgraphgallery.org/Pages/Graph.aspx?graphID=206378"/>
    <s v="nodexlgraphgallery.org"/>
    <x v="2"/>
    <m/>
    <s v="http://pbs.twimg.com/profile_images/2679171403/5bc192c97dd1a23ce4421a4d95b919bc_normal.png"/>
    <x v="2"/>
    <s v="https://twitter.com/#!/mihkal/status/1160504853287886848"/>
    <m/>
    <m/>
    <s v="1160504853287886848"/>
    <s v="1160504064699973632"/>
    <b v="0"/>
    <n v="0"/>
    <s v="35721539"/>
    <b v="0"/>
    <s v="en"/>
    <m/>
    <s v=""/>
    <b v="0"/>
    <n v="0"/>
    <s v=""/>
    <s v="Twitter Web App"/>
    <b v="0"/>
    <s v="1160504064699973632"/>
    <s v="Tweet"/>
    <n v="0"/>
    <n v="0"/>
    <m/>
    <m/>
    <m/>
    <m/>
    <m/>
    <m/>
    <m/>
    <m/>
    <n v="1"/>
    <s v="5"/>
    <s v="5"/>
    <m/>
    <m/>
    <m/>
    <m/>
    <m/>
    <m/>
    <m/>
    <m/>
    <m/>
  </r>
  <r>
    <s v="makitalo82"/>
    <s v="starafi"/>
    <m/>
    <m/>
    <m/>
    <m/>
    <m/>
    <m/>
    <m/>
    <m/>
    <s v="No"/>
    <n v="18"/>
    <m/>
    <m/>
    <x v="1"/>
    <d v="2019-08-11T11:22:22.000"/>
    <s v="RT @StaraFi: Rammstein jyristeli viikonloppuna Tampereella todella näyttävästi. Kuvakooste konsertista tänään https://t.co/vYhphyG0ad. 📸 Ju…"/>
    <s v="https://www.stara.fi/"/>
    <s v="stara.fi"/>
    <x v="2"/>
    <m/>
    <s v="http://pbs.twimg.com/profile_images/1043839717010284546/YA8yq5M__normal.jpg"/>
    <x v="3"/>
    <s v="https://twitter.com/#!/makitalo82/status/1160511773524578305"/>
    <m/>
    <m/>
    <s v="1160511773524578305"/>
    <m/>
    <b v="0"/>
    <n v="0"/>
    <s v=""/>
    <b v="0"/>
    <s v="fi"/>
    <m/>
    <s v=""/>
    <b v="0"/>
    <n v="2"/>
    <s v="1160496511328903168"/>
    <s v="Twitter for iPhone"/>
    <b v="0"/>
    <s v="1160496511328903168"/>
    <s v="Tweet"/>
    <n v="0"/>
    <n v="0"/>
    <m/>
    <m/>
    <m/>
    <m/>
    <m/>
    <m/>
    <m/>
    <m/>
    <n v="1"/>
    <s v="9"/>
    <s v="9"/>
    <n v="0"/>
    <n v="0"/>
    <n v="0"/>
    <n v="0"/>
    <n v="0"/>
    <n v="0"/>
    <n v="12"/>
    <n v="100"/>
    <n v="12"/>
  </r>
  <r>
    <s v="starafi"/>
    <s v="rammsteinnews"/>
    <m/>
    <m/>
    <m/>
    <m/>
    <m/>
    <m/>
    <m/>
    <m/>
    <s v="No"/>
    <n v="19"/>
    <m/>
    <m/>
    <x v="1"/>
    <d v="2019-08-11T10:21:07.000"/>
    <s v="Rammstein jyristeli viikonloppuna Tampereella todella näyttävästi. Kuvakooste konsertista tänään https://t.co/vYhphyG0ad. 📸 Jussi Eerola Photography_x000a__x000a_@RSprachrohr_x000a_@RammsteinNews_x000a_#rammstein_x000a_#tampere_x000a_@Tamperekaupunki_x000a_@VisitTampere https://t.co/hpBbruxPn5"/>
    <s v="https://www.stara.fi/"/>
    <s v="stara.fi"/>
    <x v="3"/>
    <s v="https://pbs.twimg.com/media/EBrpSN9XsAAcOcm.jpg"/>
    <s v="https://pbs.twimg.com/media/EBrpSN9XsAAcOcm.jpg"/>
    <x v="4"/>
    <s v="https://twitter.com/#!/starafi/status/1160496359243505664"/>
    <m/>
    <m/>
    <s v="1160496359243505664"/>
    <m/>
    <b v="0"/>
    <n v="5"/>
    <s v=""/>
    <b v="0"/>
    <s v="fi"/>
    <m/>
    <s v=""/>
    <b v="0"/>
    <n v="2"/>
    <s v=""/>
    <s v="Twitter for Android"/>
    <b v="0"/>
    <s v="1160496359243505664"/>
    <s v="Tweet"/>
    <n v="0"/>
    <n v="0"/>
    <s v="23.545738,61.230767 _x000a_23.967192,61.230767 _x000a_23.967192,61.432459 _x000a_23.545738,61.432459"/>
    <s v="Finland"/>
    <s v="FI"/>
    <s v="Lempäälä, Suomi"/>
    <s v="3a269fb4ff679ed1"/>
    <s v="Lempäälä"/>
    <s v="city"/>
    <s v="https://api.twitter.com/1.1/geo/id/3a269fb4ff679ed1.json"/>
    <n v="3"/>
    <s v="9"/>
    <s v="9"/>
    <n v="0"/>
    <n v="0"/>
    <n v="0"/>
    <n v="0"/>
    <n v="0"/>
    <n v="0"/>
    <n v="18"/>
    <n v="100"/>
    <n v="18"/>
  </r>
  <r>
    <s v="starafi"/>
    <s v="rammsteinnews"/>
    <m/>
    <m/>
    <m/>
    <m/>
    <m/>
    <m/>
    <m/>
    <m/>
    <s v="No"/>
    <n v="20"/>
    <m/>
    <m/>
    <x v="1"/>
    <d v="2019-08-11T10:21:30.000"/>
    <s v="Rammstein jyristeli viikonloppuna Tampereella todella näyttävästi. Kuvakooste konsertista tänään https://t.co/vYhphyG0ad. 📸 Jussi Eerola Photography_x000a__x000a_@RSprachrohr_x000a_@RammsteinNews_x000a_#rammstein_x000a_#tampere_x000a_@Tamperekaupunki_x000a_@VisitTampere https://t.co/ET6dpIDNYO"/>
    <s v="https://www.stara.fi/"/>
    <s v="stara.fi"/>
    <x v="3"/>
    <s v="https://pbs.twimg.com/media/EBrpXp4XsAAwiBr.jpg"/>
    <s v="https://pbs.twimg.com/media/EBrpXp4XsAAwiBr.jpg"/>
    <x v="5"/>
    <s v="https://twitter.com/#!/starafi/status/1160496453841825792"/>
    <m/>
    <m/>
    <s v="1160496453841825792"/>
    <m/>
    <b v="0"/>
    <n v="4"/>
    <s v=""/>
    <b v="0"/>
    <s v="fi"/>
    <m/>
    <s v=""/>
    <b v="0"/>
    <n v="1"/>
    <s v=""/>
    <s v="Twitter for Android"/>
    <b v="0"/>
    <s v="1160496453841825792"/>
    <s v="Tweet"/>
    <n v="0"/>
    <n v="0"/>
    <s v="23.542135,61.427285 _x000a_24.1184937,61.427285 _x000a_24.1184937,61.836577 _x000a_23.542135,61.836577"/>
    <s v="Finland"/>
    <s v="FI"/>
    <s v="Tampere, Finland"/>
    <s v="e3ba9e096a0fc232"/>
    <s v="Tampere"/>
    <s v="city"/>
    <s v="https://api.twitter.com/1.1/geo/id/e3ba9e096a0fc232.json"/>
    <n v="3"/>
    <s v="9"/>
    <s v="9"/>
    <n v="0"/>
    <n v="0"/>
    <n v="0"/>
    <n v="0"/>
    <n v="0"/>
    <n v="0"/>
    <n v="18"/>
    <n v="100"/>
    <n v="18"/>
  </r>
  <r>
    <s v="starafi"/>
    <s v="rammsteinnews"/>
    <m/>
    <m/>
    <m/>
    <m/>
    <m/>
    <m/>
    <m/>
    <m/>
    <s v="No"/>
    <n v="21"/>
    <m/>
    <m/>
    <x v="1"/>
    <d v="2019-08-11T10:21:43.000"/>
    <s v="Rammstein jyristeli viikonloppuna Tampereella todella näyttävästi. Kuvakooste konsertista tänään https://t.co/vYhphyG0ad. 📸 Jussi Eerola Photography_x000a__x000a_@RSprachrohr_x000a_@RammsteinNews_x000a_#rammstein_x000a_#tampere_x000a_@Tamperekaupunki_x000a_@VisitTampere https://t.co/9IqqXrTKUg"/>
    <s v="https://www.stara.fi/"/>
    <s v="stara.fi"/>
    <x v="3"/>
    <s v="https://pbs.twimg.com/media/EBrpbCmW4AACNC6.jpg"/>
    <s v="https://pbs.twimg.com/media/EBrpbCmW4AACNC6.jpg"/>
    <x v="6"/>
    <s v="https://twitter.com/#!/starafi/status/1160496511328903168"/>
    <m/>
    <m/>
    <s v="1160496511328903168"/>
    <m/>
    <b v="0"/>
    <n v="4"/>
    <s v=""/>
    <b v="0"/>
    <s v="fi"/>
    <m/>
    <s v=""/>
    <b v="0"/>
    <n v="2"/>
    <s v=""/>
    <s v="Twitter for Android"/>
    <b v="0"/>
    <s v="1160496511328903168"/>
    <s v="Tweet"/>
    <n v="0"/>
    <n v="0"/>
    <s v="23.542135,61.427285 _x000a_24.1184937,61.427285 _x000a_24.1184937,61.836577 _x000a_23.542135,61.836577"/>
    <s v="Finland"/>
    <s v="FI"/>
    <s v="Tampere, Finland"/>
    <s v="e3ba9e096a0fc232"/>
    <s v="Tampere"/>
    <s v="city"/>
    <s v="https://api.twitter.com/1.1/geo/id/e3ba9e096a0fc232.json"/>
    <n v="3"/>
    <s v="9"/>
    <s v="9"/>
    <n v="0"/>
    <n v="0"/>
    <n v="0"/>
    <n v="0"/>
    <n v="0"/>
    <n v="0"/>
    <n v="18"/>
    <n v="100"/>
    <n v="18"/>
  </r>
  <r>
    <s v="arkkitehtipaha"/>
    <s v="rammsteinnews"/>
    <m/>
    <m/>
    <m/>
    <m/>
    <m/>
    <m/>
    <m/>
    <m/>
    <s v="No"/>
    <n v="22"/>
    <m/>
    <m/>
    <x v="1"/>
    <d v="2019-08-11T13:29:21.000"/>
    <s v="@StaraFi @Jocka @RSprachrohr @RammsteinNews @Tamperekaupunki @VisitTampere Oli kyllä uskomattoman hieno show"/>
    <m/>
    <m/>
    <x v="2"/>
    <m/>
    <s v="http://abs.twimg.com/sticky/default_profile_images/default_profile_normal.png"/>
    <x v="7"/>
    <s v="https://twitter.com/#!/arkkitehtipaha/status/1160543727234031617"/>
    <m/>
    <m/>
    <s v="1160543727234031617"/>
    <s v="1160496511328903168"/>
    <b v="0"/>
    <n v="0"/>
    <s v="26249458"/>
    <b v="0"/>
    <s v="fi"/>
    <m/>
    <s v=""/>
    <b v="0"/>
    <n v="0"/>
    <s v=""/>
    <s v="Twitter for Android"/>
    <b v="0"/>
    <s v="1160496511328903168"/>
    <s v="Tweet"/>
    <n v="0"/>
    <n v="0"/>
    <m/>
    <m/>
    <m/>
    <m/>
    <m/>
    <m/>
    <m/>
    <m/>
    <n v="1"/>
    <s v="9"/>
    <s v="9"/>
    <m/>
    <m/>
    <m/>
    <m/>
    <m/>
    <m/>
    <m/>
    <m/>
    <m/>
  </r>
  <r>
    <s v="jocka"/>
    <s v="starafi"/>
    <m/>
    <m/>
    <m/>
    <m/>
    <m/>
    <m/>
    <m/>
    <m/>
    <s v="No"/>
    <n v="27"/>
    <m/>
    <m/>
    <x v="1"/>
    <d v="2019-08-11T10:22:53.000"/>
    <s v="RT @StaraFi: Rammstein jyristeli viikonloppuna Tampereella todella näyttävästi. Kuvakooste konsertista tänään https://t.co/vYhphyG0ad. 📸 Ju…"/>
    <s v="https://www.stara.fi/"/>
    <s v="stara.fi"/>
    <x v="2"/>
    <m/>
    <s v="http://pbs.twimg.com/profile_images/831109508705505280/7kq-a29W_normal.jpg"/>
    <x v="8"/>
    <s v="https://twitter.com/#!/jocka/status/1160496802057064451"/>
    <m/>
    <m/>
    <s v="1160496802057064451"/>
    <m/>
    <b v="0"/>
    <n v="0"/>
    <s v=""/>
    <b v="0"/>
    <s v="fi"/>
    <m/>
    <s v=""/>
    <b v="0"/>
    <n v="2"/>
    <s v="1160496511328903168"/>
    <s v="Twitter for Android"/>
    <b v="0"/>
    <s v="1160496511328903168"/>
    <s v="Tweet"/>
    <n v="0"/>
    <n v="0"/>
    <m/>
    <m/>
    <m/>
    <m/>
    <m/>
    <m/>
    <m/>
    <m/>
    <n v="3"/>
    <s v="9"/>
    <s v="9"/>
    <n v="0"/>
    <n v="0"/>
    <n v="0"/>
    <n v="0"/>
    <n v="0"/>
    <n v="0"/>
    <n v="12"/>
    <n v="100"/>
    <n v="12"/>
  </r>
  <r>
    <s v="jocka"/>
    <s v="starafi"/>
    <m/>
    <m/>
    <m/>
    <m/>
    <m/>
    <m/>
    <m/>
    <m/>
    <s v="No"/>
    <n v="28"/>
    <m/>
    <m/>
    <x v="1"/>
    <d v="2019-08-11T10:22:56.000"/>
    <s v="RT @StaraFi: Rammstein jyristeli viikonloppuna Tampereella todella näyttävästi. Kuvakooste konsertista tänään https://t.co/vYhphyG0ad. 📸 Ju…"/>
    <s v="https://www.stara.fi/"/>
    <s v="stara.fi"/>
    <x v="2"/>
    <m/>
    <s v="http://pbs.twimg.com/profile_images/831109508705505280/7kq-a29W_normal.jpg"/>
    <x v="9"/>
    <s v="https://twitter.com/#!/jocka/status/1160496814832922624"/>
    <m/>
    <m/>
    <s v="1160496814832922624"/>
    <m/>
    <b v="0"/>
    <n v="0"/>
    <s v=""/>
    <b v="0"/>
    <s v="fi"/>
    <m/>
    <s v=""/>
    <b v="0"/>
    <n v="1"/>
    <s v="1160496453841825792"/>
    <s v="Twitter for Android"/>
    <b v="0"/>
    <s v="1160496453841825792"/>
    <s v="Tweet"/>
    <n v="0"/>
    <n v="0"/>
    <m/>
    <m/>
    <m/>
    <m/>
    <m/>
    <m/>
    <m/>
    <m/>
    <n v="3"/>
    <s v="9"/>
    <s v="9"/>
    <n v="0"/>
    <n v="0"/>
    <n v="0"/>
    <n v="0"/>
    <n v="0"/>
    <n v="0"/>
    <n v="12"/>
    <n v="100"/>
    <n v="12"/>
  </r>
  <r>
    <s v="jocka"/>
    <s v="starafi"/>
    <m/>
    <m/>
    <m/>
    <m/>
    <m/>
    <m/>
    <m/>
    <m/>
    <s v="No"/>
    <n v="29"/>
    <m/>
    <m/>
    <x v="1"/>
    <d v="2019-08-11T10:23:00.000"/>
    <s v="RT @StaraFi: Rammstein jyristeli viikonloppuna Tampereella todella näyttävästi. Kuvakooste konsertista tänään https://t.co/vYhphyG0ad. 📸 Ju…"/>
    <s v="https://www.stara.fi/"/>
    <s v="stara.fi"/>
    <x v="2"/>
    <m/>
    <s v="http://pbs.twimg.com/profile_images/831109508705505280/7kq-a29W_normal.jpg"/>
    <x v="10"/>
    <s v="https://twitter.com/#!/jocka/status/1160496833724067840"/>
    <m/>
    <m/>
    <s v="1160496833724067840"/>
    <m/>
    <b v="0"/>
    <n v="0"/>
    <s v=""/>
    <b v="0"/>
    <s v="fi"/>
    <m/>
    <s v=""/>
    <b v="0"/>
    <n v="2"/>
    <s v="1160496359243505664"/>
    <s v="Twitter for Android"/>
    <b v="0"/>
    <s v="1160496359243505664"/>
    <s v="Tweet"/>
    <n v="0"/>
    <n v="0"/>
    <m/>
    <m/>
    <m/>
    <m/>
    <m/>
    <m/>
    <m/>
    <m/>
    <n v="3"/>
    <s v="9"/>
    <s v="9"/>
    <n v="0"/>
    <n v="0"/>
    <n v="0"/>
    <n v="0"/>
    <n v="0"/>
    <n v="0"/>
    <n v="12"/>
    <n v="100"/>
    <n v="12"/>
  </r>
  <r>
    <s v="marytheluckyone"/>
    <s v="tjeldnet"/>
    <m/>
    <m/>
    <m/>
    <m/>
    <m/>
    <m/>
    <m/>
    <m/>
    <s v="No"/>
    <n v="34"/>
    <m/>
    <m/>
    <x v="1"/>
    <d v="2019-08-11T16:59:17.000"/>
    <s v="RT @tjeldnet: #Sade'tta odotellessa. #Näsijärvi #Nässy #Tampere #visitTampere #sää #maisema #luonto https://t.co/pqKmTmOpsU"/>
    <m/>
    <m/>
    <x v="4"/>
    <s v="https://pbs.twimg.com/media/EBs7cPFW4AAEMbi.jpg"/>
    <s v="https://pbs.twimg.com/media/EBs7cPFW4AAEMbi.jpg"/>
    <x v="11"/>
    <s v="https://twitter.com/#!/marytheluckyone/status/1160596561765834757"/>
    <m/>
    <m/>
    <s v="1160596561765834757"/>
    <m/>
    <b v="0"/>
    <n v="0"/>
    <s v=""/>
    <b v="0"/>
    <s v="fi"/>
    <m/>
    <s v=""/>
    <b v="0"/>
    <n v="2"/>
    <s v="1160586694892183556"/>
    <s v="Twitter Web App"/>
    <b v="0"/>
    <s v="1160586694892183556"/>
    <s v="Tweet"/>
    <n v="0"/>
    <n v="0"/>
    <m/>
    <m/>
    <m/>
    <m/>
    <m/>
    <m/>
    <m/>
    <m/>
    <n v="1"/>
    <s v="5"/>
    <s v="5"/>
    <n v="0"/>
    <n v="0"/>
    <n v="0"/>
    <n v="0"/>
    <n v="0"/>
    <n v="0"/>
    <n v="11"/>
    <n v="100"/>
    <n v="11"/>
  </r>
  <r>
    <s v="nikontili"/>
    <s v="visittampere"/>
    <m/>
    <m/>
    <m/>
    <m/>
    <m/>
    <m/>
    <m/>
    <m/>
    <s v="No"/>
    <n v="35"/>
    <m/>
    <m/>
    <x v="1"/>
    <d v="2019-08-12T13:17:07.000"/>
    <s v="RT @VisitTampere: #Rammstein shook #Tampere to the core this weekend, with over 60 000 concert goers 💣 Luckily lead singer Till Lindemann h…"/>
    <m/>
    <m/>
    <x v="3"/>
    <m/>
    <s v="http://pbs.twimg.com/profile_images/1137415043082072065/JCSdXrPM_normal.jpg"/>
    <x v="12"/>
    <s v="https://twitter.com/#!/nikontili/status/1160903039491989504"/>
    <m/>
    <m/>
    <s v="1160903039491989504"/>
    <m/>
    <b v="0"/>
    <n v="0"/>
    <s v=""/>
    <b v="0"/>
    <s v="en"/>
    <m/>
    <s v=""/>
    <b v="0"/>
    <n v="2"/>
    <s v="1160873602960564224"/>
    <s v="Twitter Web App"/>
    <b v="0"/>
    <s v="1160873602960564224"/>
    <s v="Tweet"/>
    <n v="0"/>
    <n v="0"/>
    <m/>
    <m/>
    <m/>
    <m/>
    <m/>
    <m/>
    <m/>
    <m/>
    <n v="1"/>
    <s v="1"/>
    <s v="1"/>
    <n v="1"/>
    <n v="4.545454545454546"/>
    <n v="0"/>
    <n v="0"/>
    <n v="0"/>
    <n v="0"/>
    <n v="21"/>
    <n v="95.45454545454545"/>
    <n v="22"/>
  </r>
  <r>
    <s v="visitlahti"/>
    <s v="ourfinland"/>
    <m/>
    <m/>
    <m/>
    <m/>
    <m/>
    <m/>
    <m/>
    <m/>
    <s v="No"/>
    <n v="36"/>
    <m/>
    <m/>
    <x v="1"/>
    <d v="2019-08-12T13:56:04.000"/>
    <s v="@VisitTampere @OurFinland Talking about #destinationpromotion 👍 #FinnishLakeland"/>
    <m/>
    <m/>
    <x v="5"/>
    <m/>
    <s v="http://pbs.twimg.com/profile_images/872146838962544642/HUEzbEm9_normal.jpg"/>
    <x v="13"/>
    <s v="https://twitter.com/#!/visitlahti/status/1160912841295171584"/>
    <m/>
    <m/>
    <s v="1160912841295171584"/>
    <s v="1160873602960564224"/>
    <b v="0"/>
    <n v="0"/>
    <s v="869536907834929152"/>
    <b v="0"/>
    <s v="en"/>
    <m/>
    <s v=""/>
    <b v="0"/>
    <n v="0"/>
    <s v=""/>
    <s v="Twitter for iPhone"/>
    <b v="0"/>
    <s v="1160873602960564224"/>
    <s v="Tweet"/>
    <n v="0"/>
    <n v="0"/>
    <s v="25.202654,60.854182 _x000a_25.822117,60.854182 _x000a_25.822117,61.150676 _x000a_25.202654,61.150676"/>
    <s v="Finland"/>
    <s v="FI"/>
    <s v="Hollola, Suomi"/>
    <s v="6be4f6ca0da2c472"/>
    <s v="Hollola"/>
    <s v="city"/>
    <s v="https://api.twitter.com/1.1/geo/id/6be4f6ca0da2c472.json"/>
    <n v="1"/>
    <s v="1"/>
    <s v="1"/>
    <n v="0"/>
    <n v="0"/>
    <n v="0"/>
    <n v="0"/>
    <n v="0"/>
    <n v="0"/>
    <n v="6"/>
    <n v="100"/>
    <n v="6"/>
  </r>
  <r>
    <s v="helenporter1853"/>
    <s v="moominofficial"/>
    <m/>
    <m/>
    <m/>
    <m/>
    <m/>
    <m/>
    <m/>
    <m/>
    <s v="No"/>
    <n v="38"/>
    <m/>
    <m/>
    <x v="1"/>
    <d v="2019-08-22T14:45:16.000"/>
    <s v="We loved our visit to the #Moomin-museum today. We now appreciate the creative genius of @ToveJansson1914 _x000a_So many fascinating characters and imaginative stories #LoveReading #ValueTheArts @MoominOfficial #Tampere #Finland https://t.co/uMoCb3nqyw"/>
    <m/>
    <m/>
    <x v="6"/>
    <s v="https://pbs.twimg.com/media/EClPOGIXkAA_b_l.jpg"/>
    <s v="https://pbs.twimg.com/media/EClPOGIXkAA_b_l.jpg"/>
    <x v="14"/>
    <s v="https://twitter.com/#!/helenporter1853/status/1164549099061948418"/>
    <m/>
    <m/>
    <s v="1164549099061948418"/>
    <m/>
    <b v="0"/>
    <n v="7"/>
    <s v=""/>
    <b v="0"/>
    <s v="en"/>
    <m/>
    <s v=""/>
    <b v="0"/>
    <n v="2"/>
    <s v=""/>
    <s v="Twitter for iPhone"/>
    <b v="0"/>
    <s v="1164549099061948418"/>
    <s v="Retweet"/>
    <n v="0"/>
    <n v="0"/>
    <m/>
    <m/>
    <m/>
    <m/>
    <m/>
    <m/>
    <m/>
    <m/>
    <n v="1"/>
    <s v="4"/>
    <s v="4"/>
    <m/>
    <m/>
    <m/>
    <m/>
    <m/>
    <m/>
    <m/>
    <m/>
    <m/>
  </r>
  <r>
    <s v="pahokas"/>
    <s v="moominofficial"/>
    <m/>
    <m/>
    <m/>
    <m/>
    <m/>
    <m/>
    <m/>
    <m/>
    <s v="No"/>
    <n v="39"/>
    <m/>
    <m/>
    <x v="1"/>
    <d v="2019-08-13T07:43:32.000"/>
    <s v="Happy #moomin #fans from #Japan visiting the #moominmuseum _x000a__x000a_@moominofficial moominmuseum @tamperetalo #tamperehall #visittampere #visitfinland #tampere #mysummerfinland #tovejansson #art #cultureistheanswer @… https://t.co/RsWX7tzLr4"/>
    <s v="https://www.instagram.com/p/B1GKDuSBgQi/?igshid=qhdhaofvitur"/>
    <s v="instagram.com"/>
    <x v="7"/>
    <m/>
    <s v="http://pbs.twimg.com/profile_images/1268882759/Paulina10_normal.jpg"/>
    <x v="15"/>
    <s v="https://twitter.com/#!/pahokas/status/1161181477515616256"/>
    <m/>
    <m/>
    <s v="1161181477515616256"/>
    <m/>
    <b v="0"/>
    <n v="1"/>
    <s v=""/>
    <b v="0"/>
    <s v="en"/>
    <m/>
    <s v=""/>
    <b v="0"/>
    <n v="0"/>
    <s v=""/>
    <s v="Instagram"/>
    <b v="0"/>
    <s v="1161181477515616256"/>
    <s v="Tweet"/>
    <n v="0"/>
    <n v="0"/>
    <m/>
    <m/>
    <m/>
    <m/>
    <m/>
    <m/>
    <m/>
    <m/>
    <n v="1"/>
    <s v="4"/>
    <s v="4"/>
    <m/>
    <m/>
    <m/>
    <m/>
    <m/>
    <m/>
    <m/>
    <m/>
    <m/>
  </r>
  <r>
    <s v="monamqureshi"/>
    <s v="adven"/>
    <m/>
    <m/>
    <m/>
    <m/>
    <m/>
    <m/>
    <m/>
    <m/>
    <s v="No"/>
    <n v="41"/>
    <m/>
    <m/>
    <x v="1"/>
    <d v="2019-08-13T08:01:52.000"/>
    <s v="RT @_girlwhotravels: 100C degree sauna and lake dips @ 0C followed by a bbq in the midst of a blizzard-check!Thank you @Visittampere @Adven…"/>
    <m/>
    <m/>
    <x v="2"/>
    <m/>
    <s v="http://pbs.twimg.com/profile_images/1116215146924388352/FGSTfJxW_normal.jpg"/>
    <x v="16"/>
    <s v="https://twitter.com/#!/monamqureshi/status/1161186089731854336"/>
    <m/>
    <m/>
    <s v="1161186089731854336"/>
    <m/>
    <b v="0"/>
    <n v="0"/>
    <s v=""/>
    <b v="0"/>
    <s v="en"/>
    <m/>
    <s v=""/>
    <b v="0"/>
    <n v="3"/>
    <s v="858737494103293953"/>
    <s v="Twitter for Android"/>
    <b v="0"/>
    <s v="858737494103293953"/>
    <s v="Tweet"/>
    <n v="0"/>
    <n v="0"/>
    <m/>
    <m/>
    <m/>
    <m/>
    <m/>
    <m/>
    <m/>
    <m/>
    <n v="1"/>
    <s v="1"/>
    <s v="1"/>
    <m/>
    <m/>
    <m/>
    <m/>
    <m/>
    <m/>
    <m/>
    <m/>
    <m/>
  </r>
  <r>
    <s v="_girlwhotravels"/>
    <s v="visittampere"/>
    <m/>
    <m/>
    <m/>
    <m/>
    <m/>
    <m/>
    <m/>
    <m/>
    <s v="No"/>
    <n v="42"/>
    <m/>
    <m/>
    <x v="1"/>
    <d v="2017-04-30T17:39:07.000"/>
    <s v="100C degree sauna and lake dips @ 0C followed by a bbq in the midst of a blizzard-check!Thank you @Visittampere @AdventureApes #visittampere https://t.co/GiXNNzQWtU"/>
    <m/>
    <m/>
    <x v="8"/>
    <s v="https://pbs.twimg.com/media/C-rZEnFXoAUT9O5.jpg"/>
    <s v="https://pbs.twimg.com/media/C-rZEnFXoAUT9O5.jpg"/>
    <x v="17"/>
    <s v="https://twitter.com/#!/_girlwhotravels/status/858737494103293953"/>
    <m/>
    <m/>
    <s v="858737494103293953"/>
    <m/>
    <b v="0"/>
    <n v="11"/>
    <s v=""/>
    <b v="0"/>
    <s v="en"/>
    <m/>
    <s v=""/>
    <b v="0"/>
    <n v="3"/>
    <s v=""/>
    <s v="Twitter for iPhone"/>
    <b v="0"/>
    <s v="858737494103293953"/>
    <s v="Retweet"/>
    <n v="0"/>
    <n v="0"/>
    <s v="23.542135,61.427285 _x000a_24.1184937,61.427285 _x000a_24.1184937,61.836577 _x000a_23.542135,61.836577"/>
    <s v="Finland"/>
    <s v="FI"/>
    <s v="Tampere, Finland"/>
    <s v="e3ba9e096a0fc232"/>
    <s v="Tampere"/>
    <s v="city"/>
    <s v="https://api.twitter.com/1.1/geo/id/e3ba9e096a0fc232.json"/>
    <n v="1"/>
    <s v="1"/>
    <s v="1"/>
    <n v="1"/>
    <n v="4.3478260869565215"/>
    <n v="0"/>
    <n v="0"/>
    <n v="0"/>
    <n v="0"/>
    <n v="22"/>
    <n v="95.65217391304348"/>
    <n v="23"/>
  </r>
  <r>
    <s v="kimmorouhiainen"/>
    <s v="kimmorouhiainen"/>
    <m/>
    <m/>
    <m/>
    <m/>
    <m/>
    <m/>
    <m/>
    <m/>
    <s v="No"/>
    <n v="45"/>
    <m/>
    <m/>
    <x v="0"/>
    <d v="2019-08-13T09:57:15.000"/>
    <s v="5th time is a tradition? #Tampere #foodtechies #popups who are #HungryForTampere and want to #VisitTampere_x000a_Register at https://t.co/POZyfot7fa https://t.co/EyHAvKiH9A"/>
    <s v="https://www.facebook.com/events/563151180884311/"/>
    <s v="facebook.com"/>
    <x v="9"/>
    <s v="https://pbs.twimg.com/media/EB13ACRWsAAldqg.jpg"/>
    <s v="https://pbs.twimg.com/media/EB13ACRWsAAldqg.jpg"/>
    <x v="18"/>
    <s v="https://twitter.com/#!/kimmorouhiainen/status/1161215127263334402"/>
    <m/>
    <m/>
    <s v="1161215127263334402"/>
    <m/>
    <b v="0"/>
    <n v="1"/>
    <s v=""/>
    <b v="0"/>
    <s v="en"/>
    <m/>
    <s v=""/>
    <b v="0"/>
    <n v="0"/>
    <s v=""/>
    <s v="Twitter Web App"/>
    <b v="0"/>
    <s v="1161215127263334402"/>
    <s v="Tweet"/>
    <n v="0"/>
    <n v="0"/>
    <m/>
    <m/>
    <m/>
    <m/>
    <m/>
    <m/>
    <m/>
    <m/>
    <n v="1"/>
    <s v="6"/>
    <s v="6"/>
    <n v="0"/>
    <n v="0"/>
    <n v="0"/>
    <n v="0"/>
    <n v="0"/>
    <n v="0"/>
    <n v="17"/>
    <n v="100"/>
    <n v="17"/>
  </r>
  <r>
    <s v="brewdogtampere"/>
    <s v="brewdogtampere"/>
    <m/>
    <m/>
    <m/>
    <m/>
    <m/>
    <m/>
    <m/>
    <m/>
    <s v="No"/>
    <n v="46"/>
    <m/>
    <m/>
    <x v="0"/>
    <d v="2019-08-13T12:07:23.000"/>
    <s v="Tämä Milk Stout meillä nyt myös hanassa! Avoinna ollaan kello 24 saakka! Hörps hörps!_x000a__x000a_#brewdog #brewdogtampere #tonkabeans #vanilja #coffee #stout #milkstout #tampere #visittampere #kauppakeskusratina #beerparty #beerserver #craftnotcrap #craftbar #beerforlife #beerstagram https://t.co/vq42xSAnd2"/>
    <m/>
    <m/>
    <x v="10"/>
    <s v="https://pbs.twimg.com/media/EB2Uxp6WkAAvVkR.jpg"/>
    <s v="https://pbs.twimg.com/media/EB2Uxp6WkAAvVkR.jpg"/>
    <x v="19"/>
    <s v="https://twitter.com/#!/brewdogtampere/status/1161247877785686017"/>
    <m/>
    <m/>
    <s v="1161247877785686017"/>
    <m/>
    <b v="0"/>
    <n v="1"/>
    <s v=""/>
    <b v="0"/>
    <s v="fi"/>
    <m/>
    <s v=""/>
    <b v="0"/>
    <n v="0"/>
    <s v=""/>
    <s v="Twitter for Android"/>
    <b v="0"/>
    <s v="1161247877785686017"/>
    <s v="Tweet"/>
    <n v="0"/>
    <n v="0"/>
    <m/>
    <m/>
    <m/>
    <m/>
    <m/>
    <m/>
    <m/>
    <m/>
    <n v="1"/>
    <s v="6"/>
    <s v="6"/>
    <n v="0"/>
    <n v="0"/>
    <n v="0"/>
    <n v="0"/>
    <n v="0"/>
    <n v="0"/>
    <n v="30"/>
    <n v="100"/>
    <n v="30"/>
  </r>
  <r>
    <s v="16kissa07"/>
    <s v="yoshikosuge"/>
    <m/>
    <m/>
    <m/>
    <m/>
    <m/>
    <m/>
    <m/>
    <m/>
    <s v="No"/>
    <n v="47"/>
    <m/>
    <m/>
    <x v="1"/>
    <d v="2019-08-13T19:57:14.000"/>
    <s v="RT @yoshikosuge: We’ve been interviewed💪 Our head chef, Koji,  talks about our authentic Tokyo style #sushi cuisine🔥 Pls check!_x000a_ _x000a_早速うちのレストラ…"/>
    <m/>
    <m/>
    <x v="11"/>
    <m/>
    <s v="http://pbs.twimg.com/profile_images/1072283169221566464/lc09mUNU_normal.jpg"/>
    <x v="20"/>
    <s v="https://twitter.com/#!/16kissa07/status/1161366117635387392"/>
    <m/>
    <m/>
    <s v="1161366117635387392"/>
    <m/>
    <b v="0"/>
    <n v="0"/>
    <s v=""/>
    <b v="0"/>
    <s v="ja"/>
    <m/>
    <s v=""/>
    <b v="0"/>
    <n v="6"/>
    <s v="1156879842203394049"/>
    <s v="Twitter for Android"/>
    <b v="0"/>
    <s v="1156879842203394049"/>
    <s v="Tweet"/>
    <n v="0"/>
    <n v="0"/>
    <m/>
    <m/>
    <m/>
    <m/>
    <m/>
    <m/>
    <m/>
    <m/>
    <n v="1"/>
    <s v="11"/>
    <s v="11"/>
    <n v="1"/>
    <n v="4.761904761904762"/>
    <n v="0"/>
    <n v="0"/>
    <n v="0"/>
    <n v="0"/>
    <n v="20"/>
    <n v="95.23809523809524"/>
    <n v="21"/>
  </r>
  <r>
    <s v="tuomaszacheus"/>
    <s v="visittampere"/>
    <m/>
    <m/>
    <m/>
    <m/>
    <m/>
    <m/>
    <m/>
    <m/>
    <s v="No"/>
    <n v="48"/>
    <m/>
    <m/>
    <x v="1"/>
    <d v="2019-08-13T20:02:08.000"/>
    <s v="”Our choice? Tampere. The biggest Finnish city out side of the Helsinki metropolitan area, the Capital Of Metal survey found 74 suitable bands in the city.” @VisitTampere #Tampere https://t.co/TUP7CQQCBL"/>
    <s v="https://twitter.com/classicrockmag/status/1161350456230195200"/>
    <s v="twitter.com"/>
    <x v="12"/>
    <m/>
    <s v="http://pbs.twimg.com/profile_images/972407532219174913/rM8t6kar_normal.jpg"/>
    <x v="21"/>
    <s v="https://twitter.com/#!/tuomaszacheus/status/1161367352870678528"/>
    <m/>
    <m/>
    <s v="1161367352870678528"/>
    <m/>
    <b v="0"/>
    <n v="0"/>
    <s v=""/>
    <b v="1"/>
    <s v="en"/>
    <m/>
    <s v="1161350456230195200"/>
    <b v="0"/>
    <n v="0"/>
    <s v=""/>
    <s v="Twitter for iPhone"/>
    <b v="0"/>
    <s v="1161367352870678528"/>
    <s v="Tweet"/>
    <n v="0"/>
    <n v="0"/>
    <m/>
    <m/>
    <m/>
    <m/>
    <m/>
    <m/>
    <m/>
    <m/>
    <n v="1"/>
    <s v="1"/>
    <s v="1"/>
    <n v="1"/>
    <n v="3.5714285714285716"/>
    <n v="0"/>
    <n v="0"/>
    <n v="0"/>
    <n v="0"/>
    <n v="27"/>
    <n v="96.42857142857143"/>
    <n v="28"/>
  </r>
  <r>
    <s v="mistersopuli"/>
    <s v="visittampere"/>
    <m/>
    <m/>
    <m/>
    <m/>
    <m/>
    <m/>
    <m/>
    <m/>
    <s v="No"/>
    <n v="49"/>
    <m/>
    <m/>
    <x v="1"/>
    <d v="2019-08-12T09:29:40.000"/>
    <s v="RT @VisitTampere: WOMEX World Music Expo is the most #international #music meeting in the world and the biggest #conference of the global m…"/>
    <m/>
    <m/>
    <x v="13"/>
    <m/>
    <s v="http://pbs.twimg.com/profile_images/442469431126413312/ryAVBocS_normal.jpeg"/>
    <x v="22"/>
    <s v="https://twitter.com/#!/mistersopuli/status/1160845797174517760"/>
    <m/>
    <m/>
    <s v="1160845797174517760"/>
    <m/>
    <b v="0"/>
    <n v="0"/>
    <s v=""/>
    <b v="1"/>
    <s v="en"/>
    <m/>
    <s v="1159773492205821952"/>
    <b v="0"/>
    <n v="3"/>
    <s v="1159790510493589504"/>
    <s v="Twitter for Android"/>
    <b v="0"/>
    <s v="1159790510493589504"/>
    <s v="Tweet"/>
    <n v="0"/>
    <n v="0"/>
    <m/>
    <m/>
    <m/>
    <m/>
    <m/>
    <m/>
    <m/>
    <m/>
    <n v="1"/>
    <s v="2"/>
    <s v="1"/>
    <n v="0"/>
    <n v="0"/>
    <n v="0"/>
    <n v="0"/>
    <n v="0"/>
    <n v="0"/>
    <n v="23"/>
    <n v="100"/>
    <n v="23"/>
  </r>
  <r>
    <s v="mistersopuli"/>
    <s v="tamperekaupunki"/>
    <m/>
    <m/>
    <m/>
    <m/>
    <m/>
    <m/>
    <m/>
    <m/>
    <s v="No"/>
    <n v="50"/>
    <m/>
    <m/>
    <x v="1"/>
    <d v="2019-08-14T09:58:48.000"/>
    <s v="RT @Tamperekaupunki: Tampere will become one of the main stages of the Paris – North Cape Photo Adventure between 15th and 17th of August -…"/>
    <m/>
    <m/>
    <x v="2"/>
    <m/>
    <s v="http://pbs.twimg.com/profile_images/442469431126413312/ryAVBocS_normal.jpeg"/>
    <x v="23"/>
    <s v="https://twitter.com/#!/mistersopuli/status/1161577907820683265"/>
    <m/>
    <m/>
    <s v="1161577907820683265"/>
    <m/>
    <b v="0"/>
    <n v="0"/>
    <s v=""/>
    <b v="1"/>
    <s v="en"/>
    <m/>
    <s v="1161541871790972928"/>
    <b v="0"/>
    <n v="1"/>
    <s v="1161571676020195328"/>
    <s v="Twitter for Android"/>
    <b v="0"/>
    <s v="1161571676020195328"/>
    <s v="Tweet"/>
    <n v="0"/>
    <n v="0"/>
    <m/>
    <m/>
    <m/>
    <m/>
    <m/>
    <m/>
    <m/>
    <m/>
    <n v="1"/>
    <s v="2"/>
    <s v="2"/>
    <n v="0"/>
    <n v="0"/>
    <n v="0"/>
    <n v="0"/>
    <n v="0"/>
    <n v="0"/>
    <n v="23"/>
    <n v="100"/>
    <n v="23"/>
  </r>
  <r>
    <s v="postigroup"/>
    <s v="vapriikki"/>
    <m/>
    <m/>
    <m/>
    <m/>
    <m/>
    <m/>
    <m/>
    <m/>
    <s v="No"/>
    <n v="51"/>
    <m/>
    <m/>
    <x v="1"/>
    <d v="2019-08-14T10:21:31.000"/>
    <s v="Talojen tarinoita Tampereelta -postikorttinäyttely on esillä Postimuseossa 13.8.–3.11.2019. Tutustu Tampereeseen ja palaa nostalgisiin tunnelmiin yli vuosisatojen! @Postimuseo @vapriikki @visittampere #posti #postikortit https://t.co/ud2FvybdTD"/>
    <s v="https://twitter.com/Postimuseo/status/1161158937510600704"/>
    <s v="twitter.com"/>
    <x v="14"/>
    <m/>
    <s v="http://pbs.twimg.com/profile_images/948087121436397568/O6H62RZk_normal.jpg"/>
    <x v="24"/>
    <s v="https://twitter.com/#!/postigroup/status/1161583623948165120"/>
    <m/>
    <m/>
    <s v="1161583623948165120"/>
    <m/>
    <b v="0"/>
    <n v="2"/>
    <s v=""/>
    <b v="1"/>
    <s v="fi"/>
    <m/>
    <s v="1161158937510600704"/>
    <b v="0"/>
    <n v="0"/>
    <s v=""/>
    <s v="Twitter Web App"/>
    <b v="0"/>
    <s v="1161583623948165120"/>
    <s v="Tweet"/>
    <n v="0"/>
    <n v="0"/>
    <m/>
    <m/>
    <m/>
    <m/>
    <m/>
    <m/>
    <m/>
    <m/>
    <n v="1"/>
    <s v="5"/>
    <s v="5"/>
    <m/>
    <m/>
    <m/>
    <m/>
    <m/>
    <m/>
    <m/>
    <m/>
    <m/>
  </r>
  <r>
    <s v="pikalaturit"/>
    <s v="lidlsuomi"/>
    <m/>
    <m/>
    <m/>
    <m/>
    <m/>
    <m/>
    <m/>
    <m/>
    <s v="No"/>
    <n v="54"/>
    <m/>
    <m/>
    <x v="1"/>
    <d v="2019-08-14T13:36:45.000"/>
    <s v="https://t.co/w57dn7aQYh tulossa pikalaturi (todennäköisesti) #Tampere Lakalaivan kaupunginosa @VisitTampere @LidlSuomi"/>
    <s v="https://news.cision.com/fi/lidl-suomi/r/lidl-aloitti-myymalan-rakennustyot-tampereella,c2880266"/>
    <s v="cision.com"/>
    <x v="12"/>
    <m/>
    <s v="http://pbs.twimg.com/profile_images/1110453302674817024/sQpjZrAE_normal.png"/>
    <x v="25"/>
    <s v="https://twitter.com/#!/pikalaturit/status/1161632754938843138"/>
    <m/>
    <m/>
    <s v="1161632754938843138"/>
    <m/>
    <b v="0"/>
    <n v="0"/>
    <s v=""/>
    <b v="0"/>
    <s v="fi"/>
    <m/>
    <s v=""/>
    <b v="0"/>
    <n v="0"/>
    <s v=""/>
    <s v="Twitter Web App"/>
    <b v="0"/>
    <s v="1161632754938843138"/>
    <s v="Tweet"/>
    <n v="0"/>
    <n v="0"/>
    <m/>
    <m/>
    <m/>
    <m/>
    <m/>
    <m/>
    <m/>
    <m/>
    <n v="1"/>
    <s v="1"/>
    <s v="1"/>
    <n v="0"/>
    <n v="0"/>
    <n v="0"/>
    <n v="0"/>
    <n v="0"/>
    <n v="0"/>
    <n v="8"/>
    <n v="100"/>
    <n v="8"/>
  </r>
  <r>
    <s v="paavilaineneija"/>
    <s v="ourfinland"/>
    <m/>
    <m/>
    <m/>
    <m/>
    <m/>
    <m/>
    <m/>
    <m/>
    <s v="No"/>
    <n v="56"/>
    <m/>
    <m/>
    <x v="1"/>
    <d v="2019-08-14T14:36:52.000"/>
    <s v="RT @VisitTampere: Tampere - the most Metal City on the Planet 🤘 https://t.co/IhncC4cGvu #CapitalOfMetal #Tampere #VisitTampere @OurFinland…"/>
    <s v="https://www.loudersound.com/features/we-saw-rammstein-play-two-shows-in-the-most-metal-city-on-the-planet-and-fk"/>
    <s v="loudersound.com"/>
    <x v="15"/>
    <m/>
    <s v="http://pbs.twimg.com/profile_images/976077511699419142/2eXLzPWS_normal.jpg"/>
    <x v="26"/>
    <s v="https://twitter.com/#!/paavilaineneija/status/1161647883923402754"/>
    <m/>
    <m/>
    <s v="1161647883923402754"/>
    <m/>
    <b v="0"/>
    <n v="0"/>
    <s v=""/>
    <b v="0"/>
    <s v="en"/>
    <m/>
    <s v=""/>
    <b v="0"/>
    <n v="5"/>
    <s v="1161595313506922497"/>
    <s v="Twitter Web App"/>
    <b v="0"/>
    <s v="1161595313506922497"/>
    <s v="Tweet"/>
    <n v="0"/>
    <n v="0"/>
    <m/>
    <m/>
    <m/>
    <m/>
    <m/>
    <m/>
    <m/>
    <m/>
    <n v="1"/>
    <s v="1"/>
    <s v="1"/>
    <m/>
    <m/>
    <m/>
    <m/>
    <m/>
    <m/>
    <m/>
    <m/>
    <m/>
  </r>
  <r>
    <s v="pekkaruissalo"/>
    <s v="mcelasari"/>
    <m/>
    <m/>
    <m/>
    <m/>
    <m/>
    <m/>
    <m/>
    <m/>
    <s v="No"/>
    <n v="58"/>
    <m/>
    <m/>
    <x v="1"/>
    <d v="2019-08-14T14:57:20.000"/>
    <s v="RT @mcelasari: Tuulensuussa on vajaan parin viikon päästä melkoiset hulinat. Korttelijuhlan ohjelma on nyt julkaistu. Kurkkaa ja tuu juhlim…"/>
    <m/>
    <m/>
    <x v="2"/>
    <m/>
    <s v="http://pbs.twimg.com/profile_images/1064849761524699136/YbOcliLS_normal.jpg"/>
    <x v="27"/>
    <s v="https://twitter.com/#!/pekkaruissalo/status/1161653034536992769"/>
    <m/>
    <m/>
    <s v="1161653034536992769"/>
    <m/>
    <b v="0"/>
    <n v="0"/>
    <s v=""/>
    <b v="1"/>
    <s v="fi"/>
    <m/>
    <s v="1161559332368130048"/>
    <b v="0"/>
    <n v="2"/>
    <s v="1161627625225408513"/>
    <s v="Twitter for iPhone"/>
    <b v="0"/>
    <s v="1161627625225408513"/>
    <s v="Tweet"/>
    <n v="0"/>
    <n v="0"/>
    <m/>
    <m/>
    <m/>
    <m/>
    <m/>
    <m/>
    <m/>
    <m/>
    <n v="1"/>
    <s v="4"/>
    <s v="4"/>
    <n v="0"/>
    <n v="0"/>
    <n v="0"/>
    <n v="0"/>
    <n v="0"/>
    <n v="0"/>
    <n v="19"/>
    <n v="100"/>
    <n v="19"/>
  </r>
  <r>
    <s v="vsplyshka"/>
    <s v="ourfinland"/>
    <m/>
    <m/>
    <m/>
    <m/>
    <m/>
    <m/>
    <m/>
    <m/>
    <s v="No"/>
    <n v="59"/>
    <m/>
    <m/>
    <x v="1"/>
    <d v="2019-08-14T17:02:41.000"/>
    <s v="RT @VisitTampere: Tampere - the most Metal City on the Planet 🤘 https://t.co/IhncC4cGvu #CapitalOfMetal #Tampere #VisitTampere @OurFinland…"/>
    <s v="https://www.loudersound.com/features/we-saw-rammstein-play-two-shows-in-the-most-metal-city-on-the-planet-and-fk"/>
    <s v="loudersound.com"/>
    <x v="15"/>
    <m/>
    <s v="http://pbs.twimg.com/profile_images/904269478745255936/wZM5YOD8_normal.jpg"/>
    <x v="28"/>
    <s v="https://twitter.com/#!/vsplyshka/status/1161684581621338115"/>
    <m/>
    <m/>
    <s v="1161684581621338115"/>
    <m/>
    <b v="0"/>
    <n v="0"/>
    <s v=""/>
    <b v="0"/>
    <s v="en"/>
    <m/>
    <s v=""/>
    <b v="0"/>
    <n v="5"/>
    <s v="1161595313506922497"/>
    <s v="Twitter Web App"/>
    <b v="0"/>
    <s v="1161595313506922497"/>
    <s v="Tweet"/>
    <n v="0"/>
    <n v="0"/>
    <m/>
    <m/>
    <m/>
    <m/>
    <m/>
    <m/>
    <m/>
    <m/>
    <n v="1"/>
    <s v="1"/>
    <s v="1"/>
    <n v="0"/>
    <n v="0"/>
    <n v="0"/>
    <n v="0"/>
    <n v="0"/>
    <n v="0"/>
    <n v="14"/>
    <n v="100"/>
    <n v="14"/>
  </r>
  <r>
    <s v="vsplyshka"/>
    <s v="visittampere"/>
    <m/>
    <m/>
    <m/>
    <m/>
    <m/>
    <m/>
    <m/>
    <m/>
    <s v="No"/>
    <n v="61"/>
    <m/>
    <m/>
    <x v="1"/>
    <d v="2019-08-14T17:03:42.000"/>
    <s v="RT @VisitTampere: Rain, clouds, go away, as tomorrow we hope for a sunny day: the #Moomin Museum Garden Party offers loads of fun for the w…"/>
    <m/>
    <m/>
    <x v="16"/>
    <m/>
    <s v="http://pbs.twimg.com/profile_images/904269478745255936/wZM5YOD8_normal.jpg"/>
    <x v="29"/>
    <s v="https://twitter.com/#!/vsplyshka/status/1161684833413795840"/>
    <m/>
    <m/>
    <s v="1161684833413795840"/>
    <m/>
    <b v="0"/>
    <n v="0"/>
    <s v=""/>
    <b v="0"/>
    <s v="en"/>
    <m/>
    <s v=""/>
    <b v="0"/>
    <n v="2"/>
    <s v="1159742442301788160"/>
    <s v="Twitter Web App"/>
    <b v="0"/>
    <s v="1159742442301788160"/>
    <s v="Tweet"/>
    <n v="0"/>
    <n v="0"/>
    <m/>
    <m/>
    <m/>
    <m/>
    <m/>
    <m/>
    <m/>
    <m/>
    <n v="3"/>
    <s v="1"/>
    <s v="1"/>
    <n v="1"/>
    <n v="3.8461538461538463"/>
    <n v="0"/>
    <n v="0"/>
    <n v="0"/>
    <n v="0"/>
    <n v="25"/>
    <n v="96.15384615384616"/>
    <n v="26"/>
  </r>
  <r>
    <s v="vsplyshka"/>
    <s v="visittampere"/>
    <m/>
    <m/>
    <m/>
    <m/>
    <m/>
    <m/>
    <m/>
    <m/>
    <s v="No"/>
    <n v="62"/>
    <m/>
    <m/>
    <x v="1"/>
    <d v="2019-08-14T17:03:47.000"/>
    <s v="RT @VisitTampere: #Tampere Nocturnal Happening can be enjoyed tomorrow at the parks, clubs, museums or even the sauna 🤩 https://t.co/vogJ90…"/>
    <m/>
    <m/>
    <x v="12"/>
    <m/>
    <s v="http://pbs.twimg.com/profile_images/904269478745255936/wZM5YOD8_normal.jpg"/>
    <x v="30"/>
    <s v="https://twitter.com/#!/vsplyshka/status/1161684858093080576"/>
    <m/>
    <m/>
    <s v="1161684858093080576"/>
    <m/>
    <b v="0"/>
    <n v="0"/>
    <s v=""/>
    <b v="0"/>
    <s v="en"/>
    <m/>
    <s v=""/>
    <b v="0"/>
    <n v="4"/>
    <s v="1159043411749609474"/>
    <s v="Twitter Web App"/>
    <b v="0"/>
    <s v="1159043411749609474"/>
    <s v="Tweet"/>
    <n v="0"/>
    <n v="0"/>
    <m/>
    <m/>
    <m/>
    <m/>
    <m/>
    <m/>
    <m/>
    <m/>
    <n v="3"/>
    <s v="1"/>
    <s v="1"/>
    <n v="1"/>
    <n v="5.555555555555555"/>
    <n v="0"/>
    <n v="0"/>
    <n v="0"/>
    <n v="0"/>
    <n v="17"/>
    <n v="94.44444444444444"/>
    <n v="18"/>
  </r>
  <r>
    <s v="ksharrit"/>
    <s v="tjeldnet"/>
    <m/>
    <m/>
    <m/>
    <m/>
    <m/>
    <m/>
    <m/>
    <m/>
    <s v="No"/>
    <n v="63"/>
    <m/>
    <m/>
    <x v="1"/>
    <d v="2019-08-15T01:40:11.000"/>
    <s v="RT @tjeldnet: Kuikkien kokoontumisajot Näsijärvellä. 11 #kuikka'a yhdessä, tässä niistä näkyy yhdeksän. #Näsijärvi #Nässy #Tampere #visitTa…"/>
    <m/>
    <m/>
    <x v="17"/>
    <m/>
    <s v="http://pbs.twimg.com/profile_images/489236643690577920/zOw6K2W5_normal.jpeg"/>
    <x v="31"/>
    <s v="https://twitter.com/#!/ksharrit/status/1161814812365643776"/>
    <m/>
    <m/>
    <s v="1161814812365643776"/>
    <m/>
    <b v="0"/>
    <n v="0"/>
    <s v=""/>
    <b v="0"/>
    <s v="fi"/>
    <m/>
    <s v=""/>
    <b v="0"/>
    <n v="1"/>
    <s v="1161689375689912320"/>
    <s v="Twitter Web App"/>
    <b v="0"/>
    <s v="1161689375689912320"/>
    <s v="Tweet"/>
    <n v="0"/>
    <n v="0"/>
    <m/>
    <m/>
    <m/>
    <m/>
    <m/>
    <m/>
    <m/>
    <m/>
    <n v="2"/>
    <s v="5"/>
    <s v="5"/>
    <n v="0"/>
    <n v="0"/>
    <n v="0"/>
    <n v="0"/>
    <n v="0"/>
    <n v="0"/>
    <n v="16"/>
    <n v="100"/>
    <n v="16"/>
  </r>
  <r>
    <s v="ksharrit"/>
    <s v="tjeldnet"/>
    <m/>
    <m/>
    <m/>
    <m/>
    <m/>
    <m/>
    <m/>
    <m/>
    <s v="No"/>
    <n v="64"/>
    <m/>
    <m/>
    <x v="1"/>
    <d v="2019-08-15T01:40:33.000"/>
    <s v="RT @tjeldnet: Kumpi johtaa purjehduskisaa, #kuikka'parvi vai #purjevene? #Näsijärvi #Nässy #Tampere #visitTampere #linnut #luonto #maisema…"/>
    <m/>
    <m/>
    <x v="18"/>
    <m/>
    <s v="http://pbs.twimg.com/profile_images/489236643690577920/zOw6K2W5_normal.jpeg"/>
    <x v="32"/>
    <s v="https://twitter.com/#!/ksharrit/status/1161814904124391425"/>
    <m/>
    <m/>
    <s v="1161814904124391425"/>
    <m/>
    <b v="0"/>
    <n v="0"/>
    <s v=""/>
    <b v="0"/>
    <s v="fi"/>
    <m/>
    <s v=""/>
    <b v="0"/>
    <n v="2"/>
    <s v="1161689960560451589"/>
    <s v="Twitter Web App"/>
    <b v="0"/>
    <s v="1161689960560451589"/>
    <s v="Tweet"/>
    <n v="0"/>
    <n v="0"/>
    <m/>
    <m/>
    <m/>
    <m/>
    <m/>
    <m/>
    <m/>
    <m/>
    <n v="2"/>
    <s v="5"/>
    <s v="5"/>
    <n v="0"/>
    <n v="0"/>
    <n v="0"/>
    <n v="0"/>
    <n v="0"/>
    <n v="0"/>
    <n v="15"/>
    <n v="100"/>
    <n v="15"/>
  </r>
  <r>
    <s v="destrecommended"/>
    <s v="destrecommended"/>
    <m/>
    <m/>
    <m/>
    <m/>
    <m/>
    <m/>
    <m/>
    <m/>
    <s v="No"/>
    <n v="65"/>
    <m/>
    <m/>
    <x v="0"/>
    <d v="2019-08-15T02:27:48.000"/>
    <s v="Daily COOL! Art museum exhibit in Tampere, Finland! Been to Tampere? Rate and review it at https://t.co/ZKjYrkY13h. #VisitTampere #Tampere #VisitLakeland #Lakeland #VisitFinland #Finland #Suomi #Scandinavia #VisitEurope #Europe #museum #art #travel #tourism #review #rating https://t.co/5yBYGpyNz6"/>
    <s v="http://DestinationRecommended.com/destinations/tampere"/>
    <s v="destinationrecommended.com"/>
    <x v="19"/>
    <s v="https://pbs.twimg.com/media/EB-jTwAXsAAivjB.jpg"/>
    <s v="https://pbs.twimg.com/media/EB-jTwAXsAAivjB.jpg"/>
    <x v="33"/>
    <s v="https://twitter.com/#!/destrecommended/status/1161826795420835840"/>
    <m/>
    <m/>
    <s v="1161826795420835840"/>
    <m/>
    <b v="0"/>
    <n v="1"/>
    <s v=""/>
    <b v="0"/>
    <s v="en"/>
    <m/>
    <s v=""/>
    <b v="0"/>
    <n v="1"/>
    <s v=""/>
    <s v="Twitter Web App"/>
    <b v="0"/>
    <s v="1161826795420835840"/>
    <s v="Tweet"/>
    <n v="0"/>
    <n v="0"/>
    <m/>
    <m/>
    <m/>
    <m/>
    <m/>
    <m/>
    <m/>
    <m/>
    <n v="1"/>
    <s v="16"/>
    <s v="16"/>
    <n v="1"/>
    <n v="3.125"/>
    <n v="0"/>
    <n v="0"/>
    <n v="0"/>
    <n v="0"/>
    <n v="31"/>
    <n v="96.875"/>
    <n v="32"/>
  </r>
  <r>
    <s v="jbsenseofplace"/>
    <s v="destrecommended"/>
    <m/>
    <m/>
    <m/>
    <m/>
    <m/>
    <m/>
    <m/>
    <m/>
    <s v="No"/>
    <n v="66"/>
    <m/>
    <m/>
    <x v="1"/>
    <d v="2019-08-15T03:17:37.000"/>
    <s v="RT @DestRecommended: Daily COOL! Art museum exhibit in Tampere, Finland! Been to Tampere? Rate and review it at https://t.co/ZKjYrkY13h. #V…"/>
    <s v="http://DestinationRecommended.com/destinations/tampere"/>
    <s v="destinationrecommended.com"/>
    <x v="2"/>
    <m/>
    <s v="http://pbs.twimg.com/profile_images/324612996/Jim_at_E_Connect_3_normal.jpg"/>
    <x v="34"/>
    <s v="https://twitter.com/#!/jbsenseofplace/status/1161839331054669824"/>
    <m/>
    <m/>
    <s v="1161839331054669824"/>
    <m/>
    <b v="0"/>
    <n v="0"/>
    <s v=""/>
    <b v="0"/>
    <s v="en"/>
    <m/>
    <s v=""/>
    <b v="0"/>
    <n v="1"/>
    <s v="1161826795420835840"/>
    <s v="Twitter for iPhone"/>
    <b v="0"/>
    <s v="1161826795420835840"/>
    <s v="Tweet"/>
    <n v="0"/>
    <n v="0"/>
    <m/>
    <m/>
    <m/>
    <m/>
    <m/>
    <m/>
    <m/>
    <m/>
    <n v="1"/>
    <s v="16"/>
    <s v="16"/>
    <n v="1"/>
    <n v="5.2631578947368425"/>
    <n v="0"/>
    <n v="0"/>
    <n v="0"/>
    <n v="0"/>
    <n v="18"/>
    <n v="94.73684210526316"/>
    <n v="19"/>
  </r>
  <r>
    <s v="jbsenseofplace"/>
    <s v="jbsenseofplace"/>
    <m/>
    <m/>
    <m/>
    <m/>
    <m/>
    <m/>
    <m/>
    <m/>
    <s v="No"/>
    <n v="67"/>
    <m/>
    <m/>
    <x v="0"/>
    <d v="2019-08-15T02:26:08.000"/>
    <s v="Daily COOL! Art museum exhibit in Tampere, Finland! Been to Tampere? Rate and review it at https://t.co/aGqROCKEEH. #VisitTampere #Tampere #VisitLakeland #Lakeland #VisitFinland #Finland #Suomi #Scandinavia #VisitEurope #Europe #museum #art #travel #touri…https://t.co/dSnuUF01bi"/>
    <s v="https://www.linkedin.com/slink?code=dEEwRf7 https://www.linkedin.com/slink?code=d-bXZrv"/>
    <s v="linkedin.com linkedin.com"/>
    <x v="20"/>
    <m/>
    <s v="http://pbs.twimg.com/profile_images/324612996/Jim_at_E_Connect_3_normal.jpg"/>
    <x v="35"/>
    <s v="https://twitter.com/#!/jbsenseofplace/status/1161826377961803778"/>
    <m/>
    <m/>
    <s v="1161826377961803778"/>
    <m/>
    <b v="0"/>
    <n v="0"/>
    <s v=""/>
    <b v="0"/>
    <s v="en"/>
    <m/>
    <s v=""/>
    <b v="0"/>
    <n v="0"/>
    <s v=""/>
    <s v="LinkedIn"/>
    <b v="0"/>
    <s v="1161826377961803778"/>
    <s v="Tweet"/>
    <n v="0"/>
    <n v="0"/>
    <m/>
    <m/>
    <m/>
    <m/>
    <m/>
    <m/>
    <m/>
    <m/>
    <n v="1"/>
    <s v="16"/>
    <s v="16"/>
    <n v="1"/>
    <n v="2.9411764705882355"/>
    <n v="0"/>
    <n v="0"/>
    <n v="0"/>
    <n v="0"/>
    <n v="33"/>
    <n v="97.05882352941177"/>
    <n v="34"/>
  </r>
  <r>
    <s v="sopimusvuorenka"/>
    <s v="hiedanranta"/>
    <m/>
    <m/>
    <m/>
    <m/>
    <m/>
    <m/>
    <m/>
    <m/>
    <s v="No"/>
    <n v="68"/>
    <m/>
    <m/>
    <x v="1"/>
    <d v="2019-08-15T08:37:01.000"/>
    <s v="RT @hiedanranta: Lauantaina Kartanonpuisto täyttyy yhteisestä puuhasta ja piknik-hengestä. Kakkua 400 ensimmäiselle 5v-synttäreiden kunniak…"/>
    <m/>
    <m/>
    <x v="2"/>
    <m/>
    <s v="http://pbs.twimg.com/profile_images/961566495556980737/6hb7x8ol_normal.jpg"/>
    <x v="36"/>
    <s v="https://twitter.com/#!/sopimusvuorenka/status/1161919711409561601"/>
    <m/>
    <m/>
    <s v="1161919711409561601"/>
    <m/>
    <b v="0"/>
    <n v="0"/>
    <s v=""/>
    <b v="0"/>
    <s v="fi"/>
    <m/>
    <s v=""/>
    <b v="0"/>
    <n v="3"/>
    <s v="1161918692990574593"/>
    <s v="Twitter Web App"/>
    <b v="0"/>
    <s v="1161918692990574593"/>
    <s v="Tweet"/>
    <n v="0"/>
    <n v="0"/>
    <m/>
    <m/>
    <m/>
    <m/>
    <m/>
    <m/>
    <m/>
    <m/>
    <n v="1"/>
    <s v="10"/>
    <s v="10"/>
    <n v="0"/>
    <n v="0"/>
    <n v="0"/>
    <n v="0"/>
    <n v="0"/>
    <n v="0"/>
    <n v="16"/>
    <n v="100"/>
    <n v="16"/>
  </r>
  <r>
    <s v="1000histoires"/>
    <s v="visittampere"/>
    <m/>
    <m/>
    <m/>
    <m/>
    <m/>
    <m/>
    <m/>
    <m/>
    <s v="No"/>
    <n v="69"/>
    <m/>
    <m/>
    <x v="1"/>
    <d v="2019-08-14T18:23:07.000"/>
    <s v="RT @VisitTampere: Rain, clouds, go away, as tomorrow we hope for a sunny day: the #Moomin Museum Garden Party offers loads of fun for the w…"/>
    <m/>
    <m/>
    <x v="16"/>
    <m/>
    <s v="http://pbs.twimg.com/profile_images/580064605248049152/qC9Rwt9i_normal.png"/>
    <x v="37"/>
    <s v="https://twitter.com/#!/1000histoires/status/1161704821541543936"/>
    <m/>
    <m/>
    <s v="1161704821541543936"/>
    <m/>
    <b v="0"/>
    <n v="0"/>
    <s v=""/>
    <b v="0"/>
    <s v="en"/>
    <m/>
    <s v=""/>
    <b v="0"/>
    <n v="2"/>
    <s v="1159742442301788160"/>
    <s v="Twitter Web App"/>
    <b v="0"/>
    <s v="1159742442301788160"/>
    <s v="Tweet"/>
    <n v="0"/>
    <n v="0"/>
    <m/>
    <m/>
    <m/>
    <m/>
    <m/>
    <m/>
    <m/>
    <m/>
    <n v="1"/>
    <s v="10"/>
    <s v="1"/>
    <n v="1"/>
    <n v="3.8461538461538463"/>
    <n v="0"/>
    <n v="0"/>
    <n v="0"/>
    <n v="0"/>
    <n v="25"/>
    <n v="96.15384615384616"/>
    <n v="26"/>
  </r>
  <r>
    <s v="1000histoires"/>
    <s v="hiedanranta"/>
    <m/>
    <m/>
    <m/>
    <m/>
    <m/>
    <m/>
    <m/>
    <m/>
    <s v="No"/>
    <n v="70"/>
    <m/>
    <m/>
    <x v="1"/>
    <d v="2019-08-15T09:11:35.000"/>
    <s v="RT @hiedanranta: Jukola on korjattu ja rakennus avataan yleisölle Puutarhajuhlissa! Jukolan näyttely- ja innovaatiotilassa lauantaina mukan…"/>
    <m/>
    <m/>
    <x v="2"/>
    <m/>
    <s v="http://pbs.twimg.com/profile_images/580064605248049152/qC9Rwt9i_normal.png"/>
    <x v="38"/>
    <s v="https://twitter.com/#!/1000histoires/status/1161928412455481344"/>
    <m/>
    <m/>
    <s v="1161928412455481344"/>
    <m/>
    <b v="0"/>
    <n v="0"/>
    <s v=""/>
    <b v="0"/>
    <s v="fi"/>
    <m/>
    <s v=""/>
    <b v="0"/>
    <n v="4"/>
    <s v="1161924113302196229"/>
    <s v="Twitter Web App"/>
    <b v="0"/>
    <s v="1161924113302196229"/>
    <s v="Tweet"/>
    <n v="0"/>
    <n v="0"/>
    <m/>
    <m/>
    <m/>
    <m/>
    <m/>
    <m/>
    <m/>
    <m/>
    <n v="1"/>
    <s v="10"/>
    <s v="10"/>
    <n v="0"/>
    <n v="0"/>
    <n v="0"/>
    <n v="0"/>
    <n v="0"/>
    <n v="0"/>
    <n v="16"/>
    <n v="100"/>
    <n v="16"/>
  </r>
  <r>
    <s v="lsulonen"/>
    <s v="tamperetalo"/>
    <m/>
    <m/>
    <m/>
    <m/>
    <m/>
    <m/>
    <m/>
    <m/>
    <s v="No"/>
    <n v="71"/>
    <m/>
    <m/>
    <x v="1"/>
    <d v="2019-08-15T10:01:59.000"/>
    <s v="RT @tamperetalo: Keinut, kokemuspolku, hotelli… Tampere-talo yllättää paatuneenkin bisnesmatkaajan | Iltalehti #Tampere #tamperetalo #tampe…"/>
    <m/>
    <m/>
    <x v="21"/>
    <m/>
    <s v="http://pbs.twimg.com/profile_images/1005089424617730048/3bwxmyzv_normal.jpg"/>
    <x v="39"/>
    <s v="https://twitter.com/#!/lsulonen/status/1161941093145075713"/>
    <m/>
    <m/>
    <s v="1161941093145075713"/>
    <m/>
    <b v="0"/>
    <n v="0"/>
    <s v=""/>
    <b v="0"/>
    <s v="fi"/>
    <m/>
    <s v=""/>
    <b v="0"/>
    <n v="4"/>
    <s v="1160901027870257153"/>
    <s v="Twitter for iPhone"/>
    <b v="0"/>
    <s v="1160901027870257153"/>
    <s v="Tweet"/>
    <n v="0"/>
    <n v="0"/>
    <m/>
    <m/>
    <m/>
    <m/>
    <m/>
    <m/>
    <m/>
    <m/>
    <n v="1"/>
    <s v="4"/>
    <s v="4"/>
    <n v="0"/>
    <n v="0"/>
    <n v="0"/>
    <n v="0"/>
    <n v="0"/>
    <n v="0"/>
    <n v="14"/>
    <n v="100"/>
    <n v="14"/>
  </r>
  <r>
    <s v="hosekibako"/>
    <s v="visittamperefi"/>
    <m/>
    <m/>
    <m/>
    <m/>
    <m/>
    <m/>
    <m/>
    <m/>
    <s v="No"/>
    <n v="72"/>
    <m/>
    <m/>
    <x v="1"/>
    <d v="2019-08-15T17:27:53.000"/>
    <s v="RT @VisittampereFI: Tampere &quot;mainittu&quot; 😎🤘 https://t.co/xVPmZkAezj #Tampere #CapitalOfMetal #Rammstein #Ratina #VisitTampere"/>
    <s v="https://www.loudersound.com/features/we-saw-rammstein-play-two-shows-in-the-most-metal-city-on-the-planet-and-fk"/>
    <s v="loudersound.com"/>
    <x v="22"/>
    <m/>
    <s v="http://pbs.twimg.com/profile_images/964939186926170112/OBAredoC_normal.jpg"/>
    <x v="40"/>
    <s v="https://twitter.com/#!/hosekibako/status/1162053309831815168"/>
    <m/>
    <m/>
    <s v="1162053309831815168"/>
    <m/>
    <b v="0"/>
    <n v="0"/>
    <s v=""/>
    <b v="0"/>
    <s v="et"/>
    <m/>
    <s v=""/>
    <b v="0"/>
    <n v="1"/>
    <s v="1161929261370028033"/>
    <s v="Twitter for iPhone"/>
    <b v="0"/>
    <s v="1161929261370028033"/>
    <s v="Tweet"/>
    <n v="0"/>
    <n v="0"/>
    <m/>
    <m/>
    <m/>
    <m/>
    <m/>
    <m/>
    <m/>
    <m/>
    <n v="1"/>
    <s v="3"/>
    <s v="3"/>
    <n v="0"/>
    <n v="0"/>
    <n v="0"/>
    <n v="0"/>
    <n v="0"/>
    <n v="0"/>
    <n v="9"/>
    <n v="100"/>
    <n v="9"/>
  </r>
  <r>
    <s v="mikaitanen"/>
    <s v="hiedanranta"/>
    <m/>
    <m/>
    <m/>
    <m/>
    <m/>
    <m/>
    <m/>
    <m/>
    <s v="No"/>
    <n v="73"/>
    <m/>
    <m/>
    <x v="1"/>
    <d v="2019-08-15T20:18:02.000"/>
    <s v="RT @hiedanranta: Jukola on korjattu ja rakennus avataan yleisölle Puutarhajuhlissa! Jukolan näyttely- ja innovaatiotilassa lauantaina mukan…"/>
    <m/>
    <m/>
    <x v="2"/>
    <m/>
    <s v="http://pbs.twimg.com/profile_images/926063104735219712/cNt2Mo79_normal.jpg"/>
    <x v="41"/>
    <s v="https://twitter.com/#!/mikaitanen/status/1162096128965222400"/>
    <m/>
    <m/>
    <s v="1162096128965222400"/>
    <m/>
    <b v="0"/>
    <n v="0"/>
    <s v=""/>
    <b v="0"/>
    <s v="fi"/>
    <m/>
    <s v=""/>
    <b v="0"/>
    <n v="4"/>
    <s v="1161924113302196229"/>
    <s v="Twitter for iPhone"/>
    <b v="0"/>
    <s v="1161924113302196229"/>
    <s v="Tweet"/>
    <n v="0"/>
    <n v="0"/>
    <m/>
    <m/>
    <m/>
    <m/>
    <m/>
    <m/>
    <m/>
    <m/>
    <n v="1"/>
    <s v="10"/>
    <s v="10"/>
    <n v="0"/>
    <n v="0"/>
    <n v="0"/>
    <n v="0"/>
    <n v="0"/>
    <n v="0"/>
    <n v="16"/>
    <n v="100"/>
    <n v="16"/>
  </r>
  <r>
    <s v="blogsallys"/>
    <s v="blogsallys"/>
    <m/>
    <m/>
    <m/>
    <m/>
    <m/>
    <m/>
    <m/>
    <m/>
    <s v="No"/>
    <n v="74"/>
    <m/>
    <m/>
    <x v="0"/>
    <d v="2019-08-16T05:09:36.000"/>
    <s v="&quot;Ei siellä liiemmin turvavaljaita käytetty&quot; — 168 metriä korkean tornin rakentuminen ongelmitta oli pieni ihme 1970-luvulla #näsinneula #tampere #rakentaminen #visittampere  https://t.co/kjSh59lDAt"/>
    <s v="https://yle.fi/uutiset/3-10921628?utm_source=twitter-share&amp;utm_medium=social"/>
    <s v="yle.fi"/>
    <x v="23"/>
    <m/>
    <s v="http://pbs.twimg.com/profile_images/666516828089286658/3speflMK_normal.jpg"/>
    <x v="42"/>
    <s v="https://twitter.com/#!/blogsallys/status/1162229903313367040"/>
    <m/>
    <m/>
    <s v="1162229903313367040"/>
    <m/>
    <b v="0"/>
    <n v="0"/>
    <s v=""/>
    <b v="0"/>
    <s v="fi"/>
    <m/>
    <s v=""/>
    <b v="0"/>
    <n v="0"/>
    <s v=""/>
    <s v="Twitter Web App"/>
    <b v="0"/>
    <s v="1162229903313367040"/>
    <s v="Tweet"/>
    <n v="0"/>
    <n v="0"/>
    <m/>
    <m/>
    <m/>
    <m/>
    <m/>
    <m/>
    <m/>
    <m/>
    <n v="1"/>
    <s v="6"/>
    <s v="6"/>
    <n v="0"/>
    <n v="0"/>
    <n v="0"/>
    <n v="0"/>
    <n v="0"/>
    <n v="0"/>
    <n v="20"/>
    <n v="100"/>
    <n v="20"/>
  </r>
  <r>
    <s v="liisahai"/>
    <s v="hiedanranta"/>
    <m/>
    <m/>
    <m/>
    <m/>
    <m/>
    <m/>
    <m/>
    <m/>
    <s v="No"/>
    <n v="75"/>
    <m/>
    <m/>
    <x v="1"/>
    <d v="2019-08-16T08:26:17.000"/>
    <s v="RT @hiedanranta: Jukola on korjattu ja rakennus avataan yleisölle Puutarhajuhlissa! Jukolan näyttely- ja innovaatiotilassa lauantaina mukan…"/>
    <m/>
    <m/>
    <x v="2"/>
    <m/>
    <s v="http://pbs.twimg.com/profile_images/990153626613178369/rPAKURkz_normal.jpg"/>
    <x v="43"/>
    <s v="https://twitter.com/#!/liisahai/status/1162279400907218949"/>
    <m/>
    <m/>
    <s v="1162279400907218949"/>
    <m/>
    <b v="0"/>
    <n v="0"/>
    <s v=""/>
    <b v="0"/>
    <s v="fi"/>
    <m/>
    <s v=""/>
    <b v="0"/>
    <n v="5"/>
    <s v="1161924113302196229"/>
    <s v="Twitter for iPad"/>
    <b v="0"/>
    <s v="1161924113302196229"/>
    <s v="Tweet"/>
    <n v="0"/>
    <n v="0"/>
    <m/>
    <m/>
    <m/>
    <m/>
    <m/>
    <m/>
    <m/>
    <m/>
    <n v="1"/>
    <s v="10"/>
    <s v="10"/>
    <n v="0"/>
    <n v="0"/>
    <n v="0"/>
    <n v="0"/>
    <n v="0"/>
    <n v="0"/>
    <n v="16"/>
    <n v="100"/>
    <n v="16"/>
  </r>
  <r>
    <s v="helichristine"/>
    <s v="starafi"/>
    <m/>
    <m/>
    <m/>
    <m/>
    <m/>
    <m/>
    <m/>
    <m/>
    <s v="No"/>
    <n v="76"/>
    <m/>
    <m/>
    <x v="1"/>
    <d v="2019-08-12T08:37:17.000"/>
    <s v="RT @StaraFi: Rammstein jyristeli viikonloppuna Tampereella todella näyttävästi. Kuvakooste konsertista tänään https://t.co/vYhphyG0ad. 📸 Ju…"/>
    <s v="https://www.stara.fi/"/>
    <s v="stara.fi"/>
    <x v="2"/>
    <m/>
    <s v="http://pbs.twimg.com/profile_images/1121320541330255873/pH382ctG_normal.png"/>
    <x v="44"/>
    <s v="https://twitter.com/#!/helichristine/status/1160832617907929088"/>
    <m/>
    <m/>
    <s v="1160832617907929088"/>
    <m/>
    <b v="0"/>
    <n v="0"/>
    <s v=""/>
    <b v="0"/>
    <s v="fi"/>
    <m/>
    <s v=""/>
    <b v="0"/>
    <n v="5"/>
    <s v="1160496359243505664"/>
    <s v="Twitter Web App"/>
    <b v="0"/>
    <s v="1160496359243505664"/>
    <s v="Tweet"/>
    <n v="0"/>
    <n v="0"/>
    <m/>
    <m/>
    <m/>
    <m/>
    <m/>
    <m/>
    <m/>
    <m/>
    <n v="1"/>
    <s v="9"/>
    <s v="9"/>
    <n v="0"/>
    <n v="0"/>
    <n v="0"/>
    <n v="0"/>
    <n v="0"/>
    <n v="0"/>
    <n v="12"/>
    <n v="100"/>
    <n v="12"/>
  </r>
  <r>
    <s v="helichristine"/>
    <s v="visittamperefi"/>
    <m/>
    <m/>
    <m/>
    <m/>
    <m/>
    <m/>
    <m/>
    <m/>
    <s v="No"/>
    <n v="77"/>
    <m/>
    <m/>
    <x v="1"/>
    <d v="2019-08-16T09:35:14.000"/>
    <s v="RT @VisittampereFI: Nyt se avautuu! G #Livelab #Tampere nimittäin 🤩 Ensimmäisissä konserteissa esiintyvät mm. Tuomo Prättälä, Markus Norden…"/>
    <m/>
    <m/>
    <x v="24"/>
    <m/>
    <s v="http://pbs.twimg.com/profile_images/1121320541330255873/pH382ctG_normal.png"/>
    <x v="45"/>
    <s v="https://twitter.com/#!/helichristine/status/1162296749366697990"/>
    <m/>
    <m/>
    <s v="1162296749366697990"/>
    <m/>
    <b v="0"/>
    <n v="0"/>
    <s v=""/>
    <b v="0"/>
    <s v="fi"/>
    <m/>
    <s v=""/>
    <b v="0"/>
    <n v="5"/>
    <s v="1162290018410532864"/>
    <s v="Twitter Web App"/>
    <b v="0"/>
    <s v="1162290018410532864"/>
    <s v="Tweet"/>
    <n v="0"/>
    <n v="0"/>
    <m/>
    <m/>
    <m/>
    <m/>
    <m/>
    <m/>
    <m/>
    <m/>
    <n v="1"/>
    <s v="9"/>
    <s v="3"/>
    <n v="0"/>
    <n v="0"/>
    <n v="0"/>
    <n v="0"/>
    <n v="0"/>
    <n v="0"/>
    <n v="17"/>
    <n v="100"/>
    <n v="17"/>
  </r>
  <r>
    <s v="jpvuorela"/>
    <s v="visittampere"/>
    <m/>
    <m/>
    <m/>
    <m/>
    <m/>
    <m/>
    <m/>
    <m/>
    <s v="No"/>
    <n v="78"/>
    <m/>
    <m/>
    <x v="1"/>
    <d v="2019-08-16T10:10:47.000"/>
    <s v="Pirkanmaan kulttuuripääkaupunkihankkeen pääteemat ovat &quot;enemmän rosoa, enemmän saunaa, enemmän leikkiä ja enemmän kylähyppelyä&quot;. No joo, on sellainen termi olemassa kuin &quot;village hopping&quot;. Mutta &quot;kulttuuri&quot; ja &quot;kaupunki&quot;? @Tamperekaupunki @VisitTampere"/>
    <m/>
    <m/>
    <x v="2"/>
    <m/>
    <s v="http://pbs.twimg.com/profile_images/719304169434144768/6ggylypD_normal.jpg"/>
    <x v="46"/>
    <s v="https://twitter.com/#!/jpvuorela/status/1162305697368834048"/>
    <m/>
    <m/>
    <s v="1162305697368834048"/>
    <m/>
    <b v="0"/>
    <n v="0"/>
    <s v=""/>
    <b v="0"/>
    <s v="fi"/>
    <m/>
    <s v=""/>
    <b v="0"/>
    <n v="0"/>
    <s v=""/>
    <s v="Twitter Web App"/>
    <b v="0"/>
    <s v="1162305697368834048"/>
    <s v="Tweet"/>
    <n v="0"/>
    <n v="0"/>
    <m/>
    <m/>
    <m/>
    <m/>
    <m/>
    <m/>
    <m/>
    <m/>
    <n v="1"/>
    <s v="2"/>
    <s v="1"/>
    <m/>
    <m/>
    <m/>
    <m/>
    <m/>
    <m/>
    <m/>
    <m/>
    <m/>
  </r>
  <r>
    <s v="akotwi"/>
    <s v="akotwi"/>
    <m/>
    <m/>
    <m/>
    <m/>
    <m/>
    <m/>
    <m/>
    <m/>
    <s v="No"/>
    <n v="80"/>
    <m/>
    <m/>
    <x v="0"/>
    <d v="2019-08-16T10:33:37.000"/>
    <s v="また１から新しい気持ちで生きていこう。_x000a__x000a_#北欧 #フィンランド #北欧暮らし #finland #suomi #tampere #visittampere #タンペレ #moomin #ムーミン #muumimuseo #ムーミン美術館 #ムーミンミュージアム 場所: Tampere, Finland https://t.co/QMWfc7yh4F"/>
    <s v="https://www.instagram.com/p/B1OL6LhlxmI/?igshid=1atghphcs1qla"/>
    <s v="instagram.com"/>
    <x v="25"/>
    <m/>
    <s v="http://pbs.twimg.com/profile_images/1117315421462335489/umvlDZ8z_normal.jpg"/>
    <x v="47"/>
    <s v="https://twitter.com/#!/akotwi/status/1162311443217170432"/>
    <n v="61.5001"/>
    <n v="23.7512"/>
    <s v="1162311443217170432"/>
    <m/>
    <b v="0"/>
    <n v="1"/>
    <s v=""/>
    <b v="0"/>
    <s v="ja"/>
    <m/>
    <s v=""/>
    <b v="0"/>
    <n v="0"/>
    <s v=""/>
    <s v="Instagram"/>
    <b v="0"/>
    <s v="1162311443217170432"/>
    <s v="Tweet"/>
    <n v="0"/>
    <n v="0"/>
    <s v="23.542135,61.427285 _x000a_24.1184937,61.427285 _x000a_24.1184937,61.836577 _x000a_23.542135,61.836577"/>
    <s v="Finland"/>
    <s v="FI"/>
    <s v="Tampere, Finland"/>
    <s v="e3ba9e096a0fc232"/>
    <s v="Tampere"/>
    <s v="city"/>
    <s v="https://api.twitter.com/1.1/geo/id/e3ba9e096a0fc232.json"/>
    <n v="1"/>
    <s v="6"/>
    <s v="6"/>
    <n v="0"/>
    <n v="0"/>
    <n v="0"/>
    <n v="0"/>
    <n v="0"/>
    <n v="0"/>
    <n v="17"/>
    <n v="100"/>
    <n v="17"/>
  </r>
  <r>
    <s v="midelario"/>
    <s v="priouljp56"/>
    <m/>
    <m/>
    <m/>
    <m/>
    <m/>
    <m/>
    <m/>
    <m/>
    <s v="No"/>
    <n v="81"/>
    <m/>
    <m/>
    <x v="1"/>
    <d v="2019-08-16T14:37:16.000"/>
    <s v="RT @PRIOULJP56: Dans le cadre du #pariscapnord #pariscapnord2019 #tamperephototrophy #visittampere #tampere #graffiti #StreetArt #finlande…"/>
    <m/>
    <m/>
    <x v="26"/>
    <m/>
    <s v="http://pbs.twimg.com/profile_images/695012378266705921/AM1EKfHY_normal.jpg"/>
    <x v="48"/>
    <s v="https://twitter.com/#!/midelario/status/1162372760049528837"/>
    <m/>
    <m/>
    <s v="1162372760049528837"/>
    <m/>
    <b v="0"/>
    <n v="0"/>
    <s v=""/>
    <b v="0"/>
    <s v="fr"/>
    <m/>
    <s v=""/>
    <b v="0"/>
    <n v="1"/>
    <s v="1162370902576775169"/>
    <s v="Bot Libre!"/>
    <b v="0"/>
    <s v="1162370902576775169"/>
    <s v="Tweet"/>
    <n v="0"/>
    <n v="0"/>
    <m/>
    <m/>
    <m/>
    <m/>
    <m/>
    <m/>
    <m/>
    <m/>
    <n v="1"/>
    <s v="7"/>
    <s v="7"/>
    <n v="0"/>
    <n v="0"/>
    <n v="0"/>
    <n v="0"/>
    <n v="0"/>
    <n v="0"/>
    <n v="14"/>
    <n v="100"/>
    <n v="14"/>
  </r>
  <r>
    <s v="hennapuisto"/>
    <s v="visittamperefi"/>
    <m/>
    <m/>
    <m/>
    <m/>
    <m/>
    <m/>
    <m/>
    <m/>
    <s v="No"/>
    <n v="82"/>
    <m/>
    <m/>
    <x v="1"/>
    <d v="2019-08-16T15:12:29.000"/>
    <s v="RT @VisittampereFI: Nyt se avautuu! G #Livelab #Tampere nimittäin 🤩 Ensimmäisissä konserteissa esiintyvät mm. Tuomo Prättälä, Markus Norden…"/>
    <m/>
    <m/>
    <x v="24"/>
    <m/>
    <s v="http://pbs.twimg.com/profile_images/1062422126983024640/aej0WWPW_normal.jpg"/>
    <x v="49"/>
    <s v="https://twitter.com/#!/hennapuisto/status/1162381623196868610"/>
    <m/>
    <m/>
    <s v="1162381623196868610"/>
    <m/>
    <b v="0"/>
    <n v="0"/>
    <s v=""/>
    <b v="0"/>
    <s v="fi"/>
    <m/>
    <s v=""/>
    <b v="0"/>
    <n v="5"/>
    <s v="1162290018410532864"/>
    <s v="Twitter for iPhone"/>
    <b v="0"/>
    <s v="1162290018410532864"/>
    <s v="Tweet"/>
    <n v="0"/>
    <n v="0"/>
    <m/>
    <m/>
    <m/>
    <m/>
    <m/>
    <m/>
    <m/>
    <m/>
    <n v="1"/>
    <s v="3"/>
    <s v="3"/>
    <n v="0"/>
    <n v="0"/>
    <n v="0"/>
    <n v="0"/>
    <n v="0"/>
    <n v="0"/>
    <n v="17"/>
    <n v="100"/>
    <n v="17"/>
  </r>
  <r>
    <s v="markus_sjolund"/>
    <s v="visittamperefi"/>
    <m/>
    <m/>
    <m/>
    <m/>
    <m/>
    <m/>
    <m/>
    <m/>
    <s v="No"/>
    <n v="83"/>
    <m/>
    <m/>
    <x v="1"/>
    <d v="2019-08-16T15:25:38.000"/>
    <s v="RT @VisittampereFI: Nyt se avautuu! G #Livelab #Tampere nimittäin 🤩 Ensimmäisissä konserteissa esiintyvät mm. Tuomo Prättälä, Markus Norden…"/>
    <m/>
    <m/>
    <x v="24"/>
    <m/>
    <s v="http://pbs.twimg.com/profile_images/926423884001366016/DrNRsX3h_normal.jpg"/>
    <x v="50"/>
    <s v="https://twitter.com/#!/markus_sjolund/status/1162384932804710400"/>
    <m/>
    <m/>
    <s v="1162384932804710400"/>
    <m/>
    <b v="0"/>
    <n v="0"/>
    <s v=""/>
    <b v="0"/>
    <s v="fi"/>
    <m/>
    <s v=""/>
    <b v="0"/>
    <n v="5"/>
    <s v="1162290018410532864"/>
    <s v="Twitter Web App"/>
    <b v="0"/>
    <s v="1162290018410532864"/>
    <s v="Tweet"/>
    <n v="0"/>
    <n v="0"/>
    <m/>
    <m/>
    <m/>
    <m/>
    <m/>
    <m/>
    <m/>
    <m/>
    <n v="1"/>
    <s v="3"/>
    <s v="3"/>
    <n v="0"/>
    <n v="0"/>
    <n v="0"/>
    <n v="0"/>
    <n v="0"/>
    <n v="0"/>
    <n v="17"/>
    <n v="100"/>
    <n v="17"/>
  </r>
  <r>
    <s v="kauppakamari"/>
    <s v="visittamperefi"/>
    <m/>
    <m/>
    <m/>
    <m/>
    <m/>
    <m/>
    <m/>
    <m/>
    <s v="No"/>
    <n v="84"/>
    <m/>
    <m/>
    <x v="1"/>
    <d v="2019-08-17T08:09:34.000"/>
    <s v="RT @VisittampereFI: Nyt se avautuu! G #Livelab #Tampere nimittäin 🤩 Ensimmäisissä konserteissa esiintyvät mm. Tuomo Prättälä, Markus Norden…"/>
    <m/>
    <m/>
    <x v="24"/>
    <m/>
    <s v="http://pbs.twimg.com/profile_images/2263021678/kauppakamari_normal.jpg"/>
    <x v="51"/>
    <s v="https://twitter.com/#!/kauppakamari/status/1162637578656522241"/>
    <m/>
    <m/>
    <s v="1162637578656522241"/>
    <m/>
    <b v="0"/>
    <n v="0"/>
    <s v=""/>
    <b v="0"/>
    <s v="fi"/>
    <m/>
    <s v=""/>
    <b v="0"/>
    <n v="6"/>
    <s v="1162290018410532864"/>
    <s v="Twitter for iPad"/>
    <b v="0"/>
    <s v="1162290018410532864"/>
    <s v="Tweet"/>
    <n v="0"/>
    <n v="0"/>
    <m/>
    <m/>
    <m/>
    <m/>
    <m/>
    <m/>
    <m/>
    <m/>
    <n v="1"/>
    <s v="3"/>
    <s v="3"/>
    <n v="0"/>
    <n v="0"/>
    <n v="0"/>
    <n v="0"/>
    <n v="0"/>
    <n v="0"/>
    <n v="17"/>
    <n v="100"/>
    <n v="17"/>
  </r>
  <r>
    <s v="reijovaliharju"/>
    <s v="hiedanranta"/>
    <m/>
    <m/>
    <m/>
    <m/>
    <m/>
    <m/>
    <m/>
    <m/>
    <s v="No"/>
    <n v="85"/>
    <m/>
    <m/>
    <x v="1"/>
    <d v="2019-08-15T19:12:03.000"/>
    <s v="RT @hiedanranta: Jukola on korjattu ja rakennus avataan yleisölle Puutarhajuhlissa! Jukolan näyttely- ja innovaatiotilassa lauantaina mukan…"/>
    <m/>
    <m/>
    <x v="2"/>
    <m/>
    <s v="http://pbs.twimg.com/profile_images/917653900488003585/XMGTav57_normal.jpg"/>
    <x v="52"/>
    <s v="https://twitter.com/#!/reijovaliharju/status/1162079523413909504"/>
    <m/>
    <m/>
    <s v="1162079523413909504"/>
    <m/>
    <b v="0"/>
    <n v="0"/>
    <s v=""/>
    <b v="0"/>
    <s v="fi"/>
    <m/>
    <s v=""/>
    <b v="0"/>
    <n v="4"/>
    <s v="1161924113302196229"/>
    <s v="Twitter for Android"/>
    <b v="0"/>
    <s v="1161924113302196229"/>
    <s v="Tweet"/>
    <n v="0"/>
    <n v="0"/>
    <m/>
    <m/>
    <m/>
    <m/>
    <m/>
    <m/>
    <m/>
    <m/>
    <n v="2"/>
    <s v="10"/>
    <s v="10"/>
    <n v="0"/>
    <n v="0"/>
    <n v="0"/>
    <n v="0"/>
    <n v="0"/>
    <n v="0"/>
    <n v="16"/>
    <n v="100"/>
    <n v="16"/>
  </r>
  <r>
    <s v="reijovaliharju"/>
    <s v="hiedanranta"/>
    <m/>
    <m/>
    <m/>
    <m/>
    <m/>
    <m/>
    <m/>
    <m/>
    <s v="No"/>
    <n v="86"/>
    <m/>
    <m/>
    <x v="1"/>
    <d v="2019-08-17T08:44:56.000"/>
    <s v="RT @hiedanranta: Puutarhajuhlissa 17.8. yhdessä tekemistä luvassa mm. Kenneli D.I.Y:n skeittikoulussa, Kartanopuistossa Valokuvausseuran va…"/>
    <m/>
    <m/>
    <x v="2"/>
    <m/>
    <s v="http://pbs.twimg.com/profile_images/917653900488003585/XMGTav57_normal.jpg"/>
    <x v="53"/>
    <s v="https://twitter.com/#!/reijovaliharju/status/1162646478701125632"/>
    <m/>
    <m/>
    <s v="1162646478701125632"/>
    <m/>
    <b v="0"/>
    <n v="0"/>
    <s v=""/>
    <b v="0"/>
    <s v="fi"/>
    <m/>
    <s v=""/>
    <b v="0"/>
    <n v="1"/>
    <s v="1162246212696727552"/>
    <s v="Twitter for Android"/>
    <b v="0"/>
    <s v="1162246212696727552"/>
    <s v="Tweet"/>
    <n v="0"/>
    <n v="0"/>
    <m/>
    <m/>
    <m/>
    <m/>
    <m/>
    <m/>
    <m/>
    <m/>
    <n v="2"/>
    <s v="10"/>
    <s v="10"/>
    <n v="0"/>
    <n v="0"/>
    <n v="0"/>
    <n v="0"/>
    <n v="0"/>
    <n v="0"/>
    <n v="18"/>
    <n v="100"/>
    <n v="18"/>
  </r>
  <r>
    <s v="graffiti_bot"/>
    <s v="priouljp56"/>
    <m/>
    <m/>
    <m/>
    <m/>
    <m/>
    <m/>
    <m/>
    <m/>
    <s v="No"/>
    <n v="87"/>
    <m/>
    <m/>
    <x v="1"/>
    <d v="2019-08-17T10:13:54.000"/>
    <s v="RT @PRIOULJP56: 3 photos sélectionnées sur 10 dans le cadre de photos prises hier dans la ville de Tampéré !!  #pariscapnord2019 #tampereph…"/>
    <m/>
    <m/>
    <x v="27"/>
    <m/>
    <s v="http://pbs.twimg.com/profile_images/986701481284808704/ufHRbNoY_normal.jpg"/>
    <x v="54"/>
    <s v="https://twitter.com/#!/graffiti_bot/status/1162668870647332864"/>
    <m/>
    <m/>
    <s v="1162668870647332864"/>
    <m/>
    <b v="0"/>
    <n v="0"/>
    <s v=""/>
    <b v="0"/>
    <s v="fr"/>
    <m/>
    <s v=""/>
    <b v="0"/>
    <n v="3"/>
    <s v="1162667363340365824"/>
    <s v="graffiti_bot"/>
    <b v="0"/>
    <s v="1162667363340365824"/>
    <s v="Tweet"/>
    <n v="0"/>
    <n v="0"/>
    <m/>
    <m/>
    <m/>
    <m/>
    <m/>
    <m/>
    <m/>
    <m/>
    <n v="1"/>
    <s v="7"/>
    <s v="7"/>
    <n v="0"/>
    <n v="0"/>
    <n v="0"/>
    <n v="0"/>
    <n v="0"/>
    <n v="0"/>
    <n v="21"/>
    <n v="100"/>
    <n v="21"/>
  </r>
  <r>
    <s v="__subwaysurfer"/>
    <s v="priouljp56"/>
    <m/>
    <m/>
    <m/>
    <m/>
    <m/>
    <m/>
    <m/>
    <m/>
    <s v="No"/>
    <n v="88"/>
    <m/>
    <m/>
    <x v="1"/>
    <d v="2019-08-17T10:19:20.000"/>
    <s v="RT @PRIOULJP56: 3 photos sélectionnées sur 10 dans le cadre de photos prises hier dans la ville de Tampéré !!  #pariscapnord2019 #tampereph…"/>
    <m/>
    <m/>
    <x v="27"/>
    <m/>
    <s v="http://pbs.twimg.com/profile_images/1143861725575417856/agO8aClf_normal.png"/>
    <x v="55"/>
    <s v="https://twitter.com/#!/__subwaysurfer/status/1162670238909026304"/>
    <m/>
    <m/>
    <s v="1162670238909026304"/>
    <m/>
    <b v="0"/>
    <n v="0"/>
    <s v=""/>
    <b v="0"/>
    <s v="fr"/>
    <m/>
    <s v=""/>
    <b v="0"/>
    <n v="3"/>
    <s v="1162667363340365824"/>
    <s v="Street Art Retweet"/>
    <b v="0"/>
    <s v="1162667363340365824"/>
    <s v="Tweet"/>
    <n v="0"/>
    <n v="0"/>
    <m/>
    <m/>
    <m/>
    <m/>
    <m/>
    <m/>
    <m/>
    <m/>
    <n v="1"/>
    <s v="7"/>
    <s v="7"/>
    <n v="0"/>
    <n v="0"/>
    <n v="0"/>
    <n v="0"/>
    <n v="0"/>
    <n v="0"/>
    <n v="21"/>
    <n v="100"/>
    <n v="21"/>
  </r>
  <r>
    <s v="breizhwecan"/>
    <s v="raidbreizhcap"/>
    <m/>
    <m/>
    <m/>
    <m/>
    <m/>
    <m/>
    <m/>
    <m/>
    <s v="No"/>
    <n v="89"/>
    <m/>
    <m/>
    <x v="1"/>
    <d v="2019-08-17T12:43:26.000"/>
    <s v="RT @PRIOULJP56: @RaidBreizhCap 3 photos sélectionnées sur 10 dans le cadre de photos prises hier dans la ville de Tampéré !!  #pariscapnord…"/>
    <m/>
    <m/>
    <x v="2"/>
    <m/>
    <s v="http://pbs.twimg.com/profile_images/512988974101446656/pspeX1bI_normal.png"/>
    <x v="56"/>
    <s v="https://twitter.com/#!/breizhwecan/status/1162706501401812992"/>
    <m/>
    <m/>
    <s v="1162706501401812992"/>
    <m/>
    <b v="0"/>
    <n v="0"/>
    <s v=""/>
    <b v="0"/>
    <s v="fr"/>
    <m/>
    <s v=""/>
    <b v="0"/>
    <n v="2"/>
    <s v="1162667803708727296"/>
    <s v="Twitter for iPhone"/>
    <b v="0"/>
    <s v="1162667803708727296"/>
    <s v="Tweet"/>
    <n v="0"/>
    <n v="0"/>
    <m/>
    <m/>
    <m/>
    <m/>
    <m/>
    <m/>
    <m/>
    <m/>
    <n v="1"/>
    <s v="7"/>
    <s v="7"/>
    <n v="0"/>
    <n v="0"/>
    <n v="0"/>
    <n v="0"/>
    <n v="0"/>
    <n v="0"/>
    <n v="21"/>
    <n v="100"/>
    <n v="21"/>
  </r>
  <r>
    <s v="priouljp56"/>
    <s v="breizhwecan"/>
    <m/>
    <m/>
    <m/>
    <m/>
    <m/>
    <m/>
    <m/>
    <m/>
    <s v="Yes"/>
    <n v="91"/>
    <m/>
    <m/>
    <x v="1"/>
    <d v="2019-08-17T10:09:40.000"/>
    <s v="@RaidBreizhCap 3 photos sélectionnées sur 10 dans le cadre de photos prises hier dans la ville de Tampéré !!  #pariscapnord2019 #tamperephototrophy #visittampere #tampere._x000a_#graffiti #streetart @BreizhWeCan https://t.co/GdXpwD1C85"/>
    <m/>
    <m/>
    <x v="28"/>
    <s v="https://pbs.twimg.com/media/ECKgMxoXkAAkGV2.jpg"/>
    <s v="https://pbs.twimg.com/media/ECKgMxoXkAAkGV2.jpg"/>
    <x v="57"/>
    <s v="https://twitter.com/#!/priouljp56/status/1162667803708727296"/>
    <m/>
    <m/>
    <s v="1162667803708727296"/>
    <m/>
    <b v="0"/>
    <n v="3"/>
    <s v="1115705717338427393"/>
    <b v="0"/>
    <s v="fr"/>
    <m/>
    <s v=""/>
    <b v="0"/>
    <n v="2"/>
    <s v=""/>
    <s v="Twitter for iPhone"/>
    <b v="0"/>
    <s v="1162667803708727296"/>
    <s v="Tweet"/>
    <n v="0"/>
    <n v="0"/>
    <m/>
    <m/>
    <m/>
    <m/>
    <m/>
    <m/>
    <m/>
    <m/>
    <n v="1"/>
    <s v="7"/>
    <s v="7"/>
    <m/>
    <m/>
    <m/>
    <m/>
    <m/>
    <m/>
    <m/>
    <m/>
    <m/>
  </r>
  <r>
    <s v="raidbreizhcap"/>
    <s v="vidos"/>
    <m/>
    <m/>
    <m/>
    <m/>
    <m/>
    <m/>
    <m/>
    <m/>
    <s v="No"/>
    <n v="92"/>
    <m/>
    <m/>
    <x v="1"/>
    <d v="2019-08-16T14:58:50.000"/>
    <s v="Dans le cadre du #pariscapnord #pariscapnord2019 #tamperephototrophy #visittampere #tampere #graffiti #StreetArt #Finlande @vidos https://t.co/BnWIZeDetE"/>
    <m/>
    <m/>
    <x v="26"/>
    <s v="https://pbs.twimg.com/media/ECGYli3WwAUs8d5.jpg"/>
    <s v="https://pbs.twimg.com/media/ECGYli3WwAUs8d5.jpg"/>
    <x v="58"/>
    <s v="https://twitter.com/#!/raidbreizhcap/status/1162378186132512768"/>
    <m/>
    <m/>
    <s v="1162378186132512768"/>
    <m/>
    <b v="0"/>
    <n v="0"/>
    <s v=""/>
    <b v="0"/>
    <s v="fr"/>
    <m/>
    <s v=""/>
    <b v="0"/>
    <n v="0"/>
    <s v=""/>
    <s v="Twitter for iPhone"/>
    <b v="0"/>
    <s v="1162378186132512768"/>
    <s v="Tweet"/>
    <n v="0"/>
    <n v="0"/>
    <m/>
    <m/>
    <m/>
    <m/>
    <m/>
    <m/>
    <m/>
    <m/>
    <n v="1"/>
    <s v="7"/>
    <s v="7"/>
    <n v="0"/>
    <n v="0"/>
    <n v="0"/>
    <n v="0"/>
    <n v="0"/>
    <n v="0"/>
    <n v="13"/>
    <n v="100"/>
    <n v="13"/>
  </r>
  <r>
    <s v="priouljp56"/>
    <s v="mairiedevannes"/>
    <m/>
    <m/>
    <m/>
    <m/>
    <m/>
    <m/>
    <m/>
    <m/>
    <s v="No"/>
    <n v="93"/>
    <m/>
    <m/>
    <x v="1"/>
    <d v="2019-08-17T13:34:00.000"/>
    <s v="Via @WorldBays c’est la @MairieDeVannes le #golfedumorbihan #golfeandyou qui sont mis en avance à #Tampéré #Finlande #visittampere dans le cadre du  #pariscapnord2019 #tamperephototrophy  @visittampereofficial https://t.co/57hXcoLy0M"/>
    <m/>
    <m/>
    <x v="29"/>
    <s v="https://pbs.twimg.com/media/ECLO9r_WwAE-8ER.jpg"/>
    <s v="https://pbs.twimg.com/media/ECLO9r_WwAE-8ER.jpg"/>
    <x v="59"/>
    <s v="https://twitter.com/#!/priouljp56/status/1162719228094537730"/>
    <m/>
    <m/>
    <s v="1162719228094537730"/>
    <m/>
    <b v="0"/>
    <n v="1"/>
    <s v=""/>
    <b v="0"/>
    <s v="fr"/>
    <m/>
    <s v=""/>
    <b v="0"/>
    <n v="0"/>
    <s v=""/>
    <s v="Twitter for iPhone"/>
    <b v="0"/>
    <s v="1162719228094537730"/>
    <s v="Tweet"/>
    <n v="0"/>
    <n v="0"/>
    <m/>
    <m/>
    <m/>
    <m/>
    <m/>
    <m/>
    <m/>
    <m/>
    <n v="1"/>
    <s v="7"/>
    <s v="7"/>
    <m/>
    <m/>
    <m/>
    <m/>
    <m/>
    <m/>
    <m/>
    <m/>
    <m/>
  </r>
  <r>
    <s v="raidbreizhcap"/>
    <s v="mairiedevannes"/>
    <m/>
    <m/>
    <m/>
    <m/>
    <m/>
    <m/>
    <m/>
    <m/>
    <s v="No"/>
    <n v="94"/>
    <m/>
    <m/>
    <x v="1"/>
    <d v="2019-08-17T13:35:21.000"/>
    <s v="Via @WorldBays c’est la @MairieDeVannes le #golfedumorbihan #golfeandyou qui sont mis en avance à #Tampéré #Finlande #visittampere dans le cadre du  #pariscapnord2019 #tamperephototrophy  @visittampereofficial https://t.co/yd9TKrOxhO"/>
    <m/>
    <m/>
    <x v="29"/>
    <s v="https://pbs.twimg.com/media/ECLPRnZXkAAGY3b.jpg"/>
    <s v="https://pbs.twimg.com/media/ECLPRnZXkAAGY3b.jpg"/>
    <x v="60"/>
    <s v="https://twitter.com/#!/raidbreizhcap/status/1162719566650380288"/>
    <m/>
    <m/>
    <s v="1162719566650380288"/>
    <m/>
    <b v="0"/>
    <n v="1"/>
    <s v=""/>
    <b v="0"/>
    <s v="fr"/>
    <m/>
    <s v=""/>
    <b v="0"/>
    <n v="0"/>
    <s v=""/>
    <s v="Twitter for iPhone"/>
    <b v="0"/>
    <s v="1162719566650380288"/>
    <s v="Tweet"/>
    <n v="0"/>
    <n v="0"/>
    <m/>
    <m/>
    <m/>
    <m/>
    <m/>
    <m/>
    <m/>
    <m/>
    <n v="1"/>
    <s v="7"/>
    <s v="7"/>
    <m/>
    <m/>
    <m/>
    <m/>
    <m/>
    <m/>
    <m/>
    <m/>
    <m/>
  </r>
  <r>
    <s v="priouljp56"/>
    <s v="priouljp56"/>
    <m/>
    <m/>
    <m/>
    <m/>
    <m/>
    <m/>
    <m/>
    <m/>
    <s v="No"/>
    <n v="98"/>
    <m/>
    <m/>
    <x v="0"/>
    <d v="2019-08-16T14:24:18.000"/>
    <s v="Dans le cadre du #pariscapnord #pariscapnord2019 #tamperephototrophy #visittampere #tampere #graffiti #StreetArt #finlande à Tampere, Finland https://t.co/TsLBZJsNGp"/>
    <s v="https://www.instagram.com/p/B1OmTEmC0lA/?igshid=wagz3yv60go4"/>
    <s v="instagram.com"/>
    <x v="26"/>
    <m/>
    <s v="http://pbs.twimg.com/profile_images/955433784933081089/OuT81H09_normal.jpg"/>
    <x v="61"/>
    <s v="https://twitter.com/#!/priouljp56/status/1162369494829936640"/>
    <n v="61.5001"/>
    <n v="23.7512"/>
    <s v="1162369494829936640"/>
    <m/>
    <b v="0"/>
    <n v="0"/>
    <s v=""/>
    <b v="0"/>
    <s v="fr"/>
    <m/>
    <s v=""/>
    <b v="0"/>
    <n v="0"/>
    <s v=""/>
    <s v="Instagram"/>
    <b v="0"/>
    <s v="1162369494829936640"/>
    <s v="Tweet"/>
    <n v="0"/>
    <n v="0"/>
    <s v="23.542135,61.427285 _x000a_24.1184937,61.427285 _x000a_24.1184937,61.836577 _x000a_23.542135,61.836577"/>
    <s v="Finland"/>
    <s v="FI"/>
    <s v="Tampere, Finland"/>
    <s v="e3ba9e096a0fc232"/>
    <s v="Tampere"/>
    <s v="city"/>
    <s v="https://api.twitter.com/1.1/geo/id/e3ba9e096a0fc232.json"/>
    <n v="4"/>
    <s v="7"/>
    <s v="7"/>
    <n v="0"/>
    <n v="0"/>
    <n v="0"/>
    <n v="0"/>
    <n v="0"/>
    <n v="0"/>
    <n v="15"/>
    <n v="100"/>
    <n v="15"/>
  </r>
  <r>
    <s v="priouljp56"/>
    <s v="priouljp56"/>
    <m/>
    <m/>
    <m/>
    <m/>
    <m/>
    <m/>
    <m/>
    <m/>
    <s v="No"/>
    <n v="99"/>
    <m/>
    <m/>
    <x v="0"/>
    <d v="2019-08-16T14:29:53.000"/>
    <s v="Dans le cadre du #pariscapnord #pariscapnord2019 #tamperephototrophy #visittampere #tampere #graffiti #StreetArt #finlande à Tampere, Finland https://t.co/j4hMoyt4CO"/>
    <s v="https://www.instagram.com/p/B1Om7_qC8l-/?igshid=1jh5ijvoypl75"/>
    <s v="instagram.com"/>
    <x v="26"/>
    <m/>
    <s v="http://pbs.twimg.com/profile_images/955433784933081089/OuT81H09_normal.jpg"/>
    <x v="62"/>
    <s v="https://twitter.com/#!/priouljp56/status/1162370902576775169"/>
    <n v="61.5001"/>
    <n v="23.7512"/>
    <s v="1162370902576775169"/>
    <m/>
    <b v="0"/>
    <n v="0"/>
    <s v=""/>
    <b v="0"/>
    <s v="fr"/>
    <m/>
    <s v=""/>
    <b v="0"/>
    <n v="1"/>
    <s v=""/>
    <s v="Instagram"/>
    <b v="0"/>
    <s v="1162370902576775169"/>
    <s v="Tweet"/>
    <n v="0"/>
    <n v="0"/>
    <s v="23.542135,61.427285 _x000a_24.1184937,61.427285 _x000a_24.1184937,61.836577 _x000a_23.542135,61.836577"/>
    <s v="Finland"/>
    <s v="FI"/>
    <s v="Tampere, Finland"/>
    <s v="e3ba9e096a0fc232"/>
    <s v="Tampere"/>
    <s v="city"/>
    <s v="https://api.twitter.com/1.1/geo/id/e3ba9e096a0fc232.json"/>
    <n v="4"/>
    <s v="7"/>
    <s v="7"/>
    <n v="0"/>
    <n v="0"/>
    <n v="0"/>
    <n v="0"/>
    <n v="0"/>
    <n v="0"/>
    <n v="15"/>
    <n v="100"/>
    <n v="15"/>
  </r>
  <r>
    <s v="priouljp56"/>
    <s v="priouljp56"/>
    <m/>
    <m/>
    <m/>
    <m/>
    <m/>
    <m/>
    <m/>
    <m/>
    <s v="No"/>
    <n v="100"/>
    <m/>
    <m/>
    <x v="0"/>
    <d v="2019-08-17T10:05:21.000"/>
    <s v="3 photos sélectionnées sur 10 dans le cadre de photos prises hier dans la ville de Tampéré !!  Re coucou à tous ! Petite info sur les hashtags conseillés : #pariscapnord #pariscapnord2019 #tamperephototrophy #visittampere #tampere._x000a_#graffiti #streetart"/>
    <m/>
    <m/>
    <x v="30"/>
    <m/>
    <s v="http://pbs.twimg.com/profile_images/955433784933081089/OuT81H09_normal.jpg"/>
    <x v="63"/>
    <s v="https://twitter.com/#!/priouljp56/status/1162666718612852742"/>
    <m/>
    <m/>
    <s v="1162666718612852742"/>
    <m/>
    <b v="0"/>
    <n v="0"/>
    <s v=""/>
    <b v="0"/>
    <s v="fr"/>
    <m/>
    <s v=""/>
    <b v="0"/>
    <n v="0"/>
    <s v=""/>
    <s v="Facebook"/>
    <b v="0"/>
    <s v="1162666718612852742"/>
    <s v="Tweet"/>
    <n v="0"/>
    <n v="0"/>
    <m/>
    <m/>
    <m/>
    <m/>
    <m/>
    <m/>
    <m/>
    <m/>
    <n v="4"/>
    <s v="7"/>
    <s v="7"/>
    <n v="0"/>
    <n v="0"/>
    <n v="0"/>
    <n v="0"/>
    <n v="0"/>
    <n v="0"/>
    <n v="34"/>
    <n v="100"/>
    <n v="34"/>
  </r>
  <r>
    <s v="priouljp56"/>
    <s v="priouljp56"/>
    <m/>
    <m/>
    <m/>
    <m/>
    <m/>
    <m/>
    <m/>
    <m/>
    <s v="No"/>
    <n v="101"/>
    <m/>
    <m/>
    <x v="0"/>
    <d v="2019-08-17T10:07:55.000"/>
    <s v="3 photos sélectionnées sur 10 dans le cadre de photos prises hier dans la ville de Tampéré !!  #pariscapnord2019 #tamperephototrophy #visittampere #tampere._x000a_#graffiti #streetart https://t.co/m3JnIYUe3V"/>
    <m/>
    <m/>
    <x v="28"/>
    <s v="https://pbs.twimg.com/media/ECKfzQdWsAAyhiR.jpg"/>
    <s v="https://pbs.twimg.com/media/ECKfzQdWsAAyhiR.jpg"/>
    <x v="64"/>
    <s v="https://twitter.com/#!/priouljp56/status/1162667363340365824"/>
    <m/>
    <m/>
    <s v="1162667363340365824"/>
    <m/>
    <b v="0"/>
    <n v="2"/>
    <s v=""/>
    <b v="0"/>
    <s v="fr"/>
    <m/>
    <s v=""/>
    <b v="0"/>
    <n v="3"/>
    <s v=""/>
    <s v="Twitter for iPhone"/>
    <b v="0"/>
    <s v="1162667363340365824"/>
    <s v="Tweet"/>
    <n v="0"/>
    <n v="0"/>
    <m/>
    <m/>
    <m/>
    <m/>
    <m/>
    <m/>
    <m/>
    <m/>
    <n v="4"/>
    <s v="7"/>
    <s v="7"/>
    <n v="0"/>
    <n v="0"/>
    <n v="0"/>
    <n v="0"/>
    <n v="0"/>
    <n v="0"/>
    <n v="23"/>
    <n v="100"/>
    <n v="23"/>
  </r>
  <r>
    <s v="pol_aurelien"/>
    <s v="priouljp56"/>
    <m/>
    <m/>
    <m/>
    <m/>
    <m/>
    <m/>
    <m/>
    <m/>
    <s v="No"/>
    <n v="102"/>
    <m/>
    <m/>
    <x v="1"/>
    <d v="2019-08-17T14:30:45.000"/>
    <s v="RT @PRIOULJP56: 3 photos sélectionnées sur 10 dans le cadre de photos prises hier dans la ville de Tampéré !!  #pariscapnord2019 #tampereph…"/>
    <m/>
    <m/>
    <x v="27"/>
    <m/>
    <s v="http://pbs.twimg.com/profile_images/499429577551122434/lkAuVXl5_normal.jpeg"/>
    <x v="65"/>
    <s v="https://twitter.com/#!/pol_aurelien/status/1162733508131000320"/>
    <m/>
    <m/>
    <s v="1162733508131000320"/>
    <m/>
    <b v="0"/>
    <n v="0"/>
    <s v=""/>
    <b v="0"/>
    <s v="fr"/>
    <m/>
    <s v=""/>
    <b v="0"/>
    <n v="3"/>
    <s v="1162667363340365824"/>
    <s v="Twitter Web Client"/>
    <b v="0"/>
    <s v="1162667363340365824"/>
    <s v="Tweet"/>
    <n v="0"/>
    <n v="0"/>
    <m/>
    <m/>
    <m/>
    <m/>
    <m/>
    <m/>
    <m/>
    <m/>
    <n v="1"/>
    <s v="7"/>
    <s v="7"/>
    <n v="0"/>
    <n v="0"/>
    <n v="0"/>
    <n v="0"/>
    <n v="0"/>
    <n v="0"/>
    <n v="21"/>
    <n v="100"/>
    <n v="21"/>
  </r>
  <r>
    <s v="jarkko_malmberg"/>
    <s v="visittamperefi"/>
    <m/>
    <m/>
    <m/>
    <m/>
    <m/>
    <m/>
    <m/>
    <m/>
    <s v="No"/>
    <n v="103"/>
    <m/>
    <m/>
    <x v="1"/>
    <d v="2019-08-17T18:01:07.000"/>
    <s v="RT @VisittampereFI: Tunnelmallinen Sastamalan Wanhat Talot kutsuu jälleen huomenna tutustumaan ihaniin, vanhoihin rakennuksiin ja koteihin…"/>
    <m/>
    <m/>
    <x v="2"/>
    <m/>
    <s v="http://pbs.twimg.com/profile_images/683571918084136960/M3uewG4q_normal.jpg"/>
    <x v="66"/>
    <s v="https://twitter.com/#!/jarkko_malmberg/status/1162786446970904578"/>
    <m/>
    <m/>
    <s v="1162786446970904578"/>
    <m/>
    <b v="0"/>
    <n v="0"/>
    <s v=""/>
    <b v="0"/>
    <s v="fi"/>
    <m/>
    <s v=""/>
    <b v="0"/>
    <n v="4"/>
    <s v="1162695711995158529"/>
    <s v="Twitter for Android"/>
    <b v="0"/>
    <s v="1162695711995158529"/>
    <s v="Tweet"/>
    <n v="0"/>
    <n v="0"/>
    <m/>
    <m/>
    <m/>
    <m/>
    <m/>
    <m/>
    <m/>
    <m/>
    <n v="1"/>
    <s v="3"/>
    <s v="3"/>
    <n v="0"/>
    <n v="0"/>
    <n v="0"/>
    <n v="0"/>
    <n v="0"/>
    <n v="0"/>
    <n v="15"/>
    <n v="100"/>
    <n v="15"/>
  </r>
  <r>
    <s v="kpylsy"/>
    <s v="visittamperefi"/>
    <m/>
    <m/>
    <m/>
    <m/>
    <m/>
    <m/>
    <m/>
    <m/>
    <s v="No"/>
    <n v="104"/>
    <m/>
    <m/>
    <x v="1"/>
    <d v="2019-08-17T18:24:26.000"/>
    <s v="RT @VisittampereFI: Tunnelmallinen Sastamalan Wanhat Talot kutsuu jälleen huomenna tutustumaan ihaniin, vanhoihin rakennuksiin ja koteihin…"/>
    <m/>
    <m/>
    <x v="2"/>
    <m/>
    <s v="http://pbs.twimg.com/profile_images/1117700097536679936/jBo5ShRd_normal.png"/>
    <x v="67"/>
    <s v="https://twitter.com/#!/kpylsy/status/1162792314533818368"/>
    <m/>
    <m/>
    <s v="1162792314533818368"/>
    <m/>
    <b v="0"/>
    <n v="0"/>
    <s v=""/>
    <b v="0"/>
    <s v="fi"/>
    <m/>
    <s v=""/>
    <b v="0"/>
    <n v="4"/>
    <s v="1162695711995158529"/>
    <s v="Twitter for Android"/>
    <b v="0"/>
    <s v="1162695711995158529"/>
    <s v="Tweet"/>
    <n v="0"/>
    <n v="0"/>
    <m/>
    <m/>
    <m/>
    <m/>
    <m/>
    <m/>
    <m/>
    <m/>
    <n v="1"/>
    <s v="3"/>
    <s v="3"/>
    <n v="0"/>
    <n v="0"/>
    <n v="0"/>
    <n v="0"/>
    <n v="0"/>
    <n v="0"/>
    <n v="15"/>
    <n v="100"/>
    <n v="15"/>
  </r>
  <r>
    <s v="karoliinapontys"/>
    <s v="visittamperefi"/>
    <m/>
    <m/>
    <m/>
    <m/>
    <m/>
    <m/>
    <m/>
    <m/>
    <s v="No"/>
    <n v="105"/>
    <m/>
    <m/>
    <x v="1"/>
    <d v="2019-08-17T22:15:09.000"/>
    <s v="RT @VisittampereFI: Tunnelmallinen Sastamalan Wanhat Talot kutsuu jälleen huomenna tutustumaan ihaniin, vanhoihin rakennuksiin ja koteihin…"/>
    <m/>
    <m/>
    <x v="2"/>
    <m/>
    <s v="http://pbs.twimg.com/profile_images/725232352922886145/s29HcQ1a_normal.jpg"/>
    <x v="68"/>
    <s v="https://twitter.com/#!/karoliinapontys/status/1162850380054781952"/>
    <m/>
    <m/>
    <s v="1162850380054781952"/>
    <m/>
    <b v="0"/>
    <n v="0"/>
    <s v=""/>
    <b v="0"/>
    <s v="fi"/>
    <m/>
    <s v=""/>
    <b v="0"/>
    <n v="4"/>
    <s v="1162695711995158529"/>
    <s v="Twitter for Android"/>
    <b v="0"/>
    <s v="1162695711995158529"/>
    <s v="Tweet"/>
    <n v="0"/>
    <n v="0"/>
    <m/>
    <m/>
    <m/>
    <m/>
    <m/>
    <m/>
    <m/>
    <m/>
    <n v="1"/>
    <s v="3"/>
    <s v="3"/>
    <n v="0"/>
    <n v="0"/>
    <n v="0"/>
    <n v="0"/>
    <n v="0"/>
    <n v="0"/>
    <n v="15"/>
    <n v="100"/>
    <n v="15"/>
  </r>
  <r>
    <s v="pirkkopiirainen"/>
    <s v="pirkkopiirainen"/>
    <m/>
    <m/>
    <m/>
    <m/>
    <m/>
    <m/>
    <m/>
    <m/>
    <s v="No"/>
    <n v="106"/>
    <m/>
    <m/>
    <x v="0"/>
    <d v="2019-08-18T05:37:44.000"/>
    <s v="The view from the hospital window_x000a_._x000a_._x000a_#mytampere #visittampere #thisisfinland #visitfinland #cityscape #urbanscenery #travelpics #inststravel #photooftheday #whereitravel #travelphotography #travelpics… https://t.co/Hi99OTfmXc"/>
    <s v="https://www.instagram.com/p/B1SzBZHh6vL/?igshid=54vcydyvpqe4"/>
    <s v="instagram.com"/>
    <x v="31"/>
    <m/>
    <s v="http://pbs.twimg.com/profile_images/1128168700060798977/dBlKLLwJ_normal.jpg"/>
    <x v="69"/>
    <s v="https://twitter.com/#!/pirkkopiirainen/status/1162961756907626496"/>
    <m/>
    <m/>
    <s v="1162961756907626496"/>
    <m/>
    <b v="0"/>
    <n v="0"/>
    <s v=""/>
    <b v="0"/>
    <s v="en"/>
    <m/>
    <s v=""/>
    <b v="0"/>
    <n v="0"/>
    <s v=""/>
    <s v="Instagram"/>
    <b v="0"/>
    <s v="1162961756907626496"/>
    <s v="Tweet"/>
    <n v="0"/>
    <n v="0"/>
    <m/>
    <m/>
    <m/>
    <m/>
    <m/>
    <m/>
    <m/>
    <m/>
    <n v="1"/>
    <s v="6"/>
    <s v="6"/>
    <n v="0"/>
    <n v="0"/>
    <n v="0"/>
    <n v="0"/>
    <n v="0"/>
    <n v="0"/>
    <n v="18"/>
    <n v="100"/>
    <n v="18"/>
  </r>
  <r>
    <s v="sorinsirkus"/>
    <s v="tampere2026team"/>
    <m/>
    <m/>
    <m/>
    <m/>
    <m/>
    <m/>
    <m/>
    <m/>
    <s v="No"/>
    <n v="107"/>
    <m/>
    <m/>
    <x v="1"/>
    <d v="2019-08-18T08:09:36.000"/>
    <s v="Sorin Sirkuksen sirkusnumero Hämeenpuiston Puistofiestan etelälavalla klo 12:45 – https://t.co/3xcbUZjWdJ #Tampere #VisitTampere #TampereRegion2026 @Tamperekaupunki @VisitTampere @Tampere2026Team"/>
    <s v="https://visittampere.fi/hameenpuiston-puistofiesta/"/>
    <s v="visittampere.fi"/>
    <x v="32"/>
    <m/>
    <s v="http://pbs.twimg.com/profile_images/580353231462658048/3XyXntb9_normal.jpg"/>
    <x v="70"/>
    <s v="https://twitter.com/#!/sorinsirkus/status/1162999975611129858"/>
    <m/>
    <m/>
    <s v="1162999975611129858"/>
    <m/>
    <b v="0"/>
    <n v="1"/>
    <s v=""/>
    <b v="0"/>
    <s v="fi"/>
    <m/>
    <s v=""/>
    <b v="0"/>
    <n v="0"/>
    <s v=""/>
    <s v="TweetDeck"/>
    <b v="0"/>
    <s v="1162999975611129858"/>
    <s v="Tweet"/>
    <n v="0"/>
    <n v="0"/>
    <m/>
    <m/>
    <m/>
    <m/>
    <m/>
    <m/>
    <m/>
    <m/>
    <n v="1"/>
    <s v="2"/>
    <s v="2"/>
    <n v="0"/>
    <n v="0"/>
    <n v="0"/>
    <n v="0"/>
    <n v="0"/>
    <n v="0"/>
    <n v="15"/>
    <n v="100"/>
    <n v="15"/>
  </r>
  <r>
    <s v="msipilai"/>
    <s v="tamperekaupunki"/>
    <m/>
    <m/>
    <m/>
    <m/>
    <m/>
    <m/>
    <m/>
    <m/>
    <s v="No"/>
    <n v="110"/>
    <m/>
    <m/>
    <x v="1"/>
    <d v="2019-08-18T14:10:01.000"/>
    <s v="RT @KValisaari: Kaupunkikuva Tampereelta 18.8.2019 klo 08:50 kohteena Tuomiokirkonkadun uusikävelykatu ⁦@Tamperekaupunki⁩ #blockfest #visit…"/>
    <m/>
    <m/>
    <x v="33"/>
    <m/>
    <s v="http://pbs.twimg.com/profile_images/1145790234946342913/DkWYJwsI_normal.jpg"/>
    <x v="71"/>
    <s v="https://twitter.com/#!/msipilai/status/1163090677435174913"/>
    <m/>
    <m/>
    <s v="1163090677435174913"/>
    <m/>
    <b v="0"/>
    <n v="0"/>
    <s v=""/>
    <b v="0"/>
    <s v="fi"/>
    <m/>
    <s v=""/>
    <b v="0"/>
    <n v="2"/>
    <s v="1162978109613907969"/>
    <s v="Twitter for Android"/>
    <b v="0"/>
    <s v="1162978109613907969"/>
    <s v="Tweet"/>
    <n v="0"/>
    <n v="0"/>
    <m/>
    <m/>
    <m/>
    <m/>
    <m/>
    <m/>
    <m/>
    <m/>
    <n v="1"/>
    <s v="2"/>
    <s v="2"/>
    <m/>
    <m/>
    <m/>
    <m/>
    <m/>
    <m/>
    <m/>
    <m/>
    <m/>
  </r>
  <r>
    <s v="mikkolmmz"/>
    <s v="tamperekaupunki"/>
    <m/>
    <m/>
    <m/>
    <m/>
    <m/>
    <m/>
    <m/>
    <m/>
    <s v="No"/>
    <n v="112"/>
    <m/>
    <m/>
    <x v="1"/>
    <d v="2019-08-18T15:15:10.000"/>
    <s v="RT @KValisaari: Kaupunkikuva Tampereelta 18.8.2019 klo 08:50 kohteena Tuomiokirkonkadun uusikävelykatu ⁦@Tamperekaupunki⁩ #blockfest #visit…"/>
    <m/>
    <m/>
    <x v="33"/>
    <m/>
    <s v="http://pbs.twimg.com/profile_images/452865512410599426/6whVOlL0_normal.jpeg"/>
    <x v="72"/>
    <s v="https://twitter.com/#!/mikkolmmz/status/1163107072042553349"/>
    <m/>
    <m/>
    <s v="1163107072042553349"/>
    <m/>
    <b v="0"/>
    <n v="0"/>
    <s v=""/>
    <b v="0"/>
    <s v="fi"/>
    <m/>
    <s v=""/>
    <b v="0"/>
    <n v="2"/>
    <s v="1162978109613907969"/>
    <s v="Twitter for Android"/>
    <b v="0"/>
    <s v="1162978109613907969"/>
    <s v="Tweet"/>
    <n v="0"/>
    <n v="0"/>
    <m/>
    <m/>
    <m/>
    <m/>
    <m/>
    <m/>
    <m/>
    <m/>
    <n v="1"/>
    <s v="2"/>
    <s v="2"/>
    <m/>
    <m/>
    <m/>
    <m/>
    <m/>
    <m/>
    <m/>
    <m/>
    <m/>
  </r>
  <r>
    <s v="travelwithxtina"/>
    <s v="kivifaktaa"/>
    <m/>
    <m/>
    <m/>
    <m/>
    <m/>
    <m/>
    <m/>
    <m/>
    <s v="No"/>
    <n v="114"/>
    <m/>
    <m/>
    <x v="2"/>
    <d v="2019-08-18T17:14:03.000"/>
    <s v="@kivifaktaa @VisittampereFI @VisitTampere"/>
    <m/>
    <m/>
    <x v="2"/>
    <m/>
    <s v="http://pbs.twimg.com/profile_images/701456098310619136/cC0SftZG_normal.jpg"/>
    <x v="73"/>
    <s v="https://twitter.com/#!/travelwithxtina/status/1163136992944754688"/>
    <m/>
    <m/>
    <s v="1163136992944754688"/>
    <s v="1163133508157693953"/>
    <b v="0"/>
    <n v="1"/>
    <s v="23479042"/>
    <b v="0"/>
    <s v="und"/>
    <m/>
    <s v=""/>
    <b v="0"/>
    <n v="0"/>
    <s v=""/>
    <s v="Twitter Web App"/>
    <b v="0"/>
    <s v="1163133508157693953"/>
    <s v="Tweet"/>
    <n v="0"/>
    <n v="0"/>
    <m/>
    <m/>
    <m/>
    <m/>
    <m/>
    <m/>
    <m/>
    <m/>
    <n v="1"/>
    <s v="3"/>
    <s v="3"/>
    <n v="0"/>
    <n v="0"/>
    <n v="0"/>
    <n v="0"/>
    <n v="0"/>
    <n v="0"/>
    <n v="3"/>
    <n v="100"/>
    <n v="3"/>
  </r>
  <r>
    <s v="ritvaasula"/>
    <s v="ritvaasula"/>
    <m/>
    <m/>
    <m/>
    <m/>
    <m/>
    <m/>
    <m/>
    <m/>
    <s v="No"/>
    <n v="117"/>
    <m/>
    <m/>
    <x v="0"/>
    <d v="2019-08-19T11:44:51.000"/>
    <s v="&quot;Särkänniemessä ja Mustassalahdessa vietetään viikonloppuna 31.8.–1.9. Tampere Lakeland Festivalia, jossa juhlistetaan Tampereen kaunista järviluontoa&quot; #satamat #järviluonto #vesistö https://t.co/BmLpBjmf6x"/>
    <s v="https://visittampere.fi/tampere-lakeland-festival/"/>
    <s v="visittampere.fi"/>
    <x v="34"/>
    <m/>
    <s v="http://pbs.twimg.com/profile_images/585408568632811520/0m5ZDQpq_normal.jpg"/>
    <x v="74"/>
    <s v="https://twitter.com/#!/ritvaasula/status/1163416534049574912"/>
    <m/>
    <m/>
    <s v="1163416534049574912"/>
    <m/>
    <b v="0"/>
    <n v="3"/>
    <s v=""/>
    <b v="0"/>
    <s v="fi"/>
    <m/>
    <s v=""/>
    <b v="0"/>
    <n v="0"/>
    <s v=""/>
    <s v="Twitter Web App"/>
    <b v="0"/>
    <s v="1163416534049574912"/>
    <s v="Tweet"/>
    <n v="0"/>
    <n v="0"/>
    <m/>
    <m/>
    <m/>
    <m/>
    <m/>
    <m/>
    <m/>
    <m/>
    <n v="1"/>
    <s v="6"/>
    <s v="6"/>
    <n v="0"/>
    <n v="0"/>
    <n v="0"/>
    <n v="0"/>
    <n v="0"/>
    <n v="0"/>
    <n v="20"/>
    <n v="100"/>
    <n v="20"/>
  </r>
  <r>
    <s v="mcelasari"/>
    <s v="parisc"/>
    <m/>
    <m/>
    <m/>
    <m/>
    <m/>
    <m/>
    <m/>
    <m/>
    <s v="No"/>
    <n v="118"/>
    <m/>
    <m/>
    <x v="1"/>
    <d v="2019-08-14T08:32:25.000"/>
    <s v="RT @VisitTampere: Wow 🤩 Over 80 people from different parts of France, Switzerland, and Belgium will arrive tomorrow to #Tampere on @ParisC…"/>
    <m/>
    <m/>
    <x v="12"/>
    <m/>
    <s v="http://pbs.twimg.com/profile_images/1105067090925502465/1nfRY5Rc_normal.png"/>
    <x v="75"/>
    <s v="https://twitter.com/#!/mcelasari/status/1161556167958650880"/>
    <m/>
    <m/>
    <s v="1161556167958650880"/>
    <m/>
    <b v="0"/>
    <n v="0"/>
    <s v=""/>
    <b v="0"/>
    <s v="en"/>
    <m/>
    <s v=""/>
    <b v="0"/>
    <n v="3"/>
    <s v="1161541871790972928"/>
    <s v="Twitter for Android"/>
    <b v="0"/>
    <s v="1161541871790972928"/>
    <s v="Tweet"/>
    <n v="0"/>
    <n v="0"/>
    <m/>
    <m/>
    <m/>
    <m/>
    <m/>
    <m/>
    <m/>
    <m/>
    <n v="1"/>
    <s v="4"/>
    <s v="4"/>
    <n v="1"/>
    <n v="4.761904761904762"/>
    <n v="0"/>
    <n v="0"/>
    <n v="0"/>
    <n v="0"/>
    <n v="20"/>
    <n v="95.23809523809524"/>
    <n v="21"/>
  </r>
  <r>
    <s v="mcelasari"/>
    <s v="mcelasari"/>
    <m/>
    <m/>
    <m/>
    <m/>
    <m/>
    <m/>
    <m/>
    <m/>
    <s v="No"/>
    <n v="120"/>
    <m/>
    <m/>
    <x v="0"/>
    <d v="2019-08-14T13:16:22.000"/>
    <s v="Tuulensuussa on vajaan parin viikon päästä melkoiset hulinat. Korttelijuhlan ohjelma on nyt julkaistu. Kurkkaa ja tuu juhlimaan! #TampereenRatikka #Tampere #VisitTampere https://t.co/wLRF3sgO94"/>
    <s v="https://twitter.com/TampereRatikka/status/1161559332368130048"/>
    <s v="twitter.com"/>
    <x v="35"/>
    <m/>
    <s v="http://pbs.twimg.com/profile_images/1105067090925502465/1nfRY5Rc_normal.png"/>
    <x v="76"/>
    <s v="https://twitter.com/#!/mcelasari/status/1161627625225408513"/>
    <m/>
    <m/>
    <s v="1161627625225408513"/>
    <m/>
    <b v="0"/>
    <n v="13"/>
    <s v=""/>
    <b v="1"/>
    <s v="fi"/>
    <m/>
    <s v="1161559332368130048"/>
    <b v="0"/>
    <n v="2"/>
    <s v=""/>
    <s v="Twitter Web App"/>
    <b v="0"/>
    <s v="1161627625225408513"/>
    <s v="Tweet"/>
    <n v="0"/>
    <n v="0"/>
    <m/>
    <m/>
    <m/>
    <m/>
    <m/>
    <m/>
    <m/>
    <m/>
    <n v="1"/>
    <s v="4"/>
    <s v="4"/>
    <n v="0"/>
    <n v="0"/>
    <n v="0"/>
    <n v="0"/>
    <n v="0"/>
    <n v="0"/>
    <n v="20"/>
    <n v="100"/>
    <n v="20"/>
  </r>
  <r>
    <s v="ammaunu"/>
    <s v="mcelasari"/>
    <m/>
    <m/>
    <m/>
    <m/>
    <m/>
    <m/>
    <m/>
    <m/>
    <s v="No"/>
    <n v="121"/>
    <m/>
    <m/>
    <x v="1"/>
    <d v="2019-08-14T14:55:06.000"/>
    <s v="RT @mcelasari: Tuulensuussa on vajaan parin viikon päästä melkoiset hulinat. Korttelijuhlan ohjelma on nyt julkaistu. Kurkkaa ja tuu juhlim…"/>
    <m/>
    <m/>
    <x v="2"/>
    <m/>
    <s v="http://pbs.twimg.com/profile_images/748783484387209216/wYSGSLpN_normal.jpg"/>
    <x v="77"/>
    <s v="https://twitter.com/#!/ammaunu/status/1161652472047423493"/>
    <m/>
    <m/>
    <s v="1161652472047423493"/>
    <m/>
    <b v="0"/>
    <n v="0"/>
    <s v=""/>
    <b v="1"/>
    <s v="fi"/>
    <m/>
    <s v="1161559332368130048"/>
    <b v="0"/>
    <n v="2"/>
    <s v="1161627625225408513"/>
    <s v="Twitter for Android"/>
    <b v="0"/>
    <s v="1161627625225408513"/>
    <s v="Tweet"/>
    <n v="0"/>
    <n v="0"/>
    <m/>
    <m/>
    <m/>
    <m/>
    <m/>
    <m/>
    <m/>
    <m/>
    <n v="1"/>
    <s v="4"/>
    <s v="4"/>
    <n v="0"/>
    <n v="0"/>
    <n v="0"/>
    <n v="0"/>
    <n v="0"/>
    <n v="0"/>
    <n v="19"/>
    <n v="100"/>
    <n v="19"/>
  </r>
  <r>
    <s v="ammaunu"/>
    <s v="tamperetalo"/>
    <m/>
    <m/>
    <m/>
    <m/>
    <m/>
    <m/>
    <m/>
    <m/>
    <s v="No"/>
    <n v="122"/>
    <m/>
    <m/>
    <x v="1"/>
    <d v="2019-08-13T07:32:10.000"/>
    <s v="RT @tamperetalo: Keinut, kokemuspolku, hotelli… Tampere-talo yllättää paatuneenkin bisnesmatkaajan | Iltalehti #Tampere #tamperetalo #tampe…"/>
    <m/>
    <m/>
    <x v="21"/>
    <m/>
    <s v="http://pbs.twimg.com/profile_images/748783484387209216/wYSGSLpN_normal.jpg"/>
    <x v="78"/>
    <s v="https://twitter.com/#!/ammaunu/status/1161178616203550720"/>
    <m/>
    <m/>
    <s v="1161178616203550720"/>
    <m/>
    <b v="0"/>
    <n v="0"/>
    <s v=""/>
    <b v="0"/>
    <s v="fi"/>
    <m/>
    <s v=""/>
    <b v="0"/>
    <n v="3"/>
    <s v="1160901027870257153"/>
    <s v="Twitter Web App"/>
    <b v="0"/>
    <s v="1160901027870257153"/>
    <s v="Tweet"/>
    <n v="0"/>
    <n v="0"/>
    <m/>
    <m/>
    <m/>
    <m/>
    <m/>
    <m/>
    <m/>
    <m/>
    <n v="1"/>
    <s v="4"/>
    <s v="4"/>
    <n v="0"/>
    <n v="0"/>
    <n v="0"/>
    <n v="0"/>
    <n v="0"/>
    <n v="0"/>
    <n v="14"/>
    <n v="100"/>
    <n v="14"/>
  </r>
  <r>
    <s v="ammaunu"/>
    <s v="sarkanniemi"/>
    <m/>
    <m/>
    <m/>
    <m/>
    <m/>
    <m/>
    <m/>
    <m/>
    <s v="No"/>
    <n v="123"/>
    <m/>
    <m/>
    <x v="1"/>
    <d v="2019-08-20T07:08:30.000"/>
    <s v="RT @sarkanniemi: Särkänniemen alue uudistuu ja laajenee tulevina vuosina. 🎡 Vastaa kyselyyn uusista palveluista ja vaikuta alueen kehittymi…"/>
    <m/>
    <m/>
    <x v="2"/>
    <m/>
    <s v="http://pbs.twimg.com/profile_images/748783484387209216/wYSGSLpN_normal.jpg"/>
    <x v="79"/>
    <s v="https://twitter.com/#!/ammaunu/status/1163709377125244928"/>
    <m/>
    <m/>
    <s v="1163709377125244928"/>
    <m/>
    <b v="0"/>
    <n v="0"/>
    <s v=""/>
    <b v="0"/>
    <s v="fi"/>
    <m/>
    <s v=""/>
    <b v="0"/>
    <n v="6"/>
    <s v="1163707740520427523"/>
    <s v="Twitter for Android"/>
    <b v="0"/>
    <s v="1163707740520427523"/>
    <s v="Tweet"/>
    <n v="0"/>
    <n v="0"/>
    <m/>
    <m/>
    <m/>
    <m/>
    <m/>
    <m/>
    <m/>
    <m/>
    <n v="1"/>
    <s v="4"/>
    <s v="2"/>
    <n v="0"/>
    <n v="0"/>
    <n v="0"/>
    <n v="0"/>
    <n v="0"/>
    <n v="0"/>
    <n v="17"/>
    <n v="100"/>
    <n v="17"/>
  </r>
  <r>
    <s v="kirsikkakaipain"/>
    <s v="sarkanniemi"/>
    <m/>
    <m/>
    <m/>
    <m/>
    <m/>
    <m/>
    <m/>
    <m/>
    <s v="No"/>
    <n v="124"/>
    <m/>
    <m/>
    <x v="1"/>
    <d v="2019-08-20T10:15:20.000"/>
    <s v="RT @sarkanniemi: Särkänniemen alue uudistuu ja laajenee tulevina vuosina. 🎡 Vastaa kyselyyn uusista palveluista ja vaikuta alueen kehittymi…"/>
    <m/>
    <m/>
    <x v="2"/>
    <m/>
    <s v="http://pbs.twimg.com/profile_images/2913233145/1ab76a9ca9f0ad1eb7db3ea77b35972c_normal.jpeg"/>
    <x v="80"/>
    <s v="https://twitter.com/#!/kirsikkakaipain/status/1163756395889668096"/>
    <m/>
    <m/>
    <s v="1163756395889668096"/>
    <m/>
    <b v="0"/>
    <n v="0"/>
    <s v=""/>
    <b v="0"/>
    <s v="fi"/>
    <m/>
    <s v=""/>
    <b v="0"/>
    <n v="6"/>
    <s v="1163707740520427523"/>
    <s v="Twitter for Android"/>
    <b v="0"/>
    <s v="1163707740520427523"/>
    <s v="Tweet"/>
    <n v="0"/>
    <n v="0"/>
    <m/>
    <m/>
    <m/>
    <m/>
    <m/>
    <m/>
    <m/>
    <m/>
    <n v="1"/>
    <s v="2"/>
    <s v="2"/>
    <n v="0"/>
    <n v="0"/>
    <n v="0"/>
    <n v="0"/>
    <n v="0"/>
    <n v="0"/>
    <n v="17"/>
    <n v="100"/>
    <n v="17"/>
  </r>
  <r>
    <s v="foreignerfi"/>
    <s v="ourfinland"/>
    <m/>
    <m/>
    <m/>
    <m/>
    <m/>
    <m/>
    <m/>
    <m/>
    <s v="No"/>
    <n v="125"/>
    <m/>
    <m/>
    <x v="1"/>
    <d v="2019-08-14T11:08:54.000"/>
    <s v="RT @VisitTampere: Tampere - the most Metal City on the Planet 🤘 https://t.co/IhncC4cGvu #CapitalOfMetal #Tampere #VisitTampere @OurFinland…"/>
    <s v="https://www.loudersound.com/features/we-saw-rammstein-play-two-shows-in-the-most-metal-city-on-the-planet-and-fk"/>
    <s v="loudersound.com"/>
    <x v="15"/>
    <m/>
    <s v="http://pbs.twimg.com/profile_images/1059790530459193344/l8kGXkrn_normal.jpg"/>
    <x v="81"/>
    <s v="https://twitter.com/#!/foreignerfi/status/1161595547360403458"/>
    <m/>
    <m/>
    <s v="1161595547360403458"/>
    <m/>
    <b v="0"/>
    <n v="0"/>
    <s v=""/>
    <b v="0"/>
    <s v="en"/>
    <m/>
    <s v=""/>
    <b v="0"/>
    <n v="5"/>
    <s v="1161595313506922497"/>
    <s v="Twitter Web App"/>
    <b v="0"/>
    <s v="1161595313506922497"/>
    <s v="Tweet"/>
    <n v="0"/>
    <n v="0"/>
    <m/>
    <m/>
    <m/>
    <m/>
    <m/>
    <m/>
    <m/>
    <m/>
    <n v="1"/>
    <s v="1"/>
    <s v="1"/>
    <m/>
    <m/>
    <m/>
    <m/>
    <m/>
    <m/>
    <m/>
    <m/>
    <m/>
  </r>
  <r>
    <s v="foreignerfi"/>
    <s v="visittampere"/>
    <m/>
    <m/>
    <m/>
    <m/>
    <m/>
    <m/>
    <m/>
    <m/>
    <s v="No"/>
    <n v="127"/>
    <m/>
    <m/>
    <x v="1"/>
    <d v="2019-08-20T11:35:06.000"/>
    <s v="RT @VisitTampere: When August turns into September, #Särkänniemi and #Mustalahti harbour turn into a #festival area for the whole #family 🤩…"/>
    <m/>
    <m/>
    <x v="36"/>
    <m/>
    <s v="http://pbs.twimg.com/profile_images/1059790530459193344/l8kGXkrn_normal.jpg"/>
    <x v="82"/>
    <s v="https://twitter.com/#!/foreignerfi/status/1163776469530755073"/>
    <m/>
    <m/>
    <s v="1163776469530755073"/>
    <m/>
    <b v="0"/>
    <n v="0"/>
    <s v=""/>
    <b v="0"/>
    <s v="en"/>
    <m/>
    <s v=""/>
    <b v="0"/>
    <n v="2"/>
    <s v="1163766353112817664"/>
    <s v="Twitter Web App"/>
    <b v="0"/>
    <s v="1163766353112817664"/>
    <s v="Tweet"/>
    <n v="0"/>
    <n v="0"/>
    <m/>
    <m/>
    <m/>
    <m/>
    <m/>
    <m/>
    <m/>
    <m/>
    <n v="2"/>
    <s v="1"/>
    <s v="1"/>
    <n v="0"/>
    <n v="0"/>
    <n v="0"/>
    <n v="0"/>
    <n v="0"/>
    <n v="0"/>
    <n v="20"/>
    <n v="100"/>
    <n v="20"/>
  </r>
  <r>
    <s v="michaelderry3"/>
    <s v="discoverfinland"/>
    <m/>
    <m/>
    <m/>
    <m/>
    <m/>
    <m/>
    <m/>
    <m/>
    <s v="No"/>
    <n v="128"/>
    <m/>
    <m/>
    <x v="1"/>
    <d v="2019-08-20T11:51:49.000"/>
    <s v="RT @DiscoverFinland: On August 31st and September 1st Tampere Lakeland Festival celebrates the city's beautiful lake nature in the Särkänni…"/>
    <m/>
    <m/>
    <x v="2"/>
    <m/>
    <s v="http://pbs.twimg.com/profile_images/1086903023429996544/kt4fqtWk_normal.jpg"/>
    <x v="83"/>
    <s v="https://twitter.com/#!/michaelderry3/status/1163780675662700544"/>
    <m/>
    <m/>
    <s v="1163780675662700544"/>
    <m/>
    <b v="0"/>
    <n v="0"/>
    <s v=""/>
    <b v="0"/>
    <s v="en"/>
    <m/>
    <s v=""/>
    <b v="0"/>
    <n v="4"/>
    <s v="1163777538172346368"/>
    <s v="Twitter Web App"/>
    <b v="0"/>
    <s v="1163777538172346368"/>
    <s v="Tweet"/>
    <n v="0"/>
    <n v="0"/>
    <m/>
    <m/>
    <m/>
    <m/>
    <m/>
    <m/>
    <m/>
    <m/>
    <n v="1"/>
    <s v="4"/>
    <s v="4"/>
    <n v="1"/>
    <n v="5"/>
    <n v="0"/>
    <n v="0"/>
    <n v="0"/>
    <n v="0"/>
    <n v="19"/>
    <n v="95"/>
    <n v="20"/>
  </r>
  <r>
    <s v="planisferiocom"/>
    <s v="discoverfinland"/>
    <m/>
    <m/>
    <m/>
    <m/>
    <m/>
    <m/>
    <m/>
    <m/>
    <s v="No"/>
    <n v="129"/>
    <m/>
    <m/>
    <x v="1"/>
    <d v="2019-08-20T12:42:00.000"/>
    <s v="RT @DiscoverFinland: On August 31st and September 1st Tampere Lakeland Festival celebrates the city's beautiful lake nature in the Särkänni…"/>
    <m/>
    <m/>
    <x v="2"/>
    <m/>
    <s v="http://pbs.twimg.com/profile_images/1151037991139364864/gdLSMVHk_normal.jpg"/>
    <x v="84"/>
    <s v="https://twitter.com/#!/planisferiocom/status/1163793303399260160"/>
    <m/>
    <m/>
    <s v="1163793303399260160"/>
    <m/>
    <b v="0"/>
    <n v="0"/>
    <s v=""/>
    <b v="0"/>
    <s v="en"/>
    <m/>
    <s v=""/>
    <b v="0"/>
    <n v="4"/>
    <s v="1163777538172346368"/>
    <s v="Twitter Web App"/>
    <b v="0"/>
    <s v="1163777538172346368"/>
    <s v="Tweet"/>
    <n v="0"/>
    <n v="0"/>
    <m/>
    <m/>
    <m/>
    <m/>
    <m/>
    <m/>
    <m/>
    <m/>
    <n v="1"/>
    <s v="4"/>
    <s v="4"/>
    <n v="1"/>
    <n v="5"/>
    <n v="0"/>
    <n v="0"/>
    <n v="0"/>
    <n v="0"/>
    <n v="19"/>
    <n v="95"/>
    <n v="20"/>
  </r>
  <r>
    <s v="sarikorju"/>
    <s v="visittamperefi"/>
    <m/>
    <m/>
    <m/>
    <m/>
    <m/>
    <m/>
    <m/>
    <m/>
    <s v="No"/>
    <n v="130"/>
    <m/>
    <m/>
    <x v="1"/>
    <d v="2019-08-20T13:35:54.000"/>
    <s v="RT @VisittampereFI: Reilun viikon päästä historian ensimmäinen #Lakeland #Festival -järvifestivaali näkee päivänvalon 🤩🥳 Nyt kannattaa vara…"/>
    <m/>
    <m/>
    <x v="37"/>
    <m/>
    <s v="http://pbs.twimg.com/profile_images/1044629856288460800/J5OLoV0l_normal.jpg"/>
    <x v="85"/>
    <s v="https://twitter.com/#!/sarikorju/status/1163806868323672064"/>
    <m/>
    <m/>
    <s v="1163806868323672064"/>
    <m/>
    <b v="0"/>
    <n v="0"/>
    <s v=""/>
    <b v="0"/>
    <s v="fi"/>
    <m/>
    <s v=""/>
    <b v="0"/>
    <n v="2"/>
    <s v="1163764887434256384"/>
    <s v="Twitter for Android"/>
    <b v="0"/>
    <s v="1163764887434256384"/>
    <s v="Tweet"/>
    <n v="0"/>
    <n v="0"/>
    <m/>
    <m/>
    <m/>
    <m/>
    <m/>
    <m/>
    <m/>
    <m/>
    <n v="1"/>
    <s v="3"/>
    <s v="3"/>
    <n v="0"/>
    <n v="0"/>
    <n v="0"/>
    <n v="0"/>
    <n v="0"/>
    <n v="0"/>
    <n v="15"/>
    <n v="100"/>
    <n v="15"/>
  </r>
  <r>
    <s v="sarikorju"/>
    <s v="sarkanniemi"/>
    <m/>
    <m/>
    <m/>
    <m/>
    <m/>
    <m/>
    <m/>
    <m/>
    <s v="No"/>
    <n v="131"/>
    <m/>
    <m/>
    <x v="1"/>
    <d v="2019-08-20T13:36:58.000"/>
    <s v="RT @sarkanniemi: Särkänniemen alue uudistuu ja laajenee tulevina vuosina. 🎡 Vastaa kyselyyn uusista palveluista ja vaikuta alueen kehittymi…"/>
    <m/>
    <m/>
    <x v="2"/>
    <m/>
    <s v="http://pbs.twimg.com/profile_images/1044629856288460800/J5OLoV0l_normal.jpg"/>
    <x v="86"/>
    <s v="https://twitter.com/#!/sarikorju/status/1163807135219646464"/>
    <m/>
    <m/>
    <s v="1163807135219646464"/>
    <m/>
    <b v="0"/>
    <n v="0"/>
    <s v=""/>
    <b v="0"/>
    <s v="fi"/>
    <m/>
    <s v=""/>
    <b v="0"/>
    <n v="6"/>
    <s v="1163707740520427523"/>
    <s v="Twitter for Android"/>
    <b v="0"/>
    <s v="1163707740520427523"/>
    <s v="Tweet"/>
    <n v="0"/>
    <n v="0"/>
    <m/>
    <m/>
    <m/>
    <m/>
    <m/>
    <m/>
    <m/>
    <m/>
    <n v="1"/>
    <s v="3"/>
    <s v="2"/>
    <n v="0"/>
    <n v="0"/>
    <n v="0"/>
    <n v="0"/>
    <n v="0"/>
    <n v="0"/>
    <n v="17"/>
    <n v="100"/>
    <n v="17"/>
  </r>
  <r>
    <s v="sunville0710"/>
    <s v="discoverfinland"/>
    <m/>
    <m/>
    <m/>
    <m/>
    <m/>
    <m/>
    <m/>
    <m/>
    <s v="No"/>
    <n v="132"/>
    <m/>
    <m/>
    <x v="1"/>
    <d v="2019-08-20T22:27:30.000"/>
    <s v="RT @DiscoverFinland: On August 31st and September 1st Tampere Lakeland Festival celebrates the city's beautiful lake nature in the Särkänni…"/>
    <m/>
    <m/>
    <x v="2"/>
    <m/>
    <s v="http://pbs.twimg.com/profile_images/682716515251138560/kwt-bkru_normal.jpg"/>
    <x v="87"/>
    <s v="https://twitter.com/#!/sunville0710/status/1163940648736690177"/>
    <m/>
    <m/>
    <s v="1163940648736690177"/>
    <m/>
    <b v="0"/>
    <n v="0"/>
    <s v=""/>
    <b v="0"/>
    <s v="en"/>
    <m/>
    <s v=""/>
    <b v="0"/>
    <n v="4"/>
    <s v="1163777538172346368"/>
    <s v="Twitter for Android"/>
    <b v="0"/>
    <s v="1163777538172346368"/>
    <s v="Tweet"/>
    <n v="0"/>
    <n v="0"/>
    <m/>
    <m/>
    <m/>
    <m/>
    <m/>
    <m/>
    <m/>
    <m/>
    <n v="1"/>
    <s v="4"/>
    <s v="4"/>
    <n v="1"/>
    <n v="5"/>
    <n v="0"/>
    <n v="0"/>
    <n v="0"/>
    <n v="0"/>
    <n v="19"/>
    <n v="95"/>
    <n v="20"/>
  </r>
  <r>
    <s v="duunipolku"/>
    <s v="sarkanniemi"/>
    <m/>
    <m/>
    <m/>
    <m/>
    <m/>
    <m/>
    <m/>
    <m/>
    <s v="No"/>
    <n v="133"/>
    <m/>
    <m/>
    <x v="1"/>
    <d v="2019-08-21T05:33:14.000"/>
    <s v="RT @sarkanniemi: Särkänniemen alue uudistuu ja laajenee tulevina vuosina. 🎡 Vastaa kyselyyn uusista palveluista ja vaikuta alueen kehittymi…"/>
    <m/>
    <m/>
    <x v="2"/>
    <m/>
    <s v="http://pbs.twimg.com/profile_images/964421455273377798/BF6ac7d3_normal.jpg"/>
    <x v="88"/>
    <s v="https://twitter.com/#!/duunipolku/status/1164047788948316160"/>
    <m/>
    <m/>
    <s v="1164047788948316160"/>
    <m/>
    <b v="0"/>
    <n v="0"/>
    <s v=""/>
    <b v="0"/>
    <s v="fi"/>
    <m/>
    <s v=""/>
    <b v="0"/>
    <n v="6"/>
    <s v="1163707740520427523"/>
    <s v="Twitter for Android"/>
    <b v="0"/>
    <s v="1163707740520427523"/>
    <s v="Tweet"/>
    <n v="0"/>
    <n v="0"/>
    <m/>
    <m/>
    <m/>
    <m/>
    <m/>
    <m/>
    <m/>
    <m/>
    <n v="1"/>
    <s v="2"/>
    <s v="2"/>
    <n v="0"/>
    <n v="0"/>
    <n v="0"/>
    <n v="0"/>
    <n v="0"/>
    <n v="0"/>
    <n v="17"/>
    <n v="100"/>
    <n v="17"/>
  </r>
  <r>
    <s v="s34growth"/>
    <s v="lakesperience"/>
    <m/>
    <m/>
    <m/>
    <m/>
    <m/>
    <m/>
    <m/>
    <m/>
    <s v="No"/>
    <n v="134"/>
    <m/>
    <m/>
    <x v="1"/>
    <d v="2019-08-21T05:35:28.000"/>
    <s v="RT @lakesperience: Come to celebrate the lakes in Tampere region! During the weekend of 31.8-1.9.2019 #Lakesperience together with other la…"/>
    <m/>
    <m/>
    <x v="38"/>
    <m/>
    <s v="http://pbs.twimg.com/profile_images/775651887257387008/PznXLs_r_normal.jpg"/>
    <x v="89"/>
    <s v="https://twitter.com/#!/s34growth/status/1164048352830509057"/>
    <m/>
    <m/>
    <s v="1164048352830509057"/>
    <m/>
    <b v="0"/>
    <n v="0"/>
    <s v=""/>
    <b v="0"/>
    <s v="en"/>
    <m/>
    <s v=""/>
    <b v="0"/>
    <n v="2"/>
    <s v="1163758391560495104"/>
    <s v="Twitter for Android"/>
    <b v="0"/>
    <s v="1163758391560495104"/>
    <s v="Tweet"/>
    <n v="0"/>
    <n v="0"/>
    <m/>
    <m/>
    <m/>
    <m/>
    <m/>
    <m/>
    <m/>
    <m/>
    <n v="1"/>
    <s v="12"/>
    <s v="12"/>
    <n v="1"/>
    <n v="4.166666666666667"/>
    <n v="0"/>
    <n v="0"/>
    <n v="0"/>
    <n v="0"/>
    <n v="23"/>
    <n v="95.83333333333333"/>
    <n v="24"/>
  </r>
  <r>
    <s v="fduchastel888"/>
    <s v="fbonnardelcaq"/>
    <m/>
    <m/>
    <m/>
    <m/>
    <m/>
    <m/>
    <m/>
    <m/>
    <s v="No"/>
    <n v="135"/>
    <m/>
    <m/>
    <x v="2"/>
    <d v="2019-08-21T06:02:08.000"/>
    <s v="@fbonnardelCAQ https://t.co/y7evsTdXlT"/>
    <s v="https://visittampere.fi/en/articles/tampere-deck-arena/"/>
    <s v="visittampere.fi"/>
    <x v="2"/>
    <m/>
    <s v="http://pbs.twimg.com/profile_images/776660558800191488/QxVMDa5r_normal.jpg"/>
    <x v="90"/>
    <s v="https://twitter.com/#!/fduchastel888/status/1164055060462166016"/>
    <m/>
    <m/>
    <s v="1164055060462166016"/>
    <s v="1164053242000678912"/>
    <b v="0"/>
    <n v="0"/>
    <s v="776658238771191808"/>
    <b v="0"/>
    <s v="und"/>
    <m/>
    <s v=""/>
    <b v="0"/>
    <n v="0"/>
    <s v=""/>
    <s v="Twitter for iPhone"/>
    <b v="0"/>
    <s v="1164053242000678912"/>
    <s v="Tweet"/>
    <n v="0"/>
    <n v="0"/>
    <m/>
    <m/>
    <m/>
    <m/>
    <m/>
    <m/>
    <m/>
    <m/>
    <n v="1"/>
    <s v="15"/>
    <s v="15"/>
    <n v="0"/>
    <n v="0"/>
    <n v="0"/>
    <n v="0"/>
    <n v="0"/>
    <n v="0"/>
    <n v="1"/>
    <n v="100"/>
    <n v="1"/>
  </r>
  <r>
    <s v="streuverluste"/>
    <s v="discoverfinland"/>
    <m/>
    <m/>
    <m/>
    <m/>
    <m/>
    <m/>
    <m/>
    <m/>
    <s v="No"/>
    <n v="136"/>
    <m/>
    <m/>
    <x v="1"/>
    <d v="2019-08-21T07:45:16.000"/>
    <s v="RT @DiscoverFinland: On August 31st and September 1st Tampere Lakeland Festival celebrates the city's beautiful lake nature in the Särkänni…"/>
    <m/>
    <m/>
    <x v="2"/>
    <m/>
    <s v="http://pbs.twimg.com/profile_images/834938032/ich-400-1_normal.jpg"/>
    <x v="91"/>
    <s v="https://twitter.com/#!/streuverluste/status/1164081015633190913"/>
    <m/>
    <m/>
    <s v="1164081015633190913"/>
    <m/>
    <b v="0"/>
    <n v="0"/>
    <s v=""/>
    <b v="0"/>
    <s v="en"/>
    <m/>
    <s v=""/>
    <b v="0"/>
    <n v="5"/>
    <s v="1163777538172346368"/>
    <s v="Twitter Web App"/>
    <b v="0"/>
    <s v="1163777538172346368"/>
    <s v="Tweet"/>
    <n v="0"/>
    <n v="0"/>
    <m/>
    <m/>
    <m/>
    <m/>
    <m/>
    <m/>
    <m/>
    <m/>
    <n v="1"/>
    <s v="4"/>
    <s v="4"/>
    <n v="1"/>
    <n v="5"/>
    <n v="0"/>
    <n v="0"/>
    <n v="0"/>
    <n v="0"/>
    <n v="19"/>
    <n v="95"/>
    <n v="20"/>
  </r>
  <r>
    <s v="ippu"/>
    <s v="visittamperefi"/>
    <m/>
    <m/>
    <m/>
    <m/>
    <m/>
    <m/>
    <m/>
    <m/>
    <s v="No"/>
    <n v="137"/>
    <m/>
    <m/>
    <x v="1"/>
    <d v="2019-08-12T12:08:33.000"/>
    <s v="RT @VisittampereFI: #Rammstein käväisi viikonloppuna ravistelemassa #Tampere'en hereille 💣 Bändin laulaja Till Lindemann ehti onneksi nautt…"/>
    <m/>
    <m/>
    <x v="3"/>
    <m/>
    <s v="http://pbs.twimg.com/profile_images/843959369205239809/XwyE3NOE_normal.jpg"/>
    <x v="92"/>
    <s v="https://twitter.com/#!/ippu/status/1160885784754425857"/>
    <m/>
    <m/>
    <s v="1160885784754425857"/>
    <m/>
    <b v="0"/>
    <n v="0"/>
    <s v=""/>
    <b v="0"/>
    <s v="fi"/>
    <m/>
    <s v=""/>
    <b v="0"/>
    <n v="2"/>
    <s v="1160872196660764674"/>
    <s v="Twitter for iPhone"/>
    <b v="0"/>
    <s v="1160872196660764674"/>
    <s v="Tweet"/>
    <n v="0"/>
    <n v="0"/>
    <m/>
    <m/>
    <m/>
    <m/>
    <m/>
    <m/>
    <m/>
    <m/>
    <n v="1"/>
    <s v="4"/>
    <s v="3"/>
    <n v="0"/>
    <n v="0"/>
    <n v="0"/>
    <n v="0"/>
    <n v="0"/>
    <n v="0"/>
    <n v="15"/>
    <n v="100"/>
    <n v="15"/>
  </r>
  <r>
    <s v="ippu"/>
    <s v="discoverfinland"/>
    <m/>
    <m/>
    <m/>
    <m/>
    <m/>
    <m/>
    <m/>
    <m/>
    <s v="No"/>
    <n v="138"/>
    <m/>
    <m/>
    <x v="1"/>
    <d v="2019-08-21T08:25:31.000"/>
    <s v="RT @DiscoverFinland: Tamperrada Pintxo Week began today in Tampere and will run until August 23rd, with local restaurants participating in…"/>
    <m/>
    <m/>
    <x v="2"/>
    <m/>
    <s v="http://pbs.twimg.com/profile_images/843959369205239809/XwyE3NOE_normal.jpg"/>
    <x v="93"/>
    <s v="https://twitter.com/#!/ippu/status/1164091143434461184"/>
    <m/>
    <m/>
    <s v="1164091143434461184"/>
    <m/>
    <b v="0"/>
    <n v="0"/>
    <s v=""/>
    <b v="0"/>
    <s v="en"/>
    <m/>
    <s v=""/>
    <b v="0"/>
    <n v="3"/>
    <s v="1163450458427596807"/>
    <s v="Twitter for iPhone"/>
    <b v="0"/>
    <s v="1163450458427596807"/>
    <s v="Tweet"/>
    <n v="0"/>
    <n v="0"/>
    <m/>
    <m/>
    <m/>
    <m/>
    <m/>
    <m/>
    <m/>
    <m/>
    <n v="1"/>
    <s v="4"/>
    <s v="4"/>
    <n v="0"/>
    <n v="0"/>
    <n v="0"/>
    <n v="0"/>
    <n v="0"/>
    <n v="0"/>
    <n v="20"/>
    <n v="100"/>
    <n v="20"/>
  </r>
  <r>
    <s v="lacutara"/>
    <s v="tjeldnet"/>
    <m/>
    <m/>
    <m/>
    <m/>
    <m/>
    <m/>
    <m/>
    <m/>
    <s v="No"/>
    <n v="139"/>
    <m/>
    <m/>
    <x v="1"/>
    <d v="2019-08-12T06:48:47.000"/>
    <s v="RT @tjeldnet: #Sade'tta odotellessa. #Näsijärvi #Nässy #Tampere #visitTampere #sää #maisema #luonto https://t.co/pqKmTmOpsU"/>
    <m/>
    <m/>
    <x v="4"/>
    <s v="https://pbs.twimg.com/media/EBs7cPFW4AAEMbi.jpg"/>
    <s v="https://pbs.twimg.com/media/EBs7cPFW4AAEMbi.jpg"/>
    <x v="94"/>
    <s v="https://twitter.com/#!/lacutara/status/1160805310736601088"/>
    <m/>
    <m/>
    <s v="1160805310736601088"/>
    <m/>
    <b v="0"/>
    <n v="0"/>
    <s v=""/>
    <b v="0"/>
    <s v="fi"/>
    <m/>
    <s v=""/>
    <b v="0"/>
    <n v="2"/>
    <s v="1160586694892183556"/>
    <s v="Twitter for iPad"/>
    <b v="0"/>
    <s v="1160586694892183556"/>
    <s v="Tweet"/>
    <n v="0"/>
    <n v="0"/>
    <m/>
    <m/>
    <m/>
    <m/>
    <m/>
    <m/>
    <m/>
    <m/>
    <n v="1"/>
    <s v="5"/>
    <s v="5"/>
    <n v="0"/>
    <n v="0"/>
    <n v="0"/>
    <n v="0"/>
    <n v="0"/>
    <n v="0"/>
    <n v="11"/>
    <n v="100"/>
    <n v="11"/>
  </r>
  <r>
    <s v="lacutara"/>
    <s v="visittampere"/>
    <m/>
    <m/>
    <m/>
    <m/>
    <m/>
    <m/>
    <m/>
    <m/>
    <s v="No"/>
    <n v="140"/>
    <m/>
    <m/>
    <x v="1"/>
    <d v="2019-08-12T15:41:19.000"/>
    <s v="RT @VisitTampere: #Rammstein shook #Tampere to the core this weekend, with over 60 000 concert goers 💣 Luckily lead singer Till Lindemann h…"/>
    <m/>
    <m/>
    <x v="3"/>
    <m/>
    <s v="http://pbs.twimg.com/profile_images/753109529387204608/SmFoMBc__normal.jpg"/>
    <x v="95"/>
    <s v="https://twitter.com/#!/lacutara/status/1160939328534700032"/>
    <m/>
    <m/>
    <s v="1160939328534700032"/>
    <m/>
    <b v="0"/>
    <n v="0"/>
    <s v=""/>
    <b v="0"/>
    <s v="en"/>
    <m/>
    <s v=""/>
    <b v="0"/>
    <n v="2"/>
    <s v="1160873602960564224"/>
    <s v="Twitter for iPad"/>
    <b v="0"/>
    <s v="1160873602960564224"/>
    <s v="Tweet"/>
    <n v="0"/>
    <n v="0"/>
    <m/>
    <m/>
    <m/>
    <m/>
    <m/>
    <m/>
    <m/>
    <m/>
    <n v="2"/>
    <s v="5"/>
    <s v="1"/>
    <n v="1"/>
    <n v="4.545454545454546"/>
    <n v="0"/>
    <n v="0"/>
    <n v="0"/>
    <n v="0"/>
    <n v="21"/>
    <n v="95.45454545454545"/>
    <n v="22"/>
  </r>
  <r>
    <s v="lacutara"/>
    <s v="visittampere"/>
    <m/>
    <m/>
    <m/>
    <m/>
    <m/>
    <m/>
    <m/>
    <m/>
    <s v="No"/>
    <n v="141"/>
    <m/>
    <m/>
    <x v="1"/>
    <d v="2019-08-21T08:46:19.000"/>
    <s v="RT @VisitTampere: This Saturday you can enjoy one hot sauna experience at the #Pispala #Sauna #Festival in #Tampere 🔥 Sauna hut, Ufo raft s…"/>
    <m/>
    <m/>
    <x v="39"/>
    <m/>
    <s v="http://pbs.twimg.com/profile_images/753109529387204608/SmFoMBc__normal.jpg"/>
    <x v="96"/>
    <s v="https://twitter.com/#!/lacutara/status/1164096380979372032"/>
    <m/>
    <m/>
    <s v="1164096380979372032"/>
    <m/>
    <b v="0"/>
    <n v="0"/>
    <s v=""/>
    <b v="0"/>
    <s v="en"/>
    <m/>
    <s v=""/>
    <b v="0"/>
    <n v="2"/>
    <s v="1164083669436436480"/>
    <s v="Twitter for iPad"/>
    <b v="0"/>
    <s v="1164083669436436480"/>
    <s v="Tweet"/>
    <n v="0"/>
    <n v="0"/>
    <m/>
    <m/>
    <m/>
    <m/>
    <m/>
    <m/>
    <m/>
    <m/>
    <n v="2"/>
    <s v="5"/>
    <s v="1"/>
    <n v="2"/>
    <n v="8.695652173913043"/>
    <n v="0"/>
    <n v="0"/>
    <n v="0"/>
    <n v="0"/>
    <n v="21"/>
    <n v="91.30434782608695"/>
    <n v="23"/>
  </r>
  <r>
    <s v="lakesperience"/>
    <s v="lakesperience"/>
    <m/>
    <m/>
    <m/>
    <m/>
    <m/>
    <m/>
    <m/>
    <m/>
    <s v="No"/>
    <n v="142"/>
    <m/>
    <m/>
    <x v="0"/>
    <d v="2019-08-13T13:16:38.000"/>
    <s v="In September #Lakesperience will organise a benchmarking trip to #MecklenburgLakeDistrict to Germany. More about the trip here: https://t.co/Oz6iqiU2Ji"/>
    <s v="https://visittampere.fi/ajankohtaista/lakesperience-benchmarking-trip-to-germany/"/>
    <s v="visittampere.fi"/>
    <x v="40"/>
    <m/>
    <s v="http://pbs.twimg.com/profile_images/1097859563573915648/dRx2W6hl_normal.png"/>
    <x v="97"/>
    <s v="https://twitter.com/#!/lakesperience/status/1161265303168397314"/>
    <m/>
    <m/>
    <s v="1161265303168397314"/>
    <m/>
    <b v="0"/>
    <n v="0"/>
    <s v=""/>
    <b v="0"/>
    <s v="en"/>
    <m/>
    <s v=""/>
    <b v="0"/>
    <n v="0"/>
    <s v=""/>
    <s v="Twitter Web App"/>
    <b v="0"/>
    <s v="1161265303168397314"/>
    <s v="Tweet"/>
    <n v="0"/>
    <n v="0"/>
    <m/>
    <m/>
    <m/>
    <m/>
    <m/>
    <m/>
    <m/>
    <m/>
    <n v="2"/>
    <s v="12"/>
    <s v="12"/>
    <n v="0"/>
    <n v="0"/>
    <n v="0"/>
    <n v="0"/>
    <n v="0"/>
    <n v="0"/>
    <n v="17"/>
    <n v="100"/>
    <n v="17"/>
  </r>
  <r>
    <s v="lakesperience"/>
    <s v="lakesperience"/>
    <m/>
    <m/>
    <m/>
    <m/>
    <m/>
    <m/>
    <m/>
    <m/>
    <s v="No"/>
    <n v="143"/>
    <m/>
    <m/>
    <x v="0"/>
    <d v="2019-08-20T10:23:16.000"/>
    <s v="Come to celebrate the lakes in Tampere region! During the weekend of 31.8-1.9.2019 #Lakesperience together with other lake related development projects and #Särkänniemi will organise #TampereLakelandFestival. More information: https://t.co/eK7rKvOkFs"/>
    <s v="https://visittampere.fi/en/tampere-lakeland-festival/"/>
    <s v="visittampere.fi"/>
    <x v="41"/>
    <m/>
    <s v="http://pbs.twimg.com/profile_images/1097859563573915648/dRx2W6hl_normal.png"/>
    <x v="98"/>
    <s v="https://twitter.com/#!/lakesperience/status/1163758391560495104"/>
    <m/>
    <m/>
    <s v="1163758391560495104"/>
    <m/>
    <b v="0"/>
    <n v="2"/>
    <s v=""/>
    <b v="0"/>
    <s v="en"/>
    <m/>
    <s v=""/>
    <b v="0"/>
    <n v="2"/>
    <s v=""/>
    <s v="Twitter Web App"/>
    <b v="0"/>
    <s v="1163758391560495104"/>
    <s v="Tweet"/>
    <n v="0"/>
    <n v="0"/>
    <m/>
    <m/>
    <m/>
    <m/>
    <m/>
    <m/>
    <m/>
    <m/>
    <n v="2"/>
    <s v="12"/>
    <s v="12"/>
    <n v="1"/>
    <n v="3.125"/>
    <n v="0"/>
    <n v="0"/>
    <n v="0"/>
    <n v="0"/>
    <n v="31"/>
    <n v="96.875"/>
    <n v="32"/>
  </r>
  <r>
    <s v="balticinstitute"/>
    <s v="lakesperience"/>
    <m/>
    <m/>
    <m/>
    <m/>
    <m/>
    <m/>
    <m/>
    <m/>
    <s v="No"/>
    <n v="144"/>
    <m/>
    <m/>
    <x v="1"/>
    <d v="2019-08-20T10:24:17.000"/>
    <s v="RT @lakesperience: Come to celebrate the lakes in Tampere region! During the weekend of 31.8-1.9.2019 #Lakesperience together with other la…"/>
    <m/>
    <m/>
    <x v="38"/>
    <m/>
    <s v="http://pbs.twimg.com/profile_images/3735835803/30afe0c9f82fa85b21b50788dc87136d_normal.jpeg"/>
    <x v="99"/>
    <s v="https://twitter.com/#!/balticinstitute/status/1163758645563285504"/>
    <m/>
    <m/>
    <s v="1163758645563285504"/>
    <m/>
    <b v="0"/>
    <n v="0"/>
    <s v=""/>
    <b v="0"/>
    <s v="en"/>
    <m/>
    <s v=""/>
    <b v="0"/>
    <n v="2"/>
    <s v="1163758391560495104"/>
    <s v="Twitter for Android"/>
    <b v="0"/>
    <s v="1163758391560495104"/>
    <s v="Tweet"/>
    <n v="0"/>
    <n v="0"/>
    <m/>
    <m/>
    <m/>
    <m/>
    <m/>
    <m/>
    <m/>
    <m/>
    <n v="1"/>
    <s v="12"/>
    <s v="12"/>
    <n v="1"/>
    <n v="4.166666666666667"/>
    <n v="0"/>
    <n v="0"/>
    <n v="0"/>
    <n v="0"/>
    <n v="23"/>
    <n v="95.83333333333333"/>
    <n v="24"/>
  </r>
  <r>
    <s v="balticinstitute"/>
    <s v="balticinstitute"/>
    <m/>
    <m/>
    <m/>
    <m/>
    <m/>
    <m/>
    <m/>
    <m/>
    <s v="No"/>
    <n v="145"/>
    <m/>
    <m/>
    <x v="0"/>
    <d v="2019-08-21T09:01:17.000"/>
    <s v="Isoin Nässyllä nähty höyrylaivaregatta lipuu luoksesi elokuun viimeisenä viikonloppuna Järvifestivaalien yhteydessä. Katso lisätietoja täältä:  https://t.co/rkOnphBb66_x000a__x000a_#tamperelakelandfestival #lakesperience #järvimatkailu #visittampere #höyrylaiva #melonta #sähköpyörä #kalastus"/>
    <s v="https://visittampere.fi/tampere-lakeland-festival/"/>
    <s v="visittampere.fi"/>
    <x v="42"/>
    <m/>
    <s v="http://pbs.twimg.com/profile_images/3735835803/30afe0c9f82fa85b21b50788dc87136d_normal.jpeg"/>
    <x v="100"/>
    <s v="https://twitter.com/#!/balticinstitute/status/1164100148181344256"/>
    <m/>
    <m/>
    <s v="1164100148181344256"/>
    <m/>
    <b v="0"/>
    <n v="0"/>
    <s v=""/>
    <b v="0"/>
    <s v="fi"/>
    <m/>
    <s v=""/>
    <b v="0"/>
    <n v="0"/>
    <s v=""/>
    <s v="Twitter Web App"/>
    <b v="0"/>
    <s v="1164100148181344256"/>
    <s v="Tweet"/>
    <n v="0"/>
    <n v="0"/>
    <m/>
    <m/>
    <m/>
    <m/>
    <m/>
    <m/>
    <m/>
    <m/>
    <n v="1"/>
    <s v="12"/>
    <s v="12"/>
    <n v="0"/>
    <n v="0"/>
    <n v="0"/>
    <n v="0"/>
    <n v="0"/>
    <n v="0"/>
    <n v="22"/>
    <n v="100"/>
    <n v="22"/>
  </r>
  <r>
    <s v="yoshikosuge"/>
    <s v="yoshikosuge"/>
    <m/>
    <m/>
    <m/>
    <m/>
    <m/>
    <m/>
    <m/>
    <m/>
    <s v="No"/>
    <n v="146"/>
    <m/>
    <m/>
    <x v="0"/>
    <d v="2019-08-01T10:50:22.000"/>
    <s v="We’ve been interviewed💪 Our head chef, Koji,  talks about our authentic Tokyo style #sushi cuisine🔥 Pls check!_x000a_ _x000a_早速うちのレストラン「Fujimi」がオンラインメディアで紹介されました！_x000a__x000a_#visittampere #tampere #fujimi_x000a__x000a_https://t.co/WWzMO96STL"/>
    <s v="https://kohokohdat.fi/tampere/uusi-japanilainen-ravintola-fujimi/"/>
    <s v="kohokohdat.fi"/>
    <x v="43"/>
    <m/>
    <s v="http://pbs.twimg.com/profile_images/1120059197968781312/EQQXpFcf_normal.jpg"/>
    <x v="101"/>
    <s v="https://twitter.com/#!/yoshikosuge/status/1156879842203394049"/>
    <m/>
    <m/>
    <s v="1156879842203394049"/>
    <m/>
    <b v="0"/>
    <n v="41"/>
    <s v=""/>
    <b v="0"/>
    <s v="ja"/>
    <m/>
    <s v=""/>
    <b v="0"/>
    <n v="7"/>
    <s v=""/>
    <s v="Twitter for iPhone"/>
    <b v="0"/>
    <s v="1156879842203394049"/>
    <s v="Retweet"/>
    <n v="0"/>
    <n v="0"/>
    <s v="23.542135,61.427285 _x000a_24.1184937,61.427285 _x000a_24.1184937,61.836577 _x000a_23.542135,61.836577"/>
    <s v="Finland"/>
    <s v="FI"/>
    <s v="Tampere, Finland"/>
    <s v="e3ba9e096a0fc232"/>
    <s v="Tampere"/>
    <s v="city"/>
    <s v="https://api.twitter.com/1.1/geo/id/e3ba9e096a0fc232.json"/>
    <n v="1"/>
    <s v="11"/>
    <s v="11"/>
    <n v="1"/>
    <n v="4.166666666666667"/>
    <n v="0"/>
    <n v="0"/>
    <n v="0"/>
    <n v="0"/>
    <n v="23"/>
    <n v="95.83333333333333"/>
    <n v="24"/>
  </r>
  <r>
    <s v="worldofreem06"/>
    <s v="yoshikosuge"/>
    <m/>
    <m/>
    <m/>
    <m/>
    <m/>
    <m/>
    <m/>
    <m/>
    <s v="No"/>
    <n v="147"/>
    <m/>
    <m/>
    <x v="1"/>
    <d v="2019-08-22T16:32:24.000"/>
    <s v="RT @yoshikosuge: We’ve been interviewed💪 Our head chef, Koji,  talks about our authentic Tokyo style #sushi cuisine🔥 Pls check!_x000a_ _x000a_早速うちのレストラ…"/>
    <m/>
    <m/>
    <x v="11"/>
    <m/>
    <s v="http://pbs.twimg.com/profile_images/1138782617677979650/aoqorXN1_normal.jpg"/>
    <x v="102"/>
    <s v="https://twitter.com/#!/worldofreem06/status/1164576062283636737"/>
    <m/>
    <m/>
    <s v="1164576062283636737"/>
    <m/>
    <b v="0"/>
    <n v="0"/>
    <s v=""/>
    <b v="0"/>
    <s v="ja"/>
    <m/>
    <s v=""/>
    <b v="0"/>
    <n v="7"/>
    <s v="1156879842203394049"/>
    <s v="Twitter for iPhone"/>
    <b v="0"/>
    <s v="1156879842203394049"/>
    <s v="Tweet"/>
    <n v="0"/>
    <n v="0"/>
    <m/>
    <m/>
    <m/>
    <m/>
    <m/>
    <m/>
    <m/>
    <m/>
    <n v="1"/>
    <s v="11"/>
    <s v="11"/>
    <n v="1"/>
    <n v="4.761904761904762"/>
    <n v="0"/>
    <n v="0"/>
    <n v="0"/>
    <n v="0"/>
    <n v="20"/>
    <n v="95.23809523809524"/>
    <n v="21"/>
  </r>
  <r>
    <s v="paivi_reponen"/>
    <s v="paivi_reponen"/>
    <m/>
    <m/>
    <m/>
    <m/>
    <m/>
    <m/>
    <m/>
    <m/>
    <s v="No"/>
    <n v="148"/>
    <m/>
    <m/>
    <x v="0"/>
    <d v="2019-08-15T15:14:11.000"/>
    <s v="#construction #jäärämizing #JÄÄRÄCERAMICS _x000a_💙_x000a_#VISITTAMPERE #innovation_x000a_#monamour #ceramicart #lartistafinlandesa _x000a_#visiteurope #visitfinlandia @ Tampereen stadion https://t.co/YGJDlXiTsa"/>
    <s v="https://www.instagram.com/p/B1MHOOYBjDx/?igshid=1p3utlch07ao2"/>
    <s v="instagram.com"/>
    <x v="44"/>
    <m/>
    <s v="http://pbs.twimg.com/profile_images/989894248584630273/fuppHHtU_normal.jpg"/>
    <x v="103"/>
    <s v="https://twitter.com/#!/paivi_reponen/status/1162019662546079744"/>
    <m/>
    <m/>
    <s v="1162019662546079744"/>
    <m/>
    <b v="0"/>
    <n v="0"/>
    <s v=""/>
    <b v="0"/>
    <s v="da"/>
    <m/>
    <s v=""/>
    <b v="0"/>
    <n v="0"/>
    <s v=""/>
    <s v="Instagram"/>
    <b v="0"/>
    <s v="1162019662546079744"/>
    <s v="Tweet"/>
    <n v="0"/>
    <n v="0"/>
    <m/>
    <m/>
    <m/>
    <m/>
    <m/>
    <m/>
    <m/>
    <m/>
    <n v="3"/>
    <s v="6"/>
    <s v="6"/>
    <n v="1"/>
    <n v="8.333333333333334"/>
    <n v="0"/>
    <n v="0"/>
    <n v="0"/>
    <n v="0"/>
    <n v="11"/>
    <n v="91.66666666666667"/>
    <n v="12"/>
  </r>
  <r>
    <s v="paivi_reponen"/>
    <s v="paivi_reponen"/>
    <m/>
    <m/>
    <m/>
    <m/>
    <m/>
    <m/>
    <m/>
    <m/>
    <s v="No"/>
    <n v="149"/>
    <m/>
    <m/>
    <x v="0"/>
    <d v="2019-08-23T04:38:29.000"/>
    <s v="#VISITTAMPERE #monamour _x000a_💙⚱_x000a_#jäärämizing #JÄÄRÄCERAMICS @ Tammelantori https://t.co/zYgBrMuY29"/>
    <s v="https://www.instagram.com/p/B1fk1POhIJ9/?igshid=93er5usnxk5x"/>
    <s v="instagram.com"/>
    <x v="45"/>
    <m/>
    <s v="http://pbs.twimg.com/profile_images/989894248584630273/fuppHHtU_normal.jpg"/>
    <x v="104"/>
    <s v="https://twitter.com/#!/paivi_reponen/status/1164758787120459776"/>
    <m/>
    <m/>
    <s v="1164758787120459776"/>
    <m/>
    <b v="0"/>
    <n v="0"/>
    <s v=""/>
    <b v="0"/>
    <s v="in"/>
    <m/>
    <s v=""/>
    <b v="0"/>
    <n v="0"/>
    <s v=""/>
    <s v="Instagram"/>
    <b v="0"/>
    <s v="1164758787120459776"/>
    <s v="Tweet"/>
    <n v="0"/>
    <n v="0"/>
    <m/>
    <m/>
    <m/>
    <m/>
    <m/>
    <m/>
    <m/>
    <m/>
    <n v="3"/>
    <s v="6"/>
    <s v="6"/>
    <n v="0"/>
    <n v="0"/>
    <n v="0"/>
    <n v="0"/>
    <n v="0"/>
    <n v="0"/>
    <n v="5"/>
    <n v="100"/>
    <n v="5"/>
  </r>
  <r>
    <s v="paivi_reponen"/>
    <s v="paivi_reponen"/>
    <m/>
    <m/>
    <m/>
    <m/>
    <m/>
    <m/>
    <m/>
    <m/>
    <s v="No"/>
    <n v="150"/>
    <m/>
    <m/>
    <x v="0"/>
    <d v="2019-08-23T04:42:14.000"/>
    <s v="#visittampere #monamour _x000a_💙_x000a_#jäärämizing _x000a_#JÄÄRÄCERAMICS @ Tammelantori https://t.co/fRyPUSki9a"/>
    <s v="https://www.instagram.com/p/B1flQwTBpdU/?igshid=ibyqbafu6fn7"/>
    <s v="instagram.com"/>
    <x v="45"/>
    <m/>
    <s v="http://pbs.twimg.com/profile_images/989894248584630273/fuppHHtU_normal.jpg"/>
    <x v="105"/>
    <s v="https://twitter.com/#!/paivi_reponen/status/1164759729526022144"/>
    <m/>
    <m/>
    <s v="1164759729526022144"/>
    <m/>
    <b v="0"/>
    <n v="0"/>
    <s v=""/>
    <b v="0"/>
    <s v="in"/>
    <m/>
    <s v=""/>
    <b v="0"/>
    <n v="0"/>
    <s v=""/>
    <s v="Instagram"/>
    <b v="0"/>
    <s v="1164759729526022144"/>
    <s v="Tweet"/>
    <n v="0"/>
    <n v="0"/>
    <m/>
    <m/>
    <m/>
    <m/>
    <m/>
    <m/>
    <m/>
    <m/>
    <n v="3"/>
    <s v="6"/>
    <s v="6"/>
    <n v="0"/>
    <n v="0"/>
    <n v="0"/>
    <n v="0"/>
    <n v="0"/>
    <n v="0"/>
    <n v="5"/>
    <n v="100"/>
    <n v="5"/>
  </r>
  <r>
    <s v="jloukaskorpi"/>
    <s v="jloukaskorpi"/>
    <m/>
    <m/>
    <m/>
    <m/>
    <m/>
    <m/>
    <m/>
    <m/>
    <s v="No"/>
    <n v="151"/>
    <m/>
    <m/>
    <x v="0"/>
    <d v="2019-08-23T06:15:15.000"/>
    <s v="Welcome to Tampere! #homeless #footballcup #visitTampere #football https://t.co/L2xjiJi1Mk"/>
    <s v="https://twitter.com/tamperekaupunki/status/1164779187569168395"/>
    <s v="twitter.com"/>
    <x v="46"/>
    <m/>
    <s v="http://pbs.twimg.com/profile_images/1092516484469981184/qgy57_tb_normal.jpg"/>
    <x v="106"/>
    <s v="https://twitter.com/#!/jloukaskorpi/status/1164783140474216455"/>
    <m/>
    <m/>
    <s v="1164783140474216455"/>
    <m/>
    <b v="0"/>
    <n v="4"/>
    <s v=""/>
    <b v="1"/>
    <s v="en"/>
    <m/>
    <s v="1164779187569168395"/>
    <b v="0"/>
    <n v="0"/>
    <s v=""/>
    <s v="Twitter for iPhone"/>
    <b v="0"/>
    <s v="1164783140474216455"/>
    <s v="Tweet"/>
    <n v="0"/>
    <n v="0"/>
    <m/>
    <m/>
    <m/>
    <m/>
    <m/>
    <m/>
    <m/>
    <m/>
    <n v="1"/>
    <s v="6"/>
    <s v="6"/>
    <n v="1"/>
    <n v="14.285714285714286"/>
    <n v="0"/>
    <n v="0"/>
    <n v="0"/>
    <n v="0"/>
    <n v="6"/>
    <n v="85.71428571428571"/>
    <n v="7"/>
  </r>
  <r>
    <s v="hanneraikkonen"/>
    <s v="tamperekaupunki"/>
    <m/>
    <m/>
    <m/>
    <m/>
    <m/>
    <m/>
    <m/>
    <m/>
    <s v="No"/>
    <n v="152"/>
    <m/>
    <m/>
    <x v="1"/>
    <d v="2019-08-23T07:08:00.000"/>
    <s v="RT @Tamperekaupunki: Homeless World Cup of football will take place in Tampere from June 28 – July 6 in 2020 - warmly welcome! https://t.co…"/>
    <m/>
    <m/>
    <x v="2"/>
    <m/>
    <s v="http://pbs.twimg.com/profile_images/937271677574090752/V-uTxC51_normal.jpg"/>
    <x v="107"/>
    <s v="https://twitter.com/#!/hanneraikkonen/status/1164796415085645824"/>
    <m/>
    <m/>
    <s v="1164796415085645824"/>
    <m/>
    <b v="0"/>
    <n v="0"/>
    <s v=""/>
    <b v="1"/>
    <s v="en"/>
    <m/>
    <s v="1162326888938921984"/>
    <b v="0"/>
    <n v="1"/>
    <s v="1164779187569168395"/>
    <s v="Twitter Web App"/>
    <b v="0"/>
    <s v="1164779187569168395"/>
    <s v="Tweet"/>
    <n v="0"/>
    <n v="0"/>
    <m/>
    <m/>
    <m/>
    <m/>
    <m/>
    <m/>
    <m/>
    <m/>
    <n v="1"/>
    <s v="2"/>
    <s v="2"/>
    <n v="2"/>
    <n v="9.523809523809524"/>
    <n v="0"/>
    <n v="0"/>
    <n v="0"/>
    <n v="0"/>
    <n v="19"/>
    <n v="90.47619047619048"/>
    <n v="21"/>
  </r>
  <r>
    <s v="mikko_ky"/>
    <s v="smarttampere"/>
    <m/>
    <m/>
    <m/>
    <m/>
    <m/>
    <m/>
    <m/>
    <m/>
    <s v="No"/>
    <n v="153"/>
    <m/>
    <m/>
    <x v="1"/>
    <d v="2019-08-23T07:25:53.000"/>
    <s v="Miljardibisnes ja olympialaji sekä yhteisöllistä toimintaa ja kaupunkien kehittämistä, kuten #kaarikoirat ja @Tamperekaupunki tehneet @hiedanranta ’ssa. Tampere todella tunnetaan skeittauksesta! @VisitTampere @Tampere2026Team @SmartTampere @SuomenKuvalehti https://t.co/Ji9yDNODg6"/>
    <s v="https://suomenkuvalehti.fi/jutut/kotimaa/skeittaus-on-miljardibisnes-josta-tulee-ensi-kertaa-myos-olympialaji-silti-lautailijoita-ahdistaa-onko-rahina-ja-hauskapito-loppu/"/>
    <s v="suomenkuvalehti.fi"/>
    <x v="47"/>
    <m/>
    <s v="http://pbs.twimg.com/profile_images/931266139577077760/qoHU0g_3_normal.jpg"/>
    <x v="108"/>
    <s v="https://twitter.com/#!/mikko_ky/status/1164800912084201472"/>
    <m/>
    <m/>
    <s v="1164800912084201472"/>
    <m/>
    <b v="0"/>
    <n v="16"/>
    <s v=""/>
    <b v="0"/>
    <s v="fi"/>
    <m/>
    <s v=""/>
    <b v="0"/>
    <n v="4"/>
    <s v=""/>
    <s v="Twitter for iPhone"/>
    <b v="0"/>
    <s v="1164800912084201472"/>
    <s v="Tweet"/>
    <n v="0"/>
    <n v="0"/>
    <s v="23.542135,61.427285 _x000a_24.1184937,61.427285 _x000a_24.1184937,61.836577 _x000a_23.542135,61.836577"/>
    <s v="Finland"/>
    <s v="FI"/>
    <s v="Tampere, Finland"/>
    <s v="e3ba9e096a0fc232"/>
    <s v="Tampere"/>
    <s v="city"/>
    <s v="https://api.twitter.com/1.1/geo/id/e3ba9e096a0fc232.json"/>
    <n v="1"/>
    <s v="2"/>
    <s v="2"/>
    <m/>
    <m/>
    <m/>
    <m/>
    <m/>
    <m/>
    <m/>
    <m/>
    <m/>
  </r>
  <r>
    <s v="nuppua"/>
    <s v="ourfinland"/>
    <m/>
    <m/>
    <m/>
    <m/>
    <m/>
    <m/>
    <m/>
    <m/>
    <s v="No"/>
    <n v="155"/>
    <m/>
    <m/>
    <x v="1"/>
    <d v="2019-08-17T10:13:02.000"/>
    <s v="RT @VisitTampere: Tampere - the most Metal City on the Planet 🤘 https://t.co/IhncC4cGvu #CapitalOfMetal #Tampere #VisitTampere @OurFinland…"/>
    <s v="https://www.loudersound.com/features/we-saw-rammstein-play-two-shows-in-the-most-metal-city-on-the-planet-and-fk"/>
    <s v="loudersound.com"/>
    <x v="15"/>
    <m/>
    <s v="http://pbs.twimg.com/profile_images/613224046138822657/RaFfkYdV_normal.jpg"/>
    <x v="109"/>
    <s v="https://twitter.com/#!/nuppua/status/1162668649884332035"/>
    <m/>
    <m/>
    <s v="1162668649884332035"/>
    <m/>
    <b v="0"/>
    <n v="0"/>
    <s v=""/>
    <b v="0"/>
    <s v="en"/>
    <m/>
    <s v=""/>
    <b v="0"/>
    <n v="6"/>
    <s v="1161595313506922497"/>
    <s v="Twitter for iPhone"/>
    <b v="0"/>
    <s v="1161595313506922497"/>
    <s v="Tweet"/>
    <n v="0"/>
    <n v="0"/>
    <m/>
    <m/>
    <m/>
    <m/>
    <m/>
    <m/>
    <m/>
    <m/>
    <n v="1"/>
    <s v="8"/>
    <s v="1"/>
    <m/>
    <m/>
    <m/>
    <m/>
    <m/>
    <m/>
    <m/>
    <m/>
    <m/>
  </r>
  <r>
    <s v="nuppua"/>
    <s v="polamk"/>
    <m/>
    <m/>
    <m/>
    <m/>
    <m/>
    <m/>
    <m/>
    <m/>
    <s v="No"/>
    <n v="157"/>
    <m/>
    <m/>
    <x v="1"/>
    <d v="2019-08-23T07:26:09.000"/>
    <s v="RT @TalentTampere: Warmly welcome to #tampere new students of  @TampereUni_x000a_ @TAMK_UAS_x000a_ @treduofficial_x000a_@TAKKTampere_x000a_ @Polamk_x000a_ @opiskelijanta…"/>
    <m/>
    <m/>
    <x v="12"/>
    <m/>
    <s v="http://pbs.twimg.com/profile_images/613224046138822657/RaFfkYdV_normal.jpg"/>
    <x v="110"/>
    <s v="https://twitter.com/#!/nuppua/status/1164800981726445568"/>
    <m/>
    <m/>
    <s v="1164800981726445568"/>
    <m/>
    <b v="0"/>
    <n v="0"/>
    <s v=""/>
    <b v="0"/>
    <s v="en"/>
    <m/>
    <s v=""/>
    <b v="0"/>
    <n v="3"/>
    <s v="1164787468366835713"/>
    <s v="Twitter for iPhone"/>
    <b v="0"/>
    <s v="1164787468366835713"/>
    <s v="Tweet"/>
    <n v="0"/>
    <n v="0"/>
    <m/>
    <m/>
    <m/>
    <m/>
    <m/>
    <m/>
    <m/>
    <m/>
    <n v="1"/>
    <s v="8"/>
    <s v="8"/>
    <m/>
    <m/>
    <m/>
    <m/>
    <m/>
    <m/>
    <m/>
    <m/>
    <m/>
  </r>
  <r>
    <s v="suomenkuvalehti"/>
    <s v="tamperekaupunki"/>
    <m/>
    <m/>
    <m/>
    <m/>
    <m/>
    <m/>
    <m/>
    <m/>
    <s v="No"/>
    <n v="164"/>
    <m/>
    <m/>
    <x v="1"/>
    <d v="2019-08-23T07:38:45.000"/>
    <s v="RT @Mikko_KY: Miljardibisnes ja olympialaji sekä yhteisöllistä toimintaa ja kaupunkien kehittämistä, kuten #kaarikoirat ja @Tamperekaupunki…"/>
    <m/>
    <m/>
    <x v="47"/>
    <m/>
    <s v="http://pbs.twimg.com/profile_images/909725724403228672/SRZ94nrU_normal.jpg"/>
    <x v="111"/>
    <s v="https://twitter.com/#!/suomenkuvalehti/status/1164804151630372864"/>
    <m/>
    <m/>
    <s v="1164804151630372864"/>
    <m/>
    <b v="0"/>
    <n v="0"/>
    <s v=""/>
    <b v="0"/>
    <s v="fi"/>
    <m/>
    <s v=""/>
    <b v="0"/>
    <n v="4"/>
    <s v="1164800912084201472"/>
    <s v="Twitter Web App"/>
    <b v="0"/>
    <s v="1164800912084201472"/>
    <s v="Tweet"/>
    <n v="0"/>
    <n v="0"/>
    <m/>
    <m/>
    <m/>
    <m/>
    <m/>
    <m/>
    <m/>
    <m/>
    <n v="1"/>
    <s v="2"/>
    <s v="2"/>
    <m/>
    <m/>
    <m/>
    <m/>
    <m/>
    <m/>
    <m/>
    <m/>
    <m/>
  </r>
  <r>
    <s v="jjuvakka"/>
    <s v="jjuvakka"/>
    <m/>
    <m/>
    <m/>
    <m/>
    <m/>
    <m/>
    <m/>
    <m/>
    <s v="No"/>
    <n v="166"/>
    <m/>
    <m/>
    <x v="0"/>
    <d v="2019-08-23T06:50:11.000"/>
    <s v="Liekkö toista kaupunkia, jossa yhtä laajasti ja näppärästi nostetaan esiin omaa murretta. Tampereen murteen kohtaa kaupungilla puheessa ja kuvissa vähän väliä. #Tampere #kaupunki #murre #kieli #visittampere https://t.co/y4dDhPLjbx"/>
    <m/>
    <m/>
    <x v="48"/>
    <s v="https://pbs.twimg.com/media/ECosE7oVAAAs7tV.jpg"/>
    <s v="https://pbs.twimg.com/media/ECosE7oVAAAs7tV.jpg"/>
    <x v="112"/>
    <s v="https://twitter.com/#!/jjuvakka/status/1164791928115752961"/>
    <m/>
    <m/>
    <s v="1164791928115752961"/>
    <m/>
    <b v="0"/>
    <n v="5"/>
    <s v=""/>
    <b v="0"/>
    <s v="fi"/>
    <m/>
    <s v=""/>
    <b v="0"/>
    <n v="1"/>
    <s v=""/>
    <s v="Twitter for iPhone"/>
    <b v="0"/>
    <s v="1164791928115752961"/>
    <s v="Tweet"/>
    <n v="0"/>
    <n v="0"/>
    <m/>
    <m/>
    <m/>
    <m/>
    <m/>
    <m/>
    <m/>
    <m/>
    <n v="1"/>
    <s v="14"/>
    <s v="14"/>
    <n v="0"/>
    <n v="0"/>
    <n v="0"/>
    <n v="0"/>
    <n v="0"/>
    <n v="0"/>
    <n v="26"/>
    <n v="100"/>
    <n v="26"/>
  </r>
  <r>
    <s v="marisiltanen"/>
    <s v="jjuvakka"/>
    <m/>
    <m/>
    <m/>
    <m/>
    <m/>
    <m/>
    <m/>
    <m/>
    <s v="No"/>
    <n v="167"/>
    <m/>
    <m/>
    <x v="1"/>
    <d v="2019-08-23T07:45:04.000"/>
    <s v="RT @JJuvakka: Liekkö toista kaupunkia, jossa yhtä laajasti ja näppärästi nostetaan esiin omaa murretta. Tampereen murteen kohtaa kaupungill…"/>
    <m/>
    <m/>
    <x v="2"/>
    <m/>
    <s v="http://pbs.twimg.com/profile_images/846719040739573763/Sf2wT3nM_normal.jpg"/>
    <x v="113"/>
    <s v="https://twitter.com/#!/marisiltanen/status/1164805739853967361"/>
    <m/>
    <m/>
    <s v="1164805739853967361"/>
    <m/>
    <b v="0"/>
    <n v="0"/>
    <s v=""/>
    <b v="0"/>
    <s v="fi"/>
    <m/>
    <s v=""/>
    <b v="0"/>
    <n v="1"/>
    <s v="1164791928115752961"/>
    <s v="TweetDeck"/>
    <b v="0"/>
    <s v="1164791928115752961"/>
    <s v="Tweet"/>
    <n v="0"/>
    <n v="0"/>
    <m/>
    <m/>
    <m/>
    <m/>
    <m/>
    <m/>
    <m/>
    <m/>
    <n v="1"/>
    <s v="14"/>
    <s v="14"/>
    <n v="0"/>
    <n v="0"/>
    <n v="0"/>
    <n v="0"/>
    <n v="0"/>
    <n v="0"/>
    <n v="18"/>
    <n v="100"/>
    <n v="18"/>
  </r>
  <r>
    <s v="caritaisomaki"/>
    <s v="tamperekaupunki"/>
    <m/>
    <m/>
    <m/>
    <m/>
    <m/>
    <m/>
    <m/>
    <m/>
    <s v="No"/>
    <n v="168"/>
    <m/>
    <m/>
    <x v="1"/>
    <d v="2019-08-23T07:47:19.000"/>
    <s v="RT @Mikko_KY: Miljardibisnes ja olympialaji sekä yhteisöllistä toimintaa ja kaupunkien kehittämistä, kuten #kaarikoirat ja @Tamperekaupunki…"/>
    <m/>
    <m/>
    <x v="47"/>
    <m/>
    <s v="http://pbs.twimg.com/profile_images/952984338781663232/hGHhNFWw_normal.jpg"/>
    <x v="114"/>
    <s v="https://twitter.com/#!/caritaisomaki/status/1164806308484091905"/>
    <m/>
    <m/>
    <s v="1164806308484091905"/>
    <m/>
    <b v="0"/>
    <n v="0"/>
    <s v=""/>
    <b v="0"/>
    <s v="fi"/>
    <m/>
    <s v=""/>
    <b v="0"/>
    <n v="4"/>
    <s v="1164800912084201472"/>
    <s v="Twitter for Android"/>
    <b v="0"/>
    <s v="1164800912084201472"/>
    <s v="Tweet"/>
    <n v="0"/>
    <n v="0"/>
    <m/>
    <m/>
    <m/>
    <m/>
    <m/>
    <m/>
    <m/>
    <m/>
    <n v="1"/>
    <s v="2"/>
    <s v="2"/>
    <m/>
    <m/>
    <m/>
    <m/>
    <m/>
    <m/>
    <m/>
    <m/>
    <m/>
  </r>
  <r>
    <s v="visittampere"/>
    <s v="teatterikesa"/>
    <m/>
    <m/>
    <m/>
    <m/>
    <m/>
    <m/>
    <m/>
    <m/>
    <s v="No"/>
    <n v="170"/>
    <m/>
    <m/>
    <x v="1"/>
    <d v="2019-08-07T10:07:38.000"/>
    <s v="#Tampere Nocturnal Happening can be enjoyed tomorrow at the parks, clubs, museums or even the sauna 🤩 https://t.co/vogJ90zDR7 Check out the whole programme 👉 https://t.co/Jws3rkzLD7 #VisitTampere @Teatterikesa"/>
    <s v="https://visittampere.fi/en/events/the-nocturnal-happening/ https://www.teatterikesa.fi/en/programme/nocturnal-happening/"/>
    <s v="visittampere.fi teatterikesa.fi"/>
    <x v="49"/>
    <m/>
    <s v="http://pbs.twimg.com/profile_images/950689641698557953/KmW2PC2n_normal.jpg"/>
    <x v="115"/>
    <s v="https://twitter.com/#!/visittampere/status/1159043411749609474"/>
    <m/>
    <m/>
    <s v="1159043411749609474"/>
    <m/>
    <b v="0"/>
    <n v="17"/>
    <s v=""/>
    <b v="0"/>
    <s v="en"/>
    <m/>
    <s v=""/>
    <b v="0"/>
    <n v="4"/>
    <s v=""/>
    <s v="Twitter Web App"/>
    <b v="0"/>
    <s v="1159043411749609474"/>
    <s v="Retweet"/>
    <n v="0"/>
    <n v="0"/>
    <m/>
    <m/>
    <m/>
    <m/>
    <m/>
    <m/>
    <m/>
    <m/>
    <n v="1"/>
    <s v="1"/>
    <s v="1"/>
    <n v="1"/>
    <n v="4.3478260869565215"/>
    <n v="0"/>
    <n v="0"/>
    <n v="0"/>
    <n v="0"/>
    <n v="22"/>
    <n v="95.65217391304348"/>
    <n v="23"/>
  </r>
  <r>
    <s v="rammsteinfans"/>
    <s v="starafi"/>
    <m/>
    <m/>
    <m/>
    <m/>
    <m/>
    <m/>
    <m/>
    <m/>
    <s v="No"/>
    <n v="171"/>
    <m/>
    <m/>
    <x v="1"/>
    <d v="2019-08-11T15:33:59.000"/>
    <s v="RT @StaraFi: Rammstein jyristeli viikonloppuna Tampereella todella näyttävästi. Kuvakooste konsertista tänään https://t.co/vYhphyG0ad. 📸 Ju…"/>
    <s v="https://www.stara.fi/"/>
    <s v="stara.fi"/>
    <x v="2"/>
    <m/>
    <s v="http://pbs.twimg.com/profile_images/1101509366/2005.04.19_11.37.41_f340_normal.jpg"/>
    <x v="116"/>
    <s v="https://twitter.com/#!/rammsteinfans/status/1160575095921938433"/>
    <m/>
    <m/>
    <s v="1160575095921938433"/>
    <m/>
    <b v="0"/>
    <n v="0"/>
    <s v=""/>
    <b v="0"/>
    <s v="fi"/>
    <m/>
    <s v=""/>
    <b v="0"/>
    <n v="2"/>
    <s v="1160496359243505664"/>
    <s v="Twitter for iPhone"/>
    <b v="0"/>
    <s v="1160496359243505664"/>
    <s v="Tweet"/>
    <n v="0"/>
    <n v="0"/>
    <m/>
    <m/>
    <m/>
    <m/>
    <m/>
    <m/>
    <m/>
    <m/>
    <n v="1"/>
    <s v="9"/>
    <s v="9"/>
    <n v="0"/>
    <n v="0"/>
    <n v="0"/>
    <n v="0"/>
    <n v="0"/>
    <n v="0"/>
    <n v="12"/>
    <n v="100"/>
    <n v="12"/>
  </r>
  <r>
    <s v="visittampere"/>
    <s v="rammsteinfans"/>
    <m/>
    <m/>
    <m/>
    <m/>
    <m/>
    <m/>
    <m/>
    <m/>
    <s v="No"/>
    <n v="172"/>
    <m/>
    <m/>
    <x v="1"/>
    <d v="2019-08-14T11:07:58.000"/>
    <s v="Tampere - the most Metal City on the Planet 🤘 https://t.co/IhncC4cGvu #CapitalOfMetal #Tampere #VisitTampere @OurFinland @DiscoverFinland @RammsteinFans #Finland #metal #music"/>
    <s v="https://www.loudersound.com/features/we-saw-rammstein-play-two-shows-in-the-most-metal-city-on-the-planet-and-fk"/>
    <s v="loudersound.com"/>
    <x v="50"/>
    <m/>
    <s v="http://pbs.twimg.com/profile_images/950689641698557953/KmW2PC2n_normal.jpg"/>
    <x v="117"/>
    <s v="https://twitter.com/#!/visittampere/status/1161595313506922497"/>
    <m/>
    <m/>
    <s v="1161595313506922497"/>
    <m/>
    <b v="0"/>
    <n v="26"/>
    <s v=""/>
    <b v="0"/>
    <s v="en"/>
    <m/>
    <s v=""/>
    <b v="0"/>
    <n v="5"/>
    <s v=""/>
    <s v="Twitter Web App"/>
    <b v="0"/>
    <s v="1161595313506922497"/>
    <s v="Tweet"/>
    <n v="0"/>
    <n v="0"/>
    <m/>
    <m/>
    <m/>
    <m/>
    <m/>
    <m/>
    <m/>
    <m/>
    <n v="1"/>
    <s v="1"/>
    <s v="9"/>
    <n v="0"/>
    <n v="0"/>
    <n v="0"/>
    <n v="0"/>
    <n v="0"/>
    <n v="0"/>
    <n v="17"/>
    <n v="100"/>
    <n v="17"/>
  </r>
  <r>
    <s v="serlachius"/>
    <s v="serlachius"/>
    <m/>
    <m/>
    <m/>
    <m/>
    <m/>
    <m/>
    <m/>
    <m/>
    <s v="No"/>
    <n v="173"/>
    <m/>
    <m/>
    <x v="0"/>
    <d v="2019-08-16T08:44:10.000"/>
    <s v="International #CTG Collective will present their first exhibition at the #Serlachius Recidency in Mänttä. The #performance, #video, #ceramics and #sculptures reflect their visit in @arttown Mänttä over the past two weeks. Exhibition is open on 17 August 12–5 pm. https://t.co/49Xf3SjnH1"/>
    <m/>
    <m/>
    <x v="51"/>
    <s v="https://pbs.twimg.com/media/ECFDCyaUcAcSWFE.jpg"/>
    <s v="https://pbs.twimg.com/media/ECFDCyaUcAcSWFE.jpg"/>
    <x v="118"/>
    <s v="https://twitter.com/#!/serlachius/status/1162283901043109888"/>
    <m/>
    <m/>
    <s v="1162283901043109888"/>
    <m/>
    <b v="0"/>
    <n v="5"/>
    <s v=""/>
    <b v="0"/>
    <s v="en"/>
    <m/>
    <s v=""/>
    <b v="0"/>
    <n v="1"/>
    <s v=""/>
    <s v="Twitter Web App"/>
    <b v="0"/>
    <s v="1162283901043109888"/>
    <s v="Retweet"/>
    <n v="0"/>
    <n v="0"/>
    <m/>
    <m/>
    <m/>
    <m/>
    <m/>
    <m/>
    <m/>
    <m/>
    <n v="1"/>
    <s v="1"/>
    <s v="1"/>
    <n v="0"/>
    <n v="0"/>
    <n v="0"/>
    <n v="0"/>
    <n v="0"/>
    <n v="0"/>
    <n v="40"/>
    <n v="100"/>
    <n v="40"/>
  </r>
  <r>
    <s v="visittampere"/>
    <s v="serlachius"/>
    <m/>
    <m/>
    <m/>
    <m/>
    <m/>
    <m/>
    <m/>
    <m/>
    <s v="No"/>
    <n v="174"/>
    <m/>
    <m/>
    <x v="1"/>
    <d v="2019-08-16T10:34:09.000"/>
    <s v="RT @serlachius: International #CTG Collective will present their first exhibition at the #Serlachius Recidency in Mänttä. The #performance,…"/>
    <m/>
    <m/>
    <x v="52"/>
    <m/>
    <s v="http://pbs.twimg.com/profile_images/950689641698557953/KmW2PC2n_normal.jpg"/>
    <x v="119"/>
    <s v="https://twitter.com/#!/visittampere/status/1162311577980362752"/>
    <m/>
    <m/>
    <s v="1162311577980362752"/>
    <m/>
    <b v="0"/>
    <n v="0"/>
    <s v=""/>
    <b v="0"/>
    <s v="en"/>
    <m/>
    <s v=""/>
    <b v="0"/>
    <n v="1"/>
    <s v="1162283901043109888"/>
    <s v="Twitter Web App"/>
    <b v="0"/>
    <s v="1162283901043109888"/>
    <s v="Tweet"/>
    <n v="0"/>
    <n v="0"/>
    <m/>
    <m/>
    <m/>
    <m/>
    <m/>
    <m/>
    <m/>
    <m/>
    <n v="1"/>
    <s v="1"/>
    <s v="1"/>
    <n v="0"/>
    <n v="0"/>
    <n v="0"/>
    <n v="0"/>
    <n v="0"/>
    <n v="0"/>
    <n v="18"/>
    <n v="100"/>
    <n v="18"/>
  </r>
  <r>
    <s v="visittampere"/>
    <s v="wired"/>
    <m/>
    <m/>
    <m/>
    <m/>
    <m/>
    <m/>
    <m/>
    <m/>
    <s v="No"/>
    <n v="175"/>
    <m/>
    <m/>
    <x v="1"/>
    <d v="2019-08-22T11:20:00.000"/>
    <s v="@thisisFINLAND @WIRED Although #Nokia company originally hails from #Tampere Region ;) #VisitTampere"/>
    <m/>
    <m/>
    <x v="53"/>
    <m/>
    <s v="http://pbs.twimg.com/profile_images/950689641698557953/KmW2PC2n_normal.jpg"/>
    <x v="120"/>
    <s v="https://twitter.com/#!/visittampere/status/1164497441783255041"/>
    <m/>
    <m/>
    <s v="1164497441783255041"/>
    <s v="1164493716389806081"/>
    <b v="0"/>
    <n v="2"/>
    <s v="44074292"/>
    <b v="0"/>
    <s v="en"/>
    <m/>
    <s v=""/>
    <b v="0"/>
    <n v="0"/>
    <s v=""/>
    <s v="Twitter Web App"/>
    <b v="0"/>
    <s v="1164493716389806081"/>
    <s v="Tweet"/>
    <n v="0"/>
    <n v="0"/>
    <m/>
    <m/>
    <m/>
    <m/>
    <m/>
    <m/>
    <m/>
    <m/>
    <n v="1"/>
    <s v="1"/>
    <s v="1"/>
    <m/>
    <m/>
    <m/>
    <m/>
    <m/>
    <m/>
    <m/>
    <m/>
    <m/>
  </r>
  <r>
    <s v="moominmuseum"/>
    <s v="moominmuseum"/>
    <m/>
    <m/>
    <m/>
    <m/>
    <m/>
    <m/>
    <m/>
    <m/>
    <s v="No"/>
    <n v="176"/>
    <m/>
    <m/>
    <x v="0"/>
    <d v="2019-08-22T12:38:35.000"/>
    <s v="Win a trip to Finland and the Moomin Museum! Make a video and let us know why you and your friend deserve the chance to fly to Tampere, Finland, to visit the Moomin Museum! More info here:_x000a_https://t.co/F2egUKuIoo"/>
    <s v="https://muumimuseo.fi/en/visit-us/competition/"/>
    <s v="muumimuseo.fi"/>
    <x v="2"/>
    <m/>
    <s v="http://pbs.twimg.com/profile_images/899970751859699712/13QXktYL_normal.jpg"/>
    <x v="121"/>
    <s v="https://twitter.com/#!/moominmuseum/status/1164517221495914497"/>
    <m/>
    <m/>
    <s v="1164517221495914497"/>
    <m/>
    <b v="0"/>
    <n v="5"/>
    <s v=""/>
    <b v="0"/>
    <s v="en"/>
    <m/>
    <s v=""/>
    <b v="0"/>
    <n v="2"/>
    <s v=""/>
    <s v="Twitter for Android"/>
    <b v="0"/>
    <s v="1164517221495914497"/>
    <s v="Retweet"/>
    <n v="0"/>
    <n v="0"/>
    <m/>
    <m/>
    <m/>
    <m/>
    <m/>
    <m/>
    <m/>
    <m/>
    <n v="1"/>
    <s v="1"/>
    <s v="1"/>
    <n v="1"/>
    <n v="2.7027027027027026"/>
    <n v="0"/>
    <n v="0"/>
    <n v="0"/>
    <n v="0"/>
    <n v="36"/>
    <n v="97.29729729729729"/>
    <n v="37"/>
  </r>
  <r>
    <s v="visittampere"/>
    <s v="moominmuseum"/>
    <m/>
    <m/>
    <m/>
    <m/>
    <m/>
    <m/>
    <m/>
    <m/>
    <s v="No"/>
    <n v="177"/>
    <m/>
    <m/>
    <x v="1"/>
    <d v="2019-08-09T08:25:19.000"/>
    <s v="Rain, clouds, go away, as tomorrow we hope for a sunny day: the #Moomin Museum Garden Party offers loads of fun for the whole family 😍 https://t.co/S7xxABlWtj #VisitTampere #Tampere @moominmuseum @tamperetalo"/>
    <s v="https://visittampere.fi/en/events/moomin-museum-garden-party/"/>
    <s v="visittampere.fi"/>
    <x v="54"/>
    <m/>
    <s v="http://pbs.twimg.com/profile_images/950689641698557953/KmW2PC2n_normal.jpg"/>
    <x v="122"/>
    <s v="https://twitter.com/#!/visittampere/status/1159742442301788160"/>
    <m/>
    <m/>
    <s v="1159742442301788160"/>
    <m/>
    <b v="0"/>
    <n v="13"/>
    <s v=""/>
    <b v="0"/>
    <s v="en"/>
    <m/>
    <s v=""/>
    <b v="0"/>
    <n v="2"/>
    <s v=""/>
    <s v="Twitter Web App"/>
    <b v="0"/>
    <s v="1159742442301788160"/>
    <s v="Retweet"/>
    <n v="0"/>
    <n v="0"/>
    <m/>
    <m/>
    <m/>
    <m/>
    <m/>
    <m/>
    <m/>
    <m/>
    <n v="2"/>
    <s v="1"/>
    <s v="1"/>
    <n v="1"/>
    <n v="3.4482758620689653"/>
    <n v="0"/>
    <n v="0"/>
    <n v="0"/>
    <n v="0"/>
    <n v="28"/>
    <n v="96.55172413793103"/>
    <n v="29"/>
  </r>
  <r>
    <s v="visittampere"/>
    <s v="moominmuseum"/>
    <m/>
    <m/>
    <m/>
    <m/>
    <m/>
    <m/>
    <m/>
    <m/>
    <s v="No"/>
    <n v="178"/>
    <m/>
    <m/>
    <x v="1"/>
    <d v="2019-08-22T12:47:02.000"/>
    <s v="RT @moominmuseum: Win a trip to Finland and the Moomin Museum! Make a video and let us know why you and your friend deserve the chance to f…"/>
    <m/>
    <m/>
    <x v="2"/>
    <m/>
    <s v="http://pbs.twimg.com/profile_images/950689641698557953/KmW2PC2n_normal.jpg"/>
    <x v="123"/>
    <s v="https://twitter.com/#!/visittampere/status/1164519344753258496"/>
    <m/>
    <m/>
    <s v="1164519344753258496"/>
    <m/>
    <b v="0"/>
    <n v="0"/>
    <s v=""/>
    <b v="0"/>
    <s v="en"/>
    <m/>
    <s v=""/>
    <b v="0"/>
    <n v="2"/>
    <s v="1164517221495914497"/>
    <s v="Twitter Web App"/>
    <b v="0"/>
    <s v="1164517221495914497"/>
    <s v="Tweet"/>
    <n v="0"/>
    <n v="0"/>
    <m/>
    <m/>
    <m/>
    <m/>
    <m/>
    <m/>
    <m/>
    <m/>
    <n v="2"/>
    <s v="1"/>
    <s v="1"/>
    <n v="1"/>
    <n v="3.5714285714285716"/>
    <n v="0"/>
    <n v="0"/>
    <n v="0"/>
    <n v="0"/>
    <n v="27"/>
    <n v="96.42857142857143"/>
    <n v="28"/>
  </r>
  <r>
    <s v="visittampere"/>
    <s v="tovejansson1914"/>
    <m/>
    <m/>
    <m/>
    <m/>
    <m/>
    <m/>
    <m/>
    <m/>
    <s v="No"/>
    <n v="180"/>
    <m/>
    <m/>
    <x v="1"/>
    <d v="2019-08-23T07:09:15.000"/>
    <s v="RT @HelenPorter1853: We loved our visit to the #Moomin-museum today. We now appreciate the creative genius of @ToveJansson1914 _x000a_So many fas…"/>
    <m/>
    <m/>
    <x v="16"/>
    <m/>
    <s v="http://pbs.twimg.com/profile_images/950689641698557953/KmW2PC2n_normal.jpg"/>
    <x v="124"/>
    <s v="https://twitter.com/#!/visittampere/status/1164796727599104005"/>
    <m/>
    <m/>
    <s v="1164796727599104005"/>
    <m/>
    <b v="0"/>
    <n v="0"/>
    <s v=""/>
    <b v="0"/>
    <s v="en"/>
    <m/>
    <s v=""/>
    <b v="0"/>
    <n v="2"/>
    <s v="1164549099061948418"/>
    <s v="Twitter Web App"/>
    <b v="0"/>
    <s v="1164549099061948418"/>
    <s v="Tweet"/>
    <n v="0"/>
    <n v="0"/>
    <m/>
    <m/>
    <m/>
    <m/>
    <m/>
    <m/>
    <m/>
    <m/>
    <n v="1"/>
    <s v="1"/>
    <s v="4"/>
    <n v="4"/>
    <n v="18.181818181818183"/>
    <n v="0"/>
    <n v="0"/>
    <n v="0"/>
    <n v="0"/>
    <n v="18"/>
    <n v="81.81818181818181"/>
    <n v="22"/>
  </r>
  <r>
    <s v="discoverfinland"/>
    <s v="parisc"/>
    <m/>
    <m/>
    <m/>
    <m/>
    <m/>
    <m/>
    <m/>
    <m/>
    <s v="No"/>
    <n v="182"/>
    <m/>
    <m/>
    <x v="1"/>
    <d v="2019-08-14T11:04:08.000"/>
    <s v="RT @VisitTampere: Wow 🤩 Over 80 people from different parts of France, Switzerland, and Belgium will arrive tomorrow to #Tampere on @ParisC…"/>
    <m/>
    <m/>
    <x v="12"/>
    <m/>
    <s v="http://pbs.twimg.com/profile_images/904955159918280704/Kq_JwOAr_normal.jpg"/>
    <x v="125"/>
    <s v="https://twitter.com/#!/discoverfinland/status/1161594347038695429"/>
    <m/>
    <m/>
    <s v="1161594347038695429"/>
    <m/>
    <b v="0"/>
    <n v="0"/>
    <s v=""/>
    <b v="0"/>
    <s v="en"/>
    <m/>
    <s v=""/>
    <b v="0"/>
    <n v="3"/>
    <s v="1161541871790972928"/>
    <s v="Twitter Web Client"/>
    <b v="0"/>
    <s v="1161541871790972928"/>
    <s v="Tweet"/>
    <n v="0"/>
    <n v="0"/>
    <m/>
    <m/>
    <m/>
    <m/>
    <m/>
    <m/>
    <m/>
    <m/>
    <n v="1"/>
    <s v="4"/>
    <s v="4"/>
    <m/>
    <m/>
    <m/>
    <m/>
    <m/>
    <m/>
    <m/>
    <m/>
    <m/>
  </r>
  <r>
    <s v="daerrina"/>
    <s v="parisc"/>
    <m/>
    <m/>
    <m/>
    <m/>
    <m/>
    <m/>
    <m/>
    <m/>
    <s v="No"/>
    <n v="183"/>
    <m/>
    <m/>
    <x v="1"/>
    <d v="2019-08-14T08:10:50.000"/>
    <s v="RT @VisitTampere: Wow 🤩 Over 80 people from different parts of France, Switzerland, and Belgium will arrive tomorrow to #Tampere on @ParisC…"/>
    <m/>
    <m/>
    <x v="12"/>
    <m/>
    <s v="http://pbs.twimg.com/profile_images/1020318687490867201/08zSzkmt_normal.jpg"/>
    <x v="126"/>
    <s v="https://twitter.com/#!/daerrina/status/1161550733235408899"/>
    <m/>
    <m/>
    <s v="1161550733235408899"/>
    <m/>
    <b v="0"/>
    <n v="0"/>
    <s v=""/>
    <b v="0"/>
    <s v="en"/>
    <m/>
    <s v=""/>
    <b v="0"/>
    <n v="3"/>
    <s v="1161541871790972928"/>
    <s v="Twitter for Android"/>
    <b v="0"/>
    <s v="1161541871790972928"/>
    <s v="Tweet"/>
    <n v="0"/>
    <n v="0"/>
    <m/>
    <m/>
    <m/>
    <m/>
    <m/>
    <m/>
    <m/>
    <m/>
    <n v="1"/>
    <s v="1"/>
    <s v="4"/>
    <m/>
    <m/>
    <m/>
    <m/>
    <m/>
    <m/>
    <m/>
    <m/>
    <m/>
  </r>
  <r>
    <s v="purnauskis"/>
    <s v="purnauskis"/>
    <m/>
    <m/>
    <m/>
    <m/>
    <m/>
    <m/>
    <m/>
    <m/>
    <s v="No"/>
    <n v="184"/>
    <m/>
    <m/>
    <x v="0"/>
    <d v="2019-08-21T16:57:56.000"/>
    <s v="Sweet dreams, sweet face. 😻💤 #velho #sleepycat #nukuttaa #catcafe #kissakahvila #tampere #visittampere https://t.co/EObsrME2G8 https://t.co/mnM097RNEu"/>
    <s v="https://www.instagram.com/p/B1bl7zynEi5/"/>
    <s v="instagram.com"/>
    <x v="55"/>
    <s v="https://pbs.twimg.com/media/ECgkApuX4AYEwPP.jpg"/>
    <s v="https://pbs.twimg.com/media/ECgkApuX4AYEwPP.jpg"/>
    <x v="127"/>
    <s v="https://twitter.com/#!/purnauskis/status/1164220098476937216"/>
    <m/>
    <m/>
    <s v="1164220098476937216"/>
    <m/>
    <b v="0"/>
    <n v="9"/>
    <s v=""/>
    <b v="0"/>
    <s v="en"/>
    <m/>
    <s v=""/>
    <b v="0"/>
    <n v="0"/>
    <s v=""/>
    <s v="IFTTT"/>
    <b v="0"/>
    <s v="1164220098476937216"/>
    <s v="Tweet"/>
    <n v="0"/>
    <n v="0"/>
    <m/>
    <m/>
    <m/>
    <m/>
    <m/>
    <m/>
    <m/>
    <m/>
    <n v="1"/>
    <s v="1"/>
    <s v="1"/>
    <n v="2"/>
    <n v="18.181818181818183"/>
    <n v="0"/>
    <n v="0"/>
    <n v="0"/>
    <n v="0"/>
    <n v="9"/>
    <n v="81.81818181818181"/>
    <n v="11"/>
  </r>
  <r>
    <s v="visittampere"/>
    <s v="purnauskis"/>
    <m/>
    <m/>
    <m/>
    <m/>
    <m/>
    <m/>
    <m/>
    <m/>
    <s v="No"/>
    <n v="185"/>
    <m/>
    <m/>
    <x v="1"/>
    <d v="2019-08-23T10:41:12.000"/>
    <s v="Tampere's beloved cat café @Purnauskis is featured in this article 😻 &quot;One of the best cat cafes in the world, Kissakahvila Purnauskis!&quot; https://t.co/DrK59fsFxJ #VisitTampere #Tampere #cat #cafe"/>
    <s v="https://katzenworld.co.uk/2019/08/22/the-cat-cafes-of-finland-and-sweden/"/>
    <s v="co.uk"/>
    <x v="56"/>
    <m/>
    <s v="http://pbs.twimg.com/profile_images/950689641698557953/KmW2PC2n_normal.jpg"/>
    <x v="128"/>
    <s v="https://twitter.com/#!/visittampere/status/1164850068345806848"/>
    <m/>
    <m/>
    <s v="1164850068345806848"/>
    <m/>
    <b v="0"/>
    <n v="10"/>
    <s v=""/>
    <b v="0"/>
    <s v="en"/>
    <m/>
    <s v=""/>
    <b v="0"/>
    <n v="2"/>
    <s v=""/>
    <s v="Twitter Web App"/>
    <b v="0"/>
    <s v="1164850068345806848"/>
    <s v="Tweet"/>
    <n v="0"/>
    <n v="0"/>
    <m/>
    <m/>
    <m/>
    <m/>
    <m/>
    <m/>
    <m/>
    <m/>
    <n v="1"/>
    <s v="1"/>
    <s v="1"/>
    <n v="2"/>
    <n v="8"/>
    <n v="0"/>
    <n v="0"/>
    <n v="0"/>
    <n v="0"/>
    <n v="23"/>
    <n v="92"/>
    <n v="25"/>
  </r>
  <r>
    <s v="daerrina"/>
    <s v="purnauskis"/>
    <m/>
    <m/>
    <m/>
    <m/>
    <m/>
    <m/>
    <m/>
    <m/>
    <s v="No"/>
    <n v="186"/>
    <m/>
    <m/>
    <x v="1"/>
    <d v="2019-08-23T10:46:29.000"/>
    <s v="RT @VisitTampere: Tampere's beloved cat café @Purnauskis is featured in this article 😻 &quot;One of the best cat cafes in the world, Kissakahvil…"/>
    <m/>
    <m/>
    <x v="2"/>
    <m/>
    <s v="http://pbs.twimg.com/profile_images/1020318687490867201/08zSzkmt_normal.jpg"/>
    <x v="129"/>
    <s v="https://twitter.com/#!/daerrina/status/1164851398548295680"/>
    <m/>
    <m/>
    <s v="1164851398548295680"/>
    <m/>
    <b v="0"/>
    <n v="0"/>
    <s v=""/>
    <b v="0"/>
    <s v="en"/>
    <m/>
    <s v=""/>
    <b v="0"/>
    <n v="2"/>
    <s v="1164850068345806848"/>
    <s v="Twitter for Android"/>
    <b v="0"/>
    <s v="1164850068345806848"/>
    <s v="Tweet"/>
    <n v="0"/>
    <n v="0"/>
    <m/>
    <m/>
    <m/>
    <m/>
    <m/>
    <m/>
    <m/>
    <m/>
    <n v="1"/>
    <s v="1"/>
    <s v="1"/>
    <n v="2"/>
    <n v="9.090909090909092"/>
    <n v="0"/>
    <n v="0"/>
    <n v="0"/>
    <n v="0"/>
    <n v="20"/>
    <n v="90.9090909090909"/>
    <n v="22"/>
  </r>
  <r>
    <s v="pyhanasi"/>
    <s v="visittamperefi"/>
    <m/>
    <m/>
    <m/>
    <m/>
    <m/>
    <m/>
    <m/>
    <m/>
    <s v="Yes"/>
    <n v="189"/>
    <m/>
    <m/>
    <x v="1"/>
    <d v="2019-08-11T12:12:28.000"/>
    <s v="RT @VisittampereFI: Kesä on parasta aikaa #pyöräily'yn! #tampere'elta löytyy useita vuokrattavia pyöriä, joten hyppää satulaan ja polkaise…"/>
    <m/>
    <m/>
    <x v="57"/>
    <m/>
    <s v="http://pbs.twimg.com/profile_images/855457664658178049/5mUDAbGI_normal.jpg"/>
    <x v="130"/>
    <s v="https://twitter.com/#!/pyhanasi/status/1160524378964205568"/>
    <m/>
    <m/>
    <s v="1160524378964205568"/>
    <m/>
    <b v="0"/>
    <n v="0"/>
    <s v=""/>
    <b v="0"/>
    <s v="fi"/>
    <m/>
    <s v=""/>
    <b v="0"/>
    <n v="1"/>
    <s v="1146735408111165440"/>
    <s v="Twitter for Android"/>
    <b v="0"/>
    <s v="1146735408111165440"/>
    <s v="Tweet"/>
    <n v="0"/>
    <n v="0"/>
    <m/>
    <m/>
    <m/>
    <m/>
    <m/>
    <m/>
    <m/>
    <m/>
    <n v="1"/>
    <s v="3"/>
    <s v="3"/>
    <n v="0"/>
    <n v="0"/>
    <n v="0"/>
    <n v="0"/>
    <n v="0"/>
    <n v="0"/>
    <n v="17"/>
    <n v="100"/>
    <n v="17"/>
  </r>
  <r>
    <s v="visittamperefi"/>
    <s v="pyhanasi"/>
    <m/>
    <m/>
    <m/>
    <m/>
    <m/>
    <m/>
    <m/>
    <m/>
    <s v="Yes"/>
    <n v="190"/>
    <m/>
    <m/>
    <x v="1"/>
    <d v="2019-07-04T11:00:01.000"/>
    <s v="Kesä on parasta aikaa #pyöräily'yn! #tampere'elta löytyy useita vuokrattavia pyöriä, joten hyppää satulaan ja polkaise seikkailuun! Ainakin aivan ihanat #PyhäNäsi -reitit pitää kokea vähintään kerran elämässä. @PyhaNasi #VisitTampere_x000a_https://t.co/GZzFjXKDxo"/>
    <s v="https://visittampere.fi/artikkelit/pyoraily-tampereella/"/>
    <s v="visittampere.fi"/>
    <x v="58"/>
    <m/>
    <s v="http://pbs.twimg.com/profile_images/950695935859937280/DZxoU3GC_normal.jpg"/>
    <x v="131"/>
    <s v="https://twitter.com/#!/visittamperefi/status/1146735408111165440"/>
    <m/>
    <m/>
    <s v="1146735408111165440"/>
    <m/>
    <b v="0"/>
    <n v="5"/>
    <s v=""/>
    <b v="0"/>
    <s v="fi"/>
    <m/>
    <s v=""/>
    <b v="0"/>
    <n v="2"/>
    <s v=""/>
    <s v="TweetDeck"/>
    <b v="0"/>
    <s v="1146735408111165440"/>
    <s v="Retweet"/>
    <n v="0"/>
    <n v="0"/>
    <m/>
    <m/>
    <m/>
    <m/>
    <m/>
    <m/>
    <m/>
    <m/>
    <n v="1"/>
    <s v="3"/>
    <s v="3"/>
    <n v="0"/>
    <n v="0"/>
    <n v="0"/>
    <n v="0"/>
    <n v="0"/>
    <n v="0"/>
    <n v="28"/>
    <n v="100"/>
    <n v="28"/>
  </r>
  <r>
    <s v="sastamala"/>
    <s v="visittamperefi"/>
    <m/>
    <m/>
    <m/>
    <m/>
    <m/>
    <m/>
    <m/>
    <m/>
    <s v="Yes"/>
    <n v="191"/>
    <m/>
    <m/>
    <x v="1"/>
    <d v="2019-08-17T17:17:25.000"/>
    <s v="RT @VisittampereFI: Tunnelmallinen Sastamalan Wanhat Talot kutsuu jälleen huomenna tutustumaan ihaniin, vanhoihin rakennuksiin ja koteihin…"/>
    <m/>
    <m/>
    <x v="2"/>
    <m/>
    <s v="http://pbs.twimg.com/profile_images/1083288600693932032/I4SCSnlS_normal.jpg"/>
    <x v="132"/>
    <s v="https://twitter.com/#!/sastamala/status/1162775453071020035"/>
    <m/>
    <m/>
    <s v="1162775453071020035"/>
    <m/>
    <b v="0"/>
    <n v="0"/>
    <s v=""/>
    <b v="0"/>
    <s v="fi"/>
    <m/>
    <s v=""/>
    <b v="0"/>
    <n v="4"/>
    <s v="1162695711995158529"/>
    <s v="Twitter for iPhone"/>
    <b v="0"/>
    <s v="1162695711995158529"/>
    <s v="Tweet"/>
    <n v="0"/>
    <n v="0"/>
    <m/>
    <m/>
    <m/>
    <m/>
    <m/>
    <m/>
    <m/>
    <m/>
    <n v="1"/>
    <s v="3"/>
    <s v="3"/>
    <n v="0"/>
    <n v="0"/>
    <n v="0"/>
    <n v="0"/>
    <n v="0"/>
    <n v="0"/>
    <n v="15"/>
    <n v="100"/>
    <n v="15"/>
  </r>
  <r>
    <s v="visittamperefi"/>
    <s v="sastamala"/>
    <m/>
    <m/>
    <m/>
    <m/>
    <m/>
    <m/>
    <m/>
    <m/>
    <s v="Yes"/>
    <n v="192"/>
    <m/>
    <m/>
    <x v="1"/>
    <d v="2019-08-17T12:00:34.000"/>
    <s v="Tunnelmallinen Sastamalan Wanhat Talot kutsuu jälleen huomenna tutustumaan ihaniin, vanhoihin rakennuksiin ja koteihin 😍 https://t.co/anzR6oKjD4 #VisitTampere #WanhatTalot @Sastamala"/>
    <s v="https://visittampere.fi/tapahtumat/sastamalan-wanhat-talot/"/>
    <s v="visittampere.fi"/>
    <x v="59"/>
    <m/>
    <s v="http://pbs.twimg.com/profile_images/950695935859937280/DZxoU3GC_normal.jpg"/>
    <x v="133"/>
    <s v="https://twitter.com/#!/visittamperefi/status/1162695711995158529"/>
    <m/>
    <m/>
    <s v="1162695711995158529"/>
    <m/>
    <b v="0"/>
    <n v="5"/>
    <s v=""/>
    <b v="0"/>
    <s v="fi"/>
    <m/>
    <s v=""/>
    <b v="0"/>
    <n v="4"/>
    <s v=""/>
    <s v="Twitter Web App"/>
    <b v="0"/>
    <s v="1162695711995158529"/>
    <s v="Tweet"/>
    <n v="0"/>
    <n v="0"/>
    <m/>
    <m/>
    <m/>
    <m/>
    <m/>
    <m/>
    <m/>
    <m/>
    <n v="1"/>
    <s v="3"/>
    <s v="3"/>
    <n v="0"/>
    <n v="0"/>
    <n v="0"/>
    <n v="0"/>
    <n v="0"/>
    <n v="0"/>
    <n v="16"/>
    <n v="100"/>
    <n v="16"/>
  </r>
  <r>
    <s v="tampereratikka"/>
    <s v="visittamperefi"/>
    <m/>
    <m/>
    <m/>
    <m/>
    <m/>
    <m/>
    <m/>
    <m/>
    <s v="Yes"/>
    <n v="193"/>
    <m/>
    <m/>
    <x v="1"/>
    <d v="2019-08-22T08:14:42.000"/>
    <s v="RT @VisittampereFI: Nyt on aika juhlistaa #Tuulensuu'n ratikkakorttelia 🥳 Koko perheen ilmaisessa korttelijuhlassa nautitaan ainutlaatuisis…"/>
    <m/>
    <m/>
    <x v="60"/>
    <m/>
    <s v="http://pbs.twimg.com/profile_images/1145171791830294528/qo7QUwGn_normal.jpg"/>
    <x v="134"/>
    <s v="https://twitter.com/#!/tampereratikka/status/1164450809284845569"/>
    <m/>
    <m/>
    <s v="1164450809284845569"/>
    <m/>
    <b v="0"/>
    <n v="0"/>
    <s v=""/>
    <b v="0"/>
    <s v="fi"/>
    <m/>
    <s v=""/>
    <b v="0"/>
    <n v="2"/>
    <s v="1164431835977453568"/>
    <s v="Twitter Web App"/>
    <b v="0"/>
    <s v="1164431835977453568"/>
    <s v="Tweet"/>
    <n v="0"/>
    <n v="0"/>
    <m/>
    <m/>
    <m/>
    <m/>
    <m/>
    <m/>
    <m/>
    <m/>
    <n v="1"/>
    <s v="5"/>
    <s v="3"/>
    <n v="0"/>
    <n v="0"/>
    <n v="0"/>
    <n v="0"/>
    <n v="0"/>
    <n v="0"/>
    <n v="14"/>
    <n v="100"/>
    <n v="14"/>
  </r>
  <r>
    <s v="visittamperefi"/>
    <s v="tampereratikka"/>
    <m/>
    <m/>
    <m/>
    <m/>
    <m/>
    <m/>
    <m/>
    <m/>
    <s v="Yes"/>
    <n v="194"/>
    <m/>
    <m/>
    <x v="1"/>
    <d v="2019-08-22T06:59:18.000"/>
    <s v="Nyt on aika juhlistaa #Tuulensuu'n ratikkakorttelia 🥳 Koko perheen ilmaisessa korttelijuhlassa nautitaan ainutlaatuisista tarjouksista, musiikista, ohjelmasta lapsille ja loppukesän tunnelmasta! https://t.co/kNSVT9Iric #VisitTampere #Tampere @TampereRatikka @Tamperekaupunki"/>
    <s v="https://visittampere.fi/tapahtumat/tuulensuun-korttelijuhla/"/>
    <s v="visittampere.fi"/>
    <x v="61"/>
    <m/>
    <s v="http://pbs.twimg.com/profile_images/950695935859937280/DZxoU3GC_normal.jpg"/>
    <x v="135"/>
    <s v="https://twitter.com/#!/visittamperefi/status/1164431835977453568"/>
    <m/>
    <m/>
    <s v="1164431835977453568"/>
    <m/>
    <b v="0"/>
    <n v="12"/>
    <s v=""/>
    <b v="0"/>
    <s v="fi"/>
    <m/>
    <s v=""/>
    <b v="0"/>
    <n v="2"/>
    <s v=""/>
    <s v="Twitter Web App"/>
    <b v="0"/>
    <s v="1164431835977453568"/>
    <s v="Tweet"/>
    <n v="0"/>
    <n v="0"/>
    <m/>
    <m/>
    <m/>
    <m/>
    <m/>
    <m/>
    <m/>
    <m/>
    <n v="1"/>
    <s v="3"/>
    <s v="5"/>
    <m/>
    <m/>
    <m/>
    <m/>
    <m/>
    <m/>
    <m/>
    <m/>
    <m/>
  </r>
  <r>
    <s v="visittamperefi"/>
    <s v="trefinsku"/>
    <m/>
    <m/>
    <m/>
    <m/>
    <m/>
    <m/>
    <m/>
    <m/>
    <s v="No"/>
    <n v="195"/>
    <m/>
    <m/>
    <x v="1"/>
    <d v="2019-08-23T10:50:20.000"/>
    <s v="Finlayson Art Arean kesän päätöstapahtuma Taide&amp;amp;Kirja on sympaattinen, intiimi ja persoonallinen tapahtuma, joka täyttää #Finlayson'in alueen mukavalla kulttuurisäpinällä tänä viikonloppuna 😍 https://t.co/HMklpNZjcw #VisitTampere @trefinsku #Tampere"/>
    <s v="https://visittampere.fi/tapahtumat/taidekirja/"/>
    <s v="visittampere.fi"/>
    <x v="62"/>
    <m/>
    <s v="http://pbs.twimg.com/profile_images/950695935859937280/DZxoU3GC_normal.jpg"/>
    <x v="136"/>
    <s v="https://twitter.com/#!/visittamperefi/status/1164852365188587522"/>
    <m/>
    <m/>
    <s v="1164852365188587522"/>
    <m/>
    <b v="0"/>
    <n v="0"/>
    <s v=""/>
    <b v="0"/>
    <s v="fi"/>
    <m/>
    <s v=""/>
    <b v="0"/>
    <n v="0"/>
    <s v=""/>
    <s v="Twitter Web App"/>
    <b v="0"/>
    <s v="1164852365188587522"/>
    <s v="Tweet"/>
    <n v="0"/>
    <n v="0"/>
    <m/>
    <m/>
    <m/>
    <m/>
    <m/>
    <m/>
    <m/>
    <m/>
    <n v="1"/>
    <s v="3"/>
    <s v="3"/>
    <n v="0"/>
    <n v="0"/>
    <n v="0"/>
    <n v="0"/>
    <n v="0"/>
    <n v="0"/>
    <n v="25"/>
    <n v="100"/>
    <n v="25"/>
  </r>
  <r>
    <s v="visittamperefi"/>
    <s v="starafi"/>
    <m/>
    <m/>
    <m/>
    <m/>
    <m/>
    <m/>
    <m/>
    <m/>
    <s v="No"/>
    <n v="202"/>
    <m/>
    <m/>
    <x v="1"/>
    <d v="2019-08-12T08:07:56.000"/>
    <s v="RT @StaraFi: Rammstein jyristeli viikonloppuna Tampereella todella näyttävästi. Kuvakooste konsertista tänään https://t.co/vYhphyG0ad. 📸 Ju…"/>
    <s v="https://www.stara.fi/"/>
    <s v="stara.fi"/>
    <x v="2"/>
    <m/>
    <s v="http://pbs.twimg.com/profile_images/950695935859937280/DZxoU3GC_normal.jpg"/>
    <x v="137"/>
    <s v="https://twitter.com/#!/visittamperefi/status/1160825229855404032"/>
    <m/>
    <m/>
    <s v="1160825229855404032"/>
    <m/>
    <b v="0"/>
    <n v="0"/>
    <s v=""/>
    <b v="0"/>
    <s v="fi"/>
    <m/>
    <s v=""/>
    <b v="0"/>
    <n v="5"/>
    <s v="1160496359243505664"/>
    <s v="Twitter Web App"/>
    <b v="0"/>
    <s v="1160496359243505664"/>
    <s v="Tweet"/>
    <n v="0"/>
    <n v="0"/>
    <m/>
    <m/>
    <m/>
    <m/>
    <m/>
    <m/>
    <m/>
    <m/>
    <n v="1"/>
    <s v="3"/>
    <s v="9"/>
    <n v="0"/>
    <n v="0"/>
    <n v="0"/>
    <n v="0"/>
    <n v="0"/>
    <n v="0"/>
    <n v="12"/>
    <n v="100"/>
    <n v="12"/>
  </r>
  <r>
    <s v="tamperekaupunki"/>
    <s v="starafi"/>
    <m/>
    <m/>
    <m/>
    <m/>
    <m/>
    <m/>
    <m/>
    <m/>
    <s v="Yes"/>
    <n v="203"/>
    <m/>
    <m/>
    <x v="1"/>
    <d v="2019-08-12T07:52:04.000"/>
    <s v="RT @StaraFi: Rammstein jyristeli viikonloppuna Tampereella todella näyttävästi. Kuvakooste konsertista tänään https://t.co/vYhphyG0ad. 📸 Ju…"/>
    <s v="https://www.stara.fi/"/>
    <s v="stara.fi"/>
    <x v="2"/>
    <m/>
    <s v="http://pbs.twimg.com/profile_images/466889974835458048/HXMIfTx8_normal.jpeg"/>
    <x v="138"/>
    <s v="https://twitter.com/#!/tamperekaupunki/status/1160821238408912896"/>
    <m/>
    <m/>
    <s v="1160821238408912896"/>
    <m/>
    <b v="0"/>
    <n v="0"/>
    <s v=""/>
    <b v="0"/>
    <s v="fi"/>
    <m/>
    <s v=""/>
    <b v="0"/>
    <n v="5"/>
    <s v="1160496359243505664"/>
    <s v="TweetDeck"/>
    <b v="0"/>
    <s v="1160496359243505664"/>
    <s v="Tweet"/>
    <n v="0"/>
    <n v="0"/>
    <m/>
    <m/>
    <m/>
    <m/>
    <m/>
    <m/>
    <m/>
    <m/>
    <n v="1"/>
    <s v="2"/>
    <s v="9"/>
    <n v="0"/>
    <n v="0"/>
    <n v="0"/>
    <n v="0"/>
    <n v="0"/>
    <n v="0"/>
    <n v="12"/>
    <n v="100"/>
    <n v="12"/>
  </r>
  <r>
    <s v="tamperetalo"/>
    <s v="visittampere"/>
    <m/>
    <m/>
    <m/>
    <m/>
    <m/>
    <m/>
    <m/>
    <m/>
    <s v="Yes"/>
    <n v="204"/>
    <m/>
    <m/>
    <x v="1"/>
    <d v="2019-08-12T13:09:08.000"/>
    <s v="Keinut, kokemuspolku, hotelli… Tampere-talo yllättää paatuneenkin bisnesmatkaajan | Iltalehti #Tampere #tamperetalo #tamperehall @visittampere https://t.co/SxEi6bfT6A"/>
    <s v="https://www.iltalehti.fi/matkajutut/a/087fe386-bba2-4263-8452-21face928b3f"/>
    <s v="iltalehti.fi"/>
    <x v="63"/>
    <m/>
    <s v="http://pbs.twimg.com/profile_images/862286888484450306/XF8EI2LG_normal.jpg"/>
    <x v="139"/>
    <s v="https://twitter.com/#!/tamperetalo/status/1160901027870257153"/>
    <m/>
    <m/>
    <s v="1160901027870257153"/>
    <m/>
    <b v="0"/>
    <n v="1"/>
    <s v=""/>
    <b v="0"/>
    <s v="fi"/>
    <m/>
    <s v=""/>
    <b v="0"/>
    <n v="0"/>
    <s v=""/>
    <s v="Twitter Web Client"/>
    <b v="0"/>
    <s v="1160901027870257153"/>
    <s v="Tweet"/>
    <n v="0"/>
    <n v="0"/>
    <m/>
    <m/>
    <m/>
    <m/>
    <m/>
    <m/>
    <m/>
    <m/>
    <n v="2"/>
    <s v="4"/>
    <s v="1"/>
    <n v="0"/>
    <n v="0"/>
    <n v="0"/>
    <n v="0"/>
    <n v="0"/>
    <n v="0"/>
    <n v="13"/>
    <n v="100"/>
    <n v="13"/>
  </r>
  <r>
    <s v="tamperetalo"/>
    <s v="visittampere"/>
    <m/>
    <m/>
    <m/>
    <m/>
    <m/>
    <m/>
    <m/>
    <m/>
    <s v="Yes"/>
    <n v="205"/>
    <m/>
    <m/>
    <x v="1"/>
    <d v="2019-08-15T11:45:17.000"/>
    <s v="RT @VisitTampere: Tampere Hall is bustling with excitement right now, as the Paris - North Cape Photo Adventure's Tampere leg is presented…"/>
    <m/>
    <m/>
    <x v="2"/>
    <m/>
    <s v="http://pbs.twimg.com/profile_images/862286888484450306/XF8EI2LG_normal.jpg"/>
    <x v="140"/>
    <s v="https://twitter.com/#!/tamperetalo/status/1161967092205314048"/>
    <m/>
    <m/>
    <s v="1161967092205314048"/>
    <m/>
    <b v="0"/>
    <n v="0"/>
    <s v=""/>
    <b v="0"/>
    <s v="en"/>
    <m/>
    <s v=""/>
    <b v="0"/>
    <n v="1"/>
    <s v="1161961659134554112"/>
    <s v="Twitter Web App"/>
    <b v="0"/>
    <s v="1161961659134554112"/>
    <s v="Tweet"/>
    <n v="0"/>
    <n v="0"/>
    <m/>
    <m/>
    <m/>
    <m/>
    <m/>
    <m/>
    <m/>
    <m/>
    <n v="2"/>
    <s v="4"/>
    <s v="1"/>
    <n v="2"/>
    <n v="9.523809523809524"/>
    <n v="0"/>
    <n v="0"/>
    <n v="0"/>
    <n v="0"/>
    <n v="19"/>
    <n v="90.47619047619048"/>
    <n v="21"/>
  </r>
  <r>
    <s v="visittampere"/>
    <s v="tamperetalo"/>
    <m/>
    <m/>
    <m/>
    <m/>
    <m/>
    <m/>
    <m/>
    <m/>
    <s v="Yes"/>
    <n v="207"/>
    <m/>
    <m/>
    <x v="1"/>
    <d v="2019-08-15T11:23:42.000"/>
    <s v="Tampere Hall is bustling with excitement right now, as the Paris - North Cape Photo Adventure's Tampere leg is presented 🤩 #VisitTampere @Tamperekaupunki @tamperetalo @ParisCapNord #Tampere read more: https://t.co/pr02PehFnr https://t.co/AyVLY2NaOc"/>
    <s v="https://visittampere.fi/en/news/paris-north-cape-photo-adventure-arrives-to-tampere/"/>
    <s v="visittampere.fi"/>
    <x v="64"/>
    <s v="https://pbs.twimg.com/media/ECAd9JBXkAAyHed.png"/>
    <s v="https://pbs.twimg.com/media/ECAd9JBXkAAyHed.png"/>
    <x v="141"/>
    <s v="https://twitter.com/#!/visittampere/status/1161961659134554112"/>
    <m/>
    <m/>
    <s v="1161961659134554112"/>
    <m/>
    <b v="0"/>
    <n v="5"/>
    <s v=""/>
    <b v="0"/>
    <s v="en"/>
    <m/>
    <s v=""/>
    <b v="0"/>
    <n v="1"/>
    <s v=""/>
    <s v="Twitter Web App"/>
    <b v="0"/>
    <s v="1161961659134554112"/>
    <s v="Tweet"/>
    <n v="0"/>
    <n v="0"/>
    <m/>
    <m/>
    <m/>
    <m/>
    <m/>
    <m/>
    <m/>
    <m/>
    <n v="2"/>
    <s v="1"/>
    <s v="4"/>
    <m/>
    <m/>
    <m/>
    <m/>
    <m/>
    <m/>
    <m/>
    <m/>
    <m/>
  </r>
  <r>
    <s v="visittamperefi"/>
    <s v="tamperetalo"/>
    <m/>
    <m/>
    <m/>
    <m/>
    <m/>
    <m/>
    <m/>
    <m/>
    <s v="No"/>
    <n v="208"/>
    <m/>
    <m/>
    <x v="1"/>
    <d v="2019-08-13T07:42:58.000"/>
    <s v="RT @tamperetalo: Keinut, kokemuspolku, hotelli… Tampere-talo yllättää paatuneenkin bisnesmatkaajan | Iltalehti #Tampere #tamperetalo #tampe…"/>
    <m/>
    <m/>
    <x v="21"/>
    <m/>
    <s v="http://pbs.twimg.com/profile_images/950695935859937280/DZxoU3GC_normal.jpg"/>
    <x v="142"/>
    <s v="https://twitter.com/#!/visittamperefi/status/1161181332497752064"/>
    <m/>
    <m/>
    <s v="1161181332497752064"/>
    <m/>
    <b v="0"/>
    <n v="0"/>
    <s v=""/>
    <b v="0"/>
    <s v="fi"/>
    <m/>
    <s v=""/>
    <b v="0"/>
    <n v="3"/>
    <s v="1160901027870257153"/>
    <s v="Twitter Web App"/>
    <b v="0"/>
    <s v="1160901027870257153"/>
    <s v="Tweet"/>
    <n v="0"/>
    <n v="0"/>
    <m/>
    <m/>
    <m/>
    <m/>
    <m/>
    <m/>
    <m/>
    <m/>
    <n v="2"/>
    <s v="3"/>
    <s v="4"/>
    <n v="0"/>
    <n v="0"/>
    <n v="0"/>
    <n v="0"/>
    <n v="0"/>
    <n v="0"/>
    <n v="14"/>
    <n v="100"/>
    <n v="14"/>
  </r>
  <r>
    <s v="visittamperefi"/>
    <s v="tamperetalo"/>
    <m/>
    <m/>
    <m/>
    <m/>
    <m/>
    <m/>
    <m/>
    <m/>
    <s v="No"/>
    <n v="209"/>
    <m/>
    <m/>
    <x v="1"/>
    <d v="2019-08-15T11:18:05.000"/>
    <s v="Tampere-talossa on parhaillaan käynnissä pressitilaisuus, jossa esitellään #Tampere'ella ensimmäistä kertaa pysähtyvää Paris-North Cape -valokuvaseikkailua 🤩 Lue lisää Tamperelaisen artikkelista 👉 https://t.co/ztYx9nul9k #VisitTampere @tamperetalo @Tamperekaupunki @ParisCapNord https://t.co/5jNk8iR7IV"/>
    <s v="https://www.tamperelainen.fi/artikkeli/791588-kansainvaliset-valokuvaseikkailijat-saapuvat-tampereelle-kohteina-muun-muassa"/>
    <s v="tamperelainen.fi"/>
    <x v="49"/>
    <s v="https://pbs.twimg.com/media/ECAcrWiW4AAYprf.png"/>
    <s v="https://pbs.twimg.com/media/ECAcrWiW4AAYprf.png"/>
    <x v="143"/>
    <s v="https://twitter.com/#!/visittamperefi/status/1161960247575138304"/>
    <m/>
    <m/>
    <s v="1161960247575138304"/>
    <m/>
    <b v="0"/>
    <n v="4"/>
    <s v=""/>
    <b v="0"/>
    <s v="fi"/>
    <m/>
    <s v=""/>
    <b v="0"/>
    <n v="2"/>
    <s v=""/>
    <s v="Twitter Web App"/>
    <b v="0"/>
    <s v="1161960247575138304"/>
    <s v="Tweet"/>
    <n v="0"/>
    <n v="0"/>
    <m/>
    <m/>
    <m/>
    <m/>
    <m/>
    <m/>
    <m/>
    <m/>
    <n v="2"/>
    <s v="3"/>
    <s v="4"/>
    <m/>
    <m/>
    <m/>
    <m/>
    <m/>
    <m/>
    <m/>
    <m/>
    <m/>
  </r>
  <r>
    <s v="tamperekaupunki"/>
    <s v="tamperetalo"/>
    <m/>
    <m/>
    <m/>
    <m/>
    <m/>
    <m/>
    <m/>
    <m/>
    <s v="No"/>
    <n v="210"/>
    <m/>
    <m/>
    <x v="1"/>
    <d v="2019-08-13T07:30:39.000"/>
    <s v="RT @tamperetalo: Keinut, kokemuspolku, hotelli… Tampere-talo yllättää paatuneenkin bisnesmatkaajan | Iltalehti #Tampere #tamperetalo #tampe…"/>
    <m/>
    <m/>
    <x v="21"/>
    <m/>
    <s v="http://pbs.twimg.com/profile_images/466889974835458048/HXMIfTx8_normal.jpeg"/>
    <x v="144"/>
    <s v="https://twitter.com/#!/tamperekaupunki/status/1161178236182814721"/>
    <m/>
    <m/>
    <s v="1161178236182814721"/>
    <m/>
    <b v="0"/>
    <n v="0"/>
    <s v=""/>
    <b v="0"/>
    <s v="fi"/>
    <m/>
    <s v=""/>
    <b v="0"/>
    <n v="3"/>
    <s v="1160901027870257153"/>
    <s v="TweetDeck"/>
    <b v="0"/>
    <s v="1160901027870257153"/>
    <s v="Tweet"/>
    <n v="0"/>
    <n v="0"/>
    <m/>
    <m/>
    <m/>
    <m/>
    <m/>
    <m/>
    <m/>
    <m/>
    <n v="1"/>
    <s v="2"/>
    <s v="4"/>
    <n v="0"/>
    <n v="0"/>
    <n v="0"/>
    <n v="0"/>
    <n v="0"/>
    <n v="0"/>
    <n v="14"/>
    <n v="100"/>
    <n v="14"/>
  </r>
  <r>
    <s v="hiedanranta"/>
    <s v="hiedanranta"/>
    <m/>
    <m/>
    <m/>
    <m/>
    <m/>
    <m/>
    <m/>
    <m/>
    <s v="No"/>
    <n v="211"/>
    <m/>
    <m/>
    <x v="0"/>
    <d v="2019-08-15T08:32:58.000"/>
    <s v="Lauantaina Kartanonpuisto täyttyy yhteisestä puuhasta ja piknik-hengestä. Kakkua 400 ensimmäiselle 5v-synttäreiden kunniaksi, Terassi-DJ:t, origami- ja naamiotyöpajat, Karva-Kaverit rapsuteltavina, pilatesta, performanssaja ja valokuvauspiste._x000a__x000a_#Hiedanranta #VisitTampere https://t.co/dNg5d1Raue"/>
    <m/>
    <m/>
    <x v="65"/>
    <s v="https://pbs.twimg.com/media/EB_245ZX4AAlSRv.jpg"/>
    <s v="https://pbs.twimg.com/media/EB_245ZX4AAlSRv.jpg"/>
    <x v="145"/>
    <s v="https://twitter.com/#!/hiedanranta/status/1161918692990574593"/>
    <m/>
    <m/>
    <s v="1161918692990574593"/>
    <m/>
    <b v="0"/>
    <n v="4"/>
    <s v=""/>
    <b v="0"/>
    <s v="fi"/>
    <m/>
    <s v=""/>
    <b v="0"/>
    <n v="3"/>
    <s v=""/>
    <s v="Twitter Web App"/>
    <b v="0"/>
    <s v="1161918692990574593"/>
    <s v="Tweet"/>
    <n v="0"/>
    <n v="0"/>
    <m/>
    <m/>
    <m/>
    <m/>
    <m/>
    <m/>
    <m/>
    <m/>
    <n v="8"/>
    <s v="10"/>
    <s v="10"/>
    <n v="0"/>
    <n v="0"/>
    <n v="0"/>
    <n v="0"/>
    <n v="0"/>
    <n v="0"/>
    <n v="29"/>
    <n v="100"/>
    <n v="29"/>
  </r>
  <r>
    <s v="hiedanranta"/>
    <s v="hiedanranta"/>
    <m/>
    <m/>
    <m/>
    <m/>
    <m/>
    <m/>
    <m/>
    <m/>
    <s v="No"/>
    <n v="212"/>
    <m/>
    <m/>
    <x v="0"/>
    <d v="2019-08-15T08:54:30.000"/>
    <s v="Jukola on korjattu ja rakennus avataan yleisölle Puutarhajuhlissa! Jukolan näyttely- ja innovaatiotilassa lauantaina mukana Sorvaamo-, NutriCity-, Energiaviisaat kaupungit-, Leväsieppari-, drone testaustila- ja kuivakäymälöiden kehityshankkeet._x000a__x000a_#Hiedanranta #VisitTampere https://t.co/dmk31q7iNN"/>
    <m/>
    <m/>
    <x v="65"/>
    <s v="https://pbs.twimg.com/media/EB_70e0XUAAArKF.jpg"/>
    <s v="https://pbs.twimg.com/media/EB_70e0XUAAArKF.jpg"/>
    <x v="146"/>
    <s v="https://twitter.com/#!/hiedanranta/status/1161924113302196229"/>
    <m/>
    <m/>
    <s v="1161924113302196229"/>
    <m/>
    <b v="0"/>
    <n v="14"/>
    <s v=""/>
    <b v="0"/>
    <s v="fi"/>
    <m/>
    <s v=""/>
    <b v="0"/>
    <n v="4"/>
    <s v=""/>
    <s v="Twitter Web App"/>
    <b v="0"/>
    <s v="1161924113302196229"/>
    <s v="Tweet"/>
    <n v="0"/>
    <n v="0"/>
    <m/>
    <m/>
    <m/>
    <m/>
    <m/>
    <m/>
    <m/>
    <m/>
    <n v="8"/>
    <s v="10"/>
    <s v="10"/>
    <n v="0"/>
    <n v="0"/>
    <n v="0"/>
    <n v="0"/>
    <n v="0"/>
    <n v="0"/>
    <n v="26"/>
    <n v="100"/>
    <n v="26"/>
  </r>
  <r>
    <s v="hiedanranta"/>
    <s v="hiedanranta"/>
    <m/>
    <m/>
    <m/>
    <m/>
    <m/>
    <m/>
    <m/>
    <m/>
    <s v="No"/>
    <n v="213"/>
    <m/>
    <m/>
    <x v="0"/>
    <d v="2019-08-15T10:40:55.000"/>
    <s v="Spraycankontrol on käynnissä Puutarhajuhlien päivänä Hiedanrannassa! Katutaidepuisto saa siis uusia teoksia ainakin Kuorimon edustalla oleviin seiniin._x000a__x000a_#Hiedanranta #katutaide #streetart #VisitTampere https://t.co/CWWA54Hh37"/>
    <m/>
    <m/>
    <x v="66"/>
    <s v="https://pbs.twimg.com/media/ECAULUdWsAI0j_I.jpg"/>
    <s v="https://pbs.twimg.com/media/ECAULUdWsAI0j_I.jpg"/>
    <x v="147"/>
    <s v="https://twitter.com/#!/hiedanranta/status/1161950894474301442"/>
    <m/>
    <m/>
    <s v="1161950894474301442"/>
    <m/>
    <b v="0"/>
    <n v="1"/>
    <s v=""/>
    <b v="0"/>
    <s v="fi"/>
    <m/>
    <s v=""/>
    <b v="0"/>
    <n v="0"/>
    <s v=""/>
    <s v="Twitter Web App"/>
    <b v="0"/>
    <s v="1161950894474301442"/>
    <s v="Tweet"/>
    <n v="0"/>
    <n v="0"/>
    <m/>
    <m/>
    <m/>
    <m/>
    <m/>
    <m/>
    <m/>
    <m/>
    <n v="8"/>
    <s v="10"/>
    <s v="10"/>
    <n v="0"/>
    <n v="0"/>
    <n v="0"/>
    <n v="0"/>
    <n v="0"/>
    <n v="0"/>
    <n v="20"/>
    <n v="100"/>
    <n v="20"/>
  </r>
  <r>
    <s v="hiedanranta"/>
    <s v="hiedanranta"/>
    <m/>
    <m/>
    <m/>
    <m/>
    <m/>
    <m/>
    <m/>
    <m/>
    <s v="No"/>
    <n v="214"/>
    <m/>
    <m/>
    <x v="0"/>
    <d v="2019-08-16T06:14:25.000"/>
    <s v="Puutarhajuhlissa 17.8. yhdessä tekemistä luvassa mm. Kenneli D.I.Y:n skeittikoulussa, Kartanopuistossa Valokuvausseuran valokuvauspisteellä, origami-työpajassa, Hei pahvi! -naamiotyöpajassa, Karva-Kavereiden rapsuttelussa ja Pihanan seppeletyöpajassa._x000a_#Hiedanranta #VisitTampere https://t.co/4nkSmfvPWt"/>
    <m/>
    <m/>
    <x v="65"/>
    <s v="https://pbs.twimg.com/media/ECEgxFXUIAAIPNt.jpg"/>
    <s v="https://pbs.twimg.com/media/ECEgxFXUIAAIPNt.jpg"/>
    <x v="148"/>
    <s v="https://twitter.com/#!/hiedanranta/status/1162246212696727552"/>
    <m/>
    <m/>
    <s v="1162246212696727552"/>
    <m/>
    <b v="0"/>
    <n v="1"/>
    <s v=""/>
    <b v="0"/>
    <s v="fi"/>
    <m/>
    <s v=""/>
    <b v="0"/>
    <n v="0"/>
    <s v=""/>
    <s v="Twitter Web App"/>
    <b v="0"/>
    <s v="1162246212696727552"/>
    <s v="Tweet"/>
    <n v="0"/>
    <n v="0"/>
    <m/>
    <m/>
    <m/>
    <m/>
    <m/>
    <m/>
    <m/>
    <m/>
    <n v="8"/>
    <s v="10"/>
    <s v="10"/>
    <n v="0"/>
    <n v="0"/>
    <n v="0"/>
    <n v="0"/>
    <n v="0"/>
    <n v="0"/>
    <n v="29"/>
    <n v="100"/>
    <n v="29"/>
  </r>
  <r>
    <s v="hiedanranta"/>
    <s v="hiedanranta"/>
    <m/>
    <m/>
    <m/>
    <m/>
    <m/>
    <m/>
    <m/>
    <m/>
    <s v="No"/>
    <n v="215"/>
    <m/>
    <m/>
    <x v="0"/>
    <d v="2019-08-16T06:19:30.000"/>
    <s v="Puutarhajuhlissa huomenna on tietenkin nähtävillä myös erilaisia näyttelyitä sekä esittävää taidetta, kuten sirkusta ja teatteria. Puutarhajuhlien koko ohjelma ja kartta: https://t.co/0RU7sPKb9y_x000a__x000a_#Hiedanranta #VisitTampere #Tampere https://t.co/PB6420lET6"/>
    <s v="https://www.tampere.fi/material/attachments/uutiskeskus/tampere/h/WmaJ4zXi7/PuutarhajuhlaA5ohjelmakartta-printti.pdf"/>
    <s v="tampere.fi"/>
    <x v="67"/>
    <s v="https://pbs.twimg.com/media/ECEh7qpUEAAenbX.jpg"/>
    <s v="https://pbs.twimg.com/media/ECEh7qpUEAAenbX.jpg"/>
    <x v="149"/>
    <s v="https://twitter.com/#!/hiedanranta/status/1162247493003857925"/>
    <m/>
    <m/>
    <s v="1162247493003857925"/>
    <m/>
    <b v="0"/>
    <n v="0"/>
    <s v=""/>
    <b v="0"/>
    <s v="fi"/>
    <m/>
    <s v=""/>
    <b v="0"/>
    <n v="0"/>
    <s v=""/>
    <s v="Twitter Web App"/>
    <b v="0"/>
    <s v="1162247493003857925"/>
    <s v="Tweet"/>
    <n v="0"/>
    <n v="0"/>
    <m/>
    <m/>
    <m/>
    <m/>
    <m/>
    <m/>
    <m/>
    <m/>
    <n v="8"/>
    <s v="10"/>
    <s v="10"/>
    <n v="0"/>
    <n v="0"/>
    <n v="0"/>
    <n v="0"/>
    <n v="0"/>
    <n v="0"/>
    <n v="23"/>
    <n v="100"/>
    <n v="23"/>
  </r>
  <r>
    <s v="hiedanranta"/>
    <s v="hiedanranta"/>
    <m/>
    <m/>
    <m/>
    <m/>
    <m/>
    <m/>
    <m/>
    <m/>
    <s v="No"/>
    <n v="216"/>
    <m/>
    <m/>
    <x v="0"/>
    <d v="2019-08-16T06:25:55.000"/>
    <s v="Saavu pyörällä -kampanja kannustaa saapumaan Hiedanrannan Puutarhajuhliin pyöräillen! Tulet sitten läheltä tai kauempaa - mieti jos voisit ajella paikalle mukavasti polkupyörällä. _x000a__x000a_#Hiedanranta #Ekokumppanit #PyhaNasi #VisitTampere https://t.co/MZDkBrm94U"/>
    <m/>
    <m/>
    <x v="68"/>
    <s v="https://pbs.twimg.com/media/ECEjZmVUIAMUSS7.jpg"/>
    <s v="https://pbs.twimg.com/media/ECEjZmVUIAMUSS7.jpg"/>
    <x v="150"/>
    <s v="https://twitter.com/#!/hiedanranta/status/1162249108062556160"/>
    <m/>
    <m/>
    <s v="1162249108062556160"/>
    <m/>
    <b v="0"/>
    <n v="1"/>
    <s v=""/>
    <b v="0"/>
    <s v="fi"/>
    <m/>
    <s v=""/>
    <b v="0"/>
    <n v="0"/>
    <s v=""/>
    <s v="Twitter Web App"/>
    <b v="0"/>
    <s v="1162249108062556160"/>
    <s v="Tweet"/>
    <n v="0"/>
    <n v="0"/>
    <m/>
    <m/>
    <m/>
    <m/>
    <m/>
    <m/>
    <m/>
    <m/>
    <n v="8"/>
    <s v="10"/>
    <s v="10"/>
    <n v="0"/>
    <n v="0"/>
    <n v="0"/>
    <n v="0"/>
    <n v="0"/>
    <n v="0"/>
    <n v="24"/>
    <n v="100"/>
    <n v="24"/>
  </r>
  <r>
    <s v="hiedanranta"/>
    <s v="hiedanranta"/>
    <m/>
    <m/>
    <m/>
    <m/>
    <m/>
    <m/>
    <m/>
    <m/>
    <s v="No"/>
    <n v="217"/>
    <m/>
    <m/>
    <x v="0"/>
    <d v="2019-08-16T06:43:28.000"/>
    <s v="Jotta jaksaa juhlia, kannattaa syödä hyvin!_x000a_Puutarhajuhlilla hae herkulliset ruoka-annokset kartanon edustan myyntipisteistä ja nauti ne kartanon puutarhassa, joka soveltuu mainiosti vaikka koko perheen piknikkiin. Paikalta löytyy ruokaa moneen makuun. _x000a_#Hiedanranta #VisitTampere https://t.co/DCeqW1DvQC"/>
    <m/>
    <m/>
    <x v="65"/>
    <s v="https://pbs.twimg.com/media/ECEnawWU0AAH6KH.jpg"/>
    <s v="https://pbs.twimg.com/media/ECEnawWU0AAH6KH.jpg"/>
    <x v="151"/>
    <s v="https://twitter.com/#!/hiedanranta/status/1162253525578948608"/>
    <m/>
    <m/>
    <s v="1162253525578948608"/>
    <m/>
    <b v="0"/>
    <n v="0"/>
    <s v=""/>
    <b v="0"/>
    <s v="fi"/>
    <m/>
    <s v=""/>
    <b v="0"/>
    <n v="0"/>
    <s v=""/>
    <s v="Twitter Web App"/>
    <b v="0"/>
    <s v="1162253525578948608"/>
    <s v="Tweet"/>
    <n v="0"/>
    <n v="0"/>
    <m/>
    <m/>
    <m/>
    <m/>
    <m/>
    <m/>
    <m/>
    <m/>
    <n v="8"/>
    <s v="10"/>
    <s v="10"/>
    <n v="0"/>
    <n v="0"/>
    <n v="0"/>
    <n v="0"/>
    <n v="0"/>
    <n v="0"/>
    <n v="33"/>
    <n v="100"/>
    <n v="33"/>
  </r>
  <r>
    <s v="hiedanranta"/>
    <s v="hiedanranta"/>
    <m/>
    <m/>
    <m/>
    <m/>
    <m/>
    <m/>
    <m/>
    <m/>
    <s v="No"/>
    <n v="218"/>
    <m/>
    <m/>
    <x v="0"/>
    <d v="2019-08-16T10:29:54.000"/>
    <s v="Kenneli D.I.Y:n sisäpihalla on tuttuun tapaan Puutarhajuhlien viralliset jatkot klo 19-22. Menosta pitää huolen Pirkanmaan Kaarikoirat ry ja: Hypnolepsy, TI Boyz From Brasil, Niina Annika &amp;amp; Aurinkoiset._x000a__x000a_#Hiedanranta #VisitTampere https://t.co/goeBpVCQGU"/>
    <m/>
    <m/>
    <x v="65"/>
    <s v="https://pbs.twimg.com/media/ECFbPgyXkAYgrRN.jpg"/>
    <s v="https://pbs.twimg.com/media/ECFbPgyXkAYgrRN.jpg"/>
    <x v="152"/>
    <s v="https://twitter.com/#!/hiedanranta/status/1162310507036102657"/>
    <m/>
    <m/>
    <s v="1162310507036102657"/>
    <m/>
    <b v="0"/>
    <n v="1"/>
    <s v=""/>
    <b v="0"/>
    <s v="fi"/>
    <m/>
    <s v=""/>
    <b v="0"/>
    <n v="0"/>
    <s v=""/>
    <s v="Twitter Web App"/>
    <b v="0"/>
    <s v="1162310507036102657"/>
    <s v="Tweet"/>
    <n v="0"/>
    <n v="0"/>
    <m/>
    <m/>
    <m/>
    <m/>
    <m/>
    <m/>
    <m/>
    <m/>
    <n v="8"/>
    <s v="10"/>
    <s v="10"/>
    <n v="0"/>
    <n v="0"/>
    <n v="0"/>
    <n v="0"/>
    <n v="0"/>
    <n v="0"/>
    <n v="33"/>
    <n v="100"/>
    <n v="33"/>
  </r>
  <r>
    <s v="visittamperefi"/>
    <s v="hiedanranta"/>
    <m/>
    <m/>
    <m/>
    <m/>
    <m/>
    <m/>
    <m/>
    <m/>
    <s v="No"/>
    <n v="220"/>
    <m/>
    <m/>
    <x v="1"/>
    <d v="2019-08-15T09:06:54.000"/>
    <s v="RT @hiedanranta: Jukola on korjattu ja rakennus avataan yleisölle Puutarhajuhlissa! Jukolan näyttely- ja innovaatiotilassa lauantaina mukan…"/>
    <m/>
    <m/>
    <x v="2"/>
    <m/>
    <s v="http://pbs.twimg.com/profile_images/950695935859937280/DZxoU3GC_normal.jpg"/>
    <x v="153"/>
    <s v="https://twitter.com/#!/visittamperefi/status/1161927231754657792"/>
    <m/>
    <m/>
    <s v="1161927231754657792"/>
    <m/>
    <b v="0"/>
    <n v="0"/>
    <s v=""/>
    <b v="0"/>
    <s v="fi"/>
    <m/>
    <s v=""/>
    <b v="0"/>
    <n v="4"/>
    <s v="1161924113302196229"/>
    <s v="Twitter Web App"/>
    <b v="0"/>
    <s v="1161924113302196229"/>
    <s v="Tweet"/>
    <n v="0"/>
    <n v="0"/>
    <m/>
    <m/>
    <m/>
    <m/>
    <m/>
    <m/>
    <m/>
    <m/>
    <n v="3"/>
    <s v="3"/>
    <s v="10"/>
    <n v="0"/>
    <n v="0"/>
    <n v="0"/>
    <n v="0"/>
    <n v="0"/>
    <n v="0"/>
    <n v="16"/>
    <n v="100"/>
    <n v="16"/>
  </r>
  <r>
    <s v="visittamperefi"/>
    <s v="hiedanranta"/>
    <m/>
    <m/>
    <m/>
    <m/>
    <m/>
    <m/>
    <m/>
    <m/>
    <s v="No"/>
    <n v="221"/>
    <m/>
    <m/>
    <x v="1"/>
    <d v="2019-08-15T09:07:08.000"/>
    <s v="RT @hiedanranta: Lauantaina Kartanonpuisto täyttyy yhteisestä puuhasta ja piknik-hengestä. Kakkua 400 ensimmäiselle 5v-synttäreiden kunniak…"/>
    <m/>
    <m/>
    <x v="2"/>
    <m/>
    <s v="http://pbs.twimg.com/profile_images/950695935859937280/DZxoU3GC_normal.jpg"/>
    <x v="154"/>
    <s v="https://twitter.com/#!/visittamperefi/status/1161927291506704384"/>
    <m/>
    <m/>
    <s v="1161927291506704384"/>
    <m/>
    <b v="0"/>
    <n v="0"/>
    <s v=""/>
    <b v="0"/>
    <s v="fi"/>
    <m/>
    <s v=""/>
    <b v="0"/>
    <n v="3"/>
    <s v="1161918692990574593"/>
    <s v="Twitter Web App"/>
    <b v="0"/>
    <s v="1161918692990574593"/>
    <s v="Tweet"/>
    <n v="0"/>
    <n v="0"/>
    <m/>
    <m/>
    <m/>
    <m/>
    <m/>
    <m/>
    <m/>
    <m/>
    <n v="3"/>
    <s v="3"/>
    <s v="10"/>
    <n v="0"/>
    <n v="0"/>
    <n v="0"/>
    <n v="0"/>
    <n v="0"/>
    <n v="0"/>
    <n v="16"/>
    <n v="100"/>
    <n v="16"/>
  </r>
  <r>
    <s v="visittamperefi"/>
    <s v="hiedanranta"/>
    <m/>
    <m/>
    <m/>
    <m/>
    <m/>
    <m/>
    <m/>
    <m/>
    <s v="No"/>
    <n v="222"/>
    <m/>
    <m/>
    <x v="1"/>
    <d v="2019-08-16T10:32:37.000"/>
    <s v="Hiedanrannan Puutarhajuhlat järjestetään nyt jo viidettä kertaa 😍 Nauti eri taiteenalojen esityksistä, työpajoista ja opaskierroksista sekä illalla järjestettävistä lavatansseista, joiden rytmistä vastaa Huojuva Komppi! https://t.co/FfzRxg7Hen #VisitTampere #Tampere @hiedanranta"/>
    <s v="https://visittampere.fi/tapahtumat/hiedanrannan-puutarhajuhlat/"/>
    <s v="visittampere.fi"/>
    <x v="64"/>
    <m/>
    <s v="http://pbs.twimg.com/profile_images/950695935859937280/DZxoU3GC_normal.jpg"/>
    <x v="155"/>
    <s v="https://twitter.com/#!/visittamperefi/status/1162311190221066240"/>
    <m/>
    <m/>
    <s v="1162311190221066240"/>
    <m/>
    <b v="0"/>
    <n v="3"/>
    <s v=""/>
    <b v="0"/>
    <s v="fi"/>
    <m/>
    <s v=""/>
    <b v="0"/>
    <n v="0"/>
    <s v=""/>
    <s v="Twitter Web App"/>
    <b v="0"/>
    <s v="1162311190221066240"/>
    <s v="Tweet"/>
    <n v="0"/>
    <n v="0"/>
    <m/>
    <m/>
    <m/>
    <m/>
    <m/>
    <m/>
    <m/>
    <m/>
    <n v="3"/>
    <s v="3"/>
    <s v="10"/>
    <n v="0"/>
    <n v="0"/>
    <n v="0"/>
    <n v="0"/>
    <n v="0"/>
    <n v="0"/>
    <n v="26"/>
    <n v="100"/>
    <n v="26"/>
  </r>
  <r>
    <s v="tamperekaupunki"/>
    <s v="hiedanranta"/>
    <m/>
    <m/>
    <m/>
    <m/>
    <m/>
    <m/>
    <m/>
    <m/>
    <s v="No"/>
    <n v="223"/>
    <m/>
    <m/>
    <x v="1"/>
    <d v="2019-08-15T09:49:33.000"/>
    <s v="RT @hiedanranta: Lauantaina Kartanonpuisto täyttyy yhteisestä puuhasta ja piknik-hengestä. Kakkua 400 ensimmäiselle 5v-synttäreiden kunniak…"/>
    <m/>
    <m/>
    <x v="2"/>
    <m/>
    <s v="http://pbs.twimg.com/profile_images/466889974835458048/HXMIfTx8_normal.jpeg"/>
    <x v="156"/>
    <s v="https://twitter.com/#!/tamperekaupunki/status/1161937964013883393"/>
    <m/>
    <m/>
    <s v="1161937964013883393"/>
    <m/>
    <b v="0"/>
    <n v="0"/>
    <s v=""/>
    <b v="0"/>
    <s v="fi"/>
    <m/>
    <s v=""/>
    <b v="0"/>
    <n v="3"/>
    <s v="1161918692990574593"/>
    <s v="TweetDeck"/>
    <b v="0"/>
    <s v="1161918692990574593"/>
    <s v="Tweet"/>
    <n v="0"/>
    <n v="0"/>
    <m/>
    <m/>
    <m/>
    <m/>
    <m/>
    <m/>
    <m/>
    <m/>
    <n v="1"/>
    <s v="2"/>
    <s v="10"/>
    <n v="0"/>
    <n v="0"/>
    <n v="0"/>
    <n v="0"/>
    <n v="0"/>
    <n v="0"/>
    <n v="16"/>
    <n v="100"/>
    <n v="16"/>
  </r>
  <r>
    <s v="visittamperefi"/>
    <s v="glivelabtampere"/>
    <m/>
    <m/>
    <m/>
    <m/>
    <m/>
    <m/>
    <m/>
    <m/>
    <s v="No"/>
    <n v="224"/>
    <m/>
    <m/>
    <x v="1"/>
    <d v="2019-08-16T09:08:29.000"/>
    <s v="Nyt se avautuu! G #Livelab #Tampere nimittäin 🤩 Ensimmäisissä konserteissa esiintyvät mm. Tuomo Prättälä, Markus Nordenstreng ja Verneri Pohjola, SITOI ja Dxxxa D, Pekko Käppi sekä Eino Grön! https://t.co/TmUzeo9r8I #VisitTampere @glivelabtampere"/>
    <s v="https://visittampere.fi/ajankohtaista/g-livelab-tampere-avautuu/"/>
    <s v="visittampere.fi"/>
    <x v="69"/>
    <m/>
    <s v="http://pbs.twimg.com/profile_images/950695935859937280/DZxoU3GC_normal.jpg"/>
    <x v="157"/>
    <s v="https://twitter.com/#!/visittamperefi/status/1162290018410532864"/>
    <m/>
    <m/>
    <s v="1162290018410532864"/>
    <m/>
    <b v="0"/>
    <n v="7"/>
    <s v=""/>
    <b v="0"/>
    <s v="fi"/>
    <m/>
    <s v=""/>
    <b v="0"/>
    <n v="5"/>
    <s v=""/>
    <s v="Twitter Web App"/>
    <b v="0"/>
    <s v="1162290018410532864"/>
    <s v="Tweet"/>
    <n v="0"/>
    <n v="0"/>
    <m/>
    <m/>
    <m/>
    <m/>
    <m/>
    <m/>
    <m/>
    <m/>
    <n v="1"/>
    <s v="3"/>
    <s v="3"/>
    <n v="0"/>
    <n v="0"/>
    <n v="0"/>
    <n v="0"/>
    <n v="0"/>
    <n v="0"/>
    <n v="29"/>
    <n v="100"/>
    <n v="29"/>
  </r>
  <r>
    <s v="tamperekaupunki"/>
    <s v="glivelabtampere"/>
    <m/>
    <m/>
    <m/>
    <m/>
    <m/>
    <m/>
    <m/>
    <m/>
    <s v="No"/>
    <n v="225"/>
    <m/>
    <m/>
    <x v="1"/>
    <d v="2019-08-16T10:15:02.000"/>
    <s v="Kirjaston entinen lehtilukusali, Frenckellin pannuhuone, on nyt sisältä täysin uudelleensyntynyt: G Livelab Tampere -musiikkiklubin toiminta käynnistyy huomenna 17.8. Tutustu https://t.co/7cZsw3q6Gd #GLivelabTampere #GLivelabTampere #Tampere #VisitTampere @glivelabtampere https://t.co/ApXVgNp0tw"/>
    <s v="https://www.glivelab.fi/tampere/"/>
    <s v="glivelab.fi"/>
    <x v="70"/>
    <s v="https://pbs.twimg.com/media/ECFX1mhWwAELCu2.jpg"/>
    <s v="https://pbs.twimg.com/media/ECFX1mhWwAELCu2.jpg"/>
    <x v="158"/>
    <s v="https://twitter.com/#!/tamperekaupunki/status/1162306765163311104"/>
    <m/>
    <m/>
    <s v="1162306765163311104"/>
    <m/>
    <b v="0"/>
    <n v="19"/>
    <s v=""/>
    <b v="0"/>
    <s v="fi"/>
    <m/>
    <s v=""/>
    <b v="0"/>
    <n v="0"/>
    <s v=""/>
    <s v="TweetDeck"/>
    <b v="0"/>
    <s v="1162306765163311104"/>
    <s v="Tweet"/>
    <n v="0"/>
    <n v="0"/>
    <m/>
    <m/>
    <m/>
    <m/>
    <m/>
    <m/>
    <m/>
    <m/>
    <n v="1"/>
    <s v="2"/>
    <s v="3"/>
    <n v="0"/>
    <n v="0"/>
    <n v="0"/>
    <n v="0"/>
    <n v="0"/>
    <n v="0"/>
    <n v="25"/>
    <n v="100"/>
    <n v="25"/>
  </r>
  <r>
    <s v="pariscapnord"/>
    <s v="visittamperefi"/>
    <m/>
    <m/>
    <m/>
    <m/>
    <m/>
    <m/>
    <m/>
    <m/>
    <s v="Yes"/>
    <n v="226"/>
    <m/>
    <m/>
    <x v="1"/>
    <d v="2019-08-15T11:18:56.000"/>
    <s v="RT @VisittampereFI: Tampere-talossa on parhaillaan käynnissä pressitilaisuus, jossa esitellään #Tampere'ella ensimmäistä kertaa pysähtyvää…"/>
    <m/>
    <m/>
    <x v="12"/>
    <m/>
    <s v="http://pbs.twimg.com/profile_images/876819267395756033/5bM8UjQJ_normal.jpg"/>
    <x v="159"/>
    <s v="https://twitter.com/#!/pariscapnord/status/1161960459639111680"/>
    <m/>
    <m/>
    <s v="1161960459639111680"/>
    <m/>
    <b v="0"/>
    <n v="0"/>
    <s v=""/>
    <b v="0"/>
    <s v="fi"/>
    <m/>
    <s v=""/>
    <b v="0"/>
    <n v="2"/>
    <s v="1161960247575138304"/>
    <s v="Twitter for Android"/>
    <b v="0"/>
    <s v="1161960247575138304"/>
    <s v="Tweet"/>
    <n v="0"/>
    <n v="0"/>
    <m/>
    <m/>
    <m/>
    <m/>
    <m/>
    <m/>
    <m/>
    <m/>
    <n v="1"/>
    <s v="3"/>
    <s v="3"/>
    <n v="0"/>
    <n v="0"/>
    <n v="0"/>
    <n v="0"/>
    <n v="0"/>
    <n v="0"/>
    <n v="14"/>
    <n v="100"/>
    <n v="14"/>
  </r>
  <r>
    <s v="visittampere"/>
    <s v="pariscapnord"/>
    <m/>
    <m/>
    <m/>
    <m/>
    <m/>
    <m/>
    <m/>
    <m/>
    <s v="No"/>
    <n v="227"/>
    <m/>
    <m/>
    <x v="1"/>
    <d v="2019-08-14T07:35:37.000"/>
    <s v="Wow 🤩 Over 80 people from different parts of France, Switzerland, and Belgium will arrive tomorrow to #Tampere on @ParisCapNord Photo Adventure to capture some of the beauty of our city and region 😍 https://t.co/pr02PehFnr #VisitTampere @OurFinland @Tamperekaupunki"/>
    <s v="https://visittampere.fi/en/news/paris-north-cape-photo-adventure-arrives-to-tampere/"/>
    <s v="visittampere.fi"/>
    <x v="49"/>
    <m/>
    <s v="http://pbs.twimg.com/profile_images/950689641698557953/KmW2PC2n_normal.jpg"/>
    <x v="160"/>
    <s v="https://twitter.com/#!/visittampere/status/1161541871790972928"/>
    <m/>
    <m/>
    <s v="1161541871790972928"/>
    <m/>
    <b v="0"/>
    <n v="15"/>
    <s v=""/>
    <b v="0"/>
    <s v="en"/>
    <m/>
    <s v=""/>
    <b v="0"/>
    <n v="3"/>
    <s v=""/>
    <s v="Twitter Web App"/>
    <b v="0"/>
    <s v="1161541871790972928"/>
    <s v="Tweet"/>
    <n v="0"/>
    <n v="0"/>
    <m/>
    <m/>
    <m/>
    <m/>
    <m/>
    <m/>
    <m/>
    <m/>
    <n v="3"/>
    <s v="1"/>
    <s v="3"/>
    <n v="2"/>
    <n v="5.714285714285714"/>
    <n v="0"/>
    <n v="0"/>
    <n v="0"/>
    <n v="0"/>
    <n v="33"/>
    <n v="94.28571428571429"/>
    <n v="35"/>
  </r>
  <r>
    <s v="visittampere"/>
    <s v="pariscapnord"/>
    <m/>
    <m/>
    <m/>
    <m/>
    <m/>
    <m/>
    <m/>
    <m/>
    <s v="No"/>
    <n v="229"/>
    <m/>
    <m/>
    <x v="1"/>
    <d v="2019-08-17T15:46:29.000"/>
    <s v="The winners of the Paris–North Cape Photo Adventure have been chosen and they are Dariya Korzhenko and Alexis Calzetta 🤩 Congratulations! #VisitTampere @Tamperekaupunki @ParisCapNord #photography https://t.co/Rf7kSp3hcl"/>
    <m/>
    <m/>
    <x v="71"/>
    <s v="https://pbs.twimg.com/media/ECLtQfIXoAESR40.jpg"/>
    <s v="https://pbs.twimg.com/media/ECLtQfIXoAESR40.jpg"/>
    <x v="161"/>
    <s v="https://twitter.com/#!/visittampere/status/1162752568017215488"/>
    <m/>
    <m/>
    <s v="1162752568017215488"/>
    <m/>
    <b v="0"/>
    <n v="17"/>
    <s v=""/>
    <b v="0"/>
    <s v="en"/>
    <m/>
    <s v=""/>
    <b v="0"/>
    <n v="1"/>
    <s v=""/>
    <s v="Twitter Web App"/>
    <b v="0"/>
    <s v="1162752568017215488"/>
    <s v="Tweet"/>
    <n v="0"/>
    <n v="0"/>
    <m/>
    <m/>
    <m/>
    <m/>
    <m/>
    <m/>
    <m/>
    <m/>
    <n v="3"/>
    <s v="1"/>
    <s v="3"/>
    <n v="2"/>
    <n v="8"/>
    <n v="0"/>
    <n v="0"/>
    <n v="0"/>
    <n v="0"/>
    <n v="23"/>
    <n v="92"/>
    <n v="25"/>
  </r>
  <r>
    <s v="visittamperefi"/>
    <s v="pariscapnord"/>
    <m/>
    <m/>
    <m/>
    <m/>
    <m/>
    <m/>
    <m/>
    <m/>
    <s v="Yes"/>
    <n v="230"/>
    <m/>
    <m/>
    <x v="1"/>
    <d v="2019-08-14T06:48:00.000"/>
    <s v="Wow 🤩 Paris–North Cape -valokuvaseikkailu saapuu #Tampere'elle! Yli 80 ranskalaista, belgialaista ja sveitsiläistä valokuvaajaa viettävät kaksi päivää kuvaten alueemme luonto- ja kaupunkikohteita 😍 https://t.co/j5ouVMKUeg #VisitTampere @ParisCapNord @Tamperekaupunki"/>
    <s v="https://visittampere.fi/ajankohtaista/paris-north-cape-photo-adventure-valloittaa-tampereen/"/>
    <s v="visittampere.fi"/>
    <x v="49"/>
    <m/>
    <s v="http://pbs.twimg.com/profile_images/950695935859937280/DZxoU3GC_normal.jpg"/>
    <x v="162"/>
    <s v="https://twitter.com/#!/visittamperefi/status/1161529888756703234"/>
    <m/>
    <m/>
    <s v="1161529888756703234"/>
    <m/>
    <b v="0"/>
    <n v="4"/>
    <s v=""/>
    <b v="0"/>
    <s v="fi"/>
    <m/>
    <s v=""/>
    <b v="0"/>
    <n v="1"/>
    <s v=""/>
    <s v="Twitter Web App"/>
    <b v="0"/>
    <s v="1161529888756703234"/>
    <s v="Tweet"/>
    <n v="0"/>
    <n v="0"/>
    <m/>
    <m/>
    <m/>
    <m/>
    <m/>
    <m/>
    <m/>
    <m/>
    <n v="3"/>
    <s v="3"/>
    <s v="3"/>
    <n v="1"/>
    <n v="4"/>
    <n v="0"/>
    <n v="0"/>
    <n v="0"/>
    <n v="0"/>
    <n v="24"/>
    <n v="96"/>
    <n v="25"/>
  </r>
  <r>
    <s v="visittamperefi"/>
    <s v="pariscapnord"/>
    <m/>
    <m/>
    <m/>
    <m/>
    <m/>
    <m/>
    <m/>
    <m/>
    <s v="Yes"/>
    <n v="232"/>
    <m/>
    <m/>
    <x v="1"/>
    <d v="2019-08-17T15:34:18.000"/>
    <s v="Paris–North Cape –valokuvaseikkailun voittajiksi valittiin Dariya Korzhenko ja Alexis Calzetta 🤩 @ParisCapNord #VisitTampere @Tamperekaupunki Lue lisää: https://t.co/fgoilnZwKS #Tampere #valokuvaus https://t.co/H2VzJa3jYT"/>
    <s v="https://www.tampere.fi/tampereen-kaupunki/ajankohtaista/tiedotteet/2019/08/17082019_1.html"/>
    <s v="tampere.fi"/>
    <x v="72"/>
    <s v="https://pbs.twimg.com/media/ECLqdBAWwAA3fYw.jpg"/>
    <s v="https://pbs.twimg.com/media/ECLqdBAWwAA3fYw.jpg"/>
    <x v="163"/>
    <s v="https://twitter.com/#!/visittamperefi/status/1162749499288236038"/>
    <m/>
    <m/>
    <s v="1162749499288236038"/>
    <m/>
    <b v="0"/>
    <n v="2"/>
    <s v=""/>
    <b v="0"/>
    <s v="fi"/>
    <m/>
    <s v=""/>
    <b v="0"/>
    <n v="0"/>
    <s v=""/>
    <s v="Twitter Web App"/>
    <b v="0"/>
    <s v="1162749499288236038"/>
    <s v="Tweet"/>
    <n v="0"/>
    <n v="0"/>
    <m/>
    <m/>
    <m/>
    <m/>
    <m/>
    <m/>
    <m/>
    <m/>
    <n v="3"/>
    <s v="3"/>
    <s v="3"/>
    <n v="0"/>
    <n v="0"/>
    <n v="0"/>
    <n v="0"/>
    <n v="0"/>
    <n v="0"/>
    <n v="18"/>
    <n v="100"/>
    <n v="18"/>
  </r>
  <r>
    <s v="tamperekaupunki"/>
    <s v="pariscapnord"/>
    <m/>
    <m/>
    <m/>
    <m/>
    <m/>
    <m/>
    <m/>
    <m/>
    <s v="No"/>
    <n v="233"/>
    <m/>
    <m/>
    <x v="1"/>
    <d v="2019-08-19T11:38:06.000"/>
    <s v="RT @VisittampereFI: Paris–North Cape –valokuvaseikkailun voittajiksi valittiin Dariya Korzhenko ja Alexis Calzetta 🤩 @ParisCapNord #VisitTa…"/>
    <m/>
    <m/>
    <x v="2"/>
    <m/>
    <s v="http://pbs.twimg.com/profile_images/466889974835458048/HXMIfTx8_normal.jpeg"/>
    <x v="164"/>
    <s v="https://twitter.com/#!/tamperekaupunki/status/1163414836308533248"/>
    <m/>
    <m/>
    <s v="1163414836308533248"/>
    <m/>
    <b v="0"/>
    <n v="0"/>
    <s v=""/>
    <b v="0"/>
    <s v="fi"/>
    <m/>
    <s v=""/>
    <b v="0"/>
    <n v="1"/>
    <s v="1162749499288236038"/>
    <s v="TweetDeck"/>
    <b v="0"/>
    <s v="1162749499288236038"/>
    <s v="Tweet"/>
    <n v="0"/>
    <n v="0"/>
    <m/>
    <m/>
    <m/>
    <m/>
    <m/>
    <m/>
    <m/>
    <m/>
    <n v="1"/>
    <s v="2"/>
    <s v="3"/>
    <n v="0"/>
    <n v="0"/>
    <n v="0"/>
    <n v="0"/>
    <n v="0"/>
    <n v="0"/>
    <n v="15"/>
    <n v="100"/>
    <n v="15"/>
  </r>
  <r>
    <s v="pirfest"/>
    <s v="pirfest"/>
    <m/>
    <m/>
    <m/>
    <m/>
    <m/>
    <m/>
    <m/>
    <m/>
    <s v="No"/>
    <n v="234"/>
    <m/>
    <m/>
    <x v="0"/>
    <d v="2019-08-23T07:41:02.000"/>
    <s v="Vielä tänään ehtii Tampereelle pintxoilemaan! Muista myös antaa ääni omalle suosikkiannoksellesi, äänestys löytyy Tamperradan Facebook-sivulta. _x000a_#tamperrada #pintxofiesta #pintxo #visittampere #pirkanamaanfestivaalit #pirfest #tampereregionfestivals_x000a__x000a_https://t.co/ZQI9xIgMy8"/>
    <s v="https://www.aamulehti.fi/a/46212f5f-d11d-4e2e-8be6-5566cb5cd397"/>
    <s v="aamulehti.fi"/>
    <x v="73"/>
    <m/>
    <s v="http://pbs.twimg.com/profile_images/1087842582997147648/cN1joJeZ_normal.jpg"/>
    <x v="165"/>
    <s v="https://twitter.com/#!/pirfest/status/1164804725973245954"/>
    <m/>
    <m/>
    <s v="1164804725973245954"/>
    <m/>
    <b v="0"/>
    <n v="2"/>
    <s v=""/>
    <b v="0"/>
    <s v="fi"/>
    <m/>
    <s v=""/>
    <b v="0"/>
    <n v="2"/>
    <s v=""/>
    <s v="Twitter Web App"/>
    <b v="0"/>
    <s v="1164804725973245954"/>
    <s v="Tweet"/>
    <n v="0"/>
    <n v="0"/>
    <m/>
    <m/>
    <m/>
    <m/>
    <m/>
    <m/>
    <m/>
    <m/>
    <n v="1"/>
    <s v="3"/>
    <s v="3"/>
    <n v="0"/>
    <n v="0"/>
    <n v="0"/>
    <n v="0"/>
    <n v="0"/>
    <n v="0"/>
    <n v="23"/>
    <n v="100"/>
    <n v="23"/>
  </r>
  <r>
    <s v="visittamperefi"/>
    <s v="pirfest"/>
    <m/>
    <m/>
    <m/>
    <m/>
    <m/>
    <m/>
    <m/>
    <m/>
    <s v="No"/>
    <n v="235"/>
    <m/>
    <m/>
    <x v="1"/>
    <d v="2019-08-23T07:46:45.000"/>
    <s v="RT @Pirfest: Vielä tänään ehtii Tampereelle pintxoilemaan! Muista myös antaa ääni omalle suosikkiannoksellesi, äänestys löytyy Tamperradan…"/>
    <m/>
    <m/>
    <x v="2"/>
    <m/>
    <s v="http://pbs.twimg.com/profile_images/950695935859937280/DZxoU3GC_normal.jpg"/>
    <x v="166"/>
    <s v="https://twitter.com/#!/visittamperefi/status/1164806167027019776"/>
    <m/>
    <m/>
    <s v="1164806167027019776"/>
    <m/>
    <b v="0"/>
    <n v="0"/>
    <s v=""/>
    <b v="0"/>
    <s v="fi"/>
    <m/>
    <s v=""/>
    <b v="0"/>
    <n v="2"/>
    <s v="1164804725973245954"/>
    <s v="Twitter Web App"/>
    <b v="0"/>
    <s v="1164804725973245954"/>
    <s v="Tweet"/>
    <n v="0"/>
    <n v="0"/>
    <m/>
    <m/>
    <m/>
    <m/>
    <m/>
    <m/>
    <m/>
    <m/>
    <n v="1"/>
    <s v="3"/>
    <s v="3"/>
    <n v="0"/>
    <n v="0"/>
    <n v="0"/>
    <n v="0"/>
    <n v="0"/>
    <n v="0"/>
    <n v="16"/>
    <n v="100"/>
    <n v="16"/>
  </r>
  <r>
    <s v="tamperekaupunki"/>
    <s v="pirfest"/>
    <m/>
    <m/>
    <m/>
    <m/>
    <m/>
    <m/>
    <m/>
    <m/>
    <s v="No"/>
    <n v="236"/>
    <m/>
    <m/>
    <x v="1"/>
    <d v="2019-08-23T09:58:24.000"/>
    <s v="RT @Pirfest: Vielä tänään ehtii Tampereelle pintxoilemaan! Muista myös antaa ääni omalle suosikkiannoksellesi, äänestys löytyy Tamperradan…"/>
    <m/>
    <m/>
    <x v="2"/>
    <m/>
    <s v="http://pbs.twimg.com/profile_images/466889974835458048/HXMIfTx8_normal.jpeg"/>
    <x v="167"/>
    <s v="https://twitter.com/#!/tamperekaupunki/status/1164839295892332544"/>
    <m/>
    <m/>
    <s v="1164839295892332544"/>
    <m/>
    <b v="0"/>
    <n v="0"/>
    <s v=""/>
    <b v="0"/>
    <s v="fi"/>
    <m/>
    <s v=""/>
    <b v="0"/>
    <n v="2"/>
    <s v="1164804725973245954"/>
    <s v="TweetDeck"/>
    <b v="0"/>
    <s v="1164804725973245954"/>
    <s v="Tweet"/>
    <n v="0"/>
    <n v="0"/>
    <m/>
    <m/>
    <m/>
    <m/>
    <m/>
    <m/>
    <m/>
    <m/>
    <n v="1"/>
    <s v="2"/>
    <s v="3"/>
    <n v="0"/>
    <n v="0"/>
    <n v="0"/>
    <n v="0"/>
    <n v="0"/>
    <n v="0"/>
    <n v="16"/>
    <n v="100"/>
    <n v="16"/>
  </r>
  <r>
    <s v="tchambermusic"/>
    <s v="tchambermusic"/>
    <m/>
    <m/>
    <m/>
    <m/>
    <m/>
    <m/>
    <m/>
    <m/>
    <s v="No"/>
    <n v="237"/>
    <m/>
    <m/>
    <x v="0"/>
    <d v="2019-08-22T19:06:56.000"/>
    <s v="Tampere Chamber Music ry ja Tampere-talo syventävät yhteistyötä.❤️ Yhteistyössä on voimaa ja viisautta. 🎼🎻🎶_x000a__x000a_#tamperechambermusic_x000a_#tamperetalo_x000a_#visittampere https://t.co/Tsibps4yJy"/>
    <s v="https://twitter.com/UrsulaHelsky/status/1164535848819462144"/>
    <s v="twitter.com"/>
    <x v="74"/>
    <m/>
    <s v="http://pbs.twimg.com/profile_images/1050301410741575680/EgTrsTjN_normal.jpg"/>
    <x v="168"/>
    <s v="https://twitter.com/#!/tchambermusic/status/1164614950561751046"/>
    <m/>
    <m/>
    <s v="1164614950561751046"/>
    <m/>
    <b v="0"/>
    <n v="1"/>
    <s v=""/>
    <b v="1"/>
    <s v="fi"/>
    <m/>
    <s v="1164535848819462144"/>
    <b v="0"/>
    <n v="0"/>
    <s v=""/>
    <s v="Twitter for Android"/>
    <b v="0"/>
    <s v="1164614950561751046"/>
    <s v="Tweet"/>
    <n v="0"/>
    <n v="0"/>
    <m/>
    <m/>
    <m/>
    <m/>
    <m/>
    <m/>
    <m/>
    <m/>
    <n v="1"/>
    <s v="2"/>
    <s v="2"/>
    <n v="0"/>
    <n v="0"/>
    <n v="0"/>
    <n v="0"/>
    <n v="0"/>
    <n v="0"/>
    <n v="17"/>
    <n v="100"/>
    <n v="17"/>
  </r>
  <r>
    <s v="tamperekaupunki"/>
    <s v="tchambermusic"/>
    <m/>
    <m/>
    <m/>
    <m/>
    <m/>
    <m/>
    <m/>
    <m/>
    <s v="No"/>
    <n v="238"/>
    <m/>
    <m/>
    <x v="1"/>
    <d v="2019-08-23T10:01:39.000"/>
    <s v="RT @tchambermusic: Tampere Chamber Music ry ja Tampere-talo syventävät yhteistyötä.❤️ Yhteistyössä on voimaa ja viisautta. 🎼🎻🎶_x000a__x000a_#tamperecha…"/>
    <m/>
    <m/>
    <x v="2"/>
    <m/>
    <s v="http://pbs.twimg.com/profile_images/466889974835458048/HXMIfTx8_normal.jpeg"/>
    <x v="169"/>
    <s v="https://twitter.com/#!/tamperekaupunki/status/1164840114985373696"/>
    <m/>
    <m/>
    <s v="1164840114985373696"/>
    <m/>
    <b v="0"/>
    <n v="0"/>
    <s v=""/>
    <b v="1"/>
    <s v="fi"/>
    <m/>
    <s v="1164535848819462144"/>
    <b v="0"/>
    <n v="1"/>
    <s v="1164614950561751046"/>
    <s v="TweetDeck"/>
    <b v="0"/>
    <s v="1164614950561751046"/>
    <s v="Tweet"/>
    <n v="0"/>
    <n v="0"/>
    <m/>
    <m/>
    <m/>
    <m/>
    <m/>
    <m/>
    <m/>
    <m/>
    <n v="1"/>
    <s v="2"/>
    <s v="2"/>
    <n v="0"/>
    <n v="0"/>
    <n v="0"/>
    <n v="0"/>
    <n v="0"/>
    <n v="0"/>
    <n v="17"/>
    <n v="100"/>
    <n v="17"/>
  </r>
  <r>
    <s v="tamperekaupunki"/>
    <s v="sarahildenart"/>
    <m/>
    <m/>
    <m/>
    <m/>
    <m/>
    <m/>
    <m/>
    <m/>
    <s v="No"/>
    <n v="239"/>
    <m/>
    <m/>
    <x v="1"/>
    <d v="2019-08-23T12:00:52.000"/>
    <s v="Sara Hildénin taidemuseon 40-vuotisjuhlavuoden kesänäyttely Out of Office on esillä vielä tämän viikonlopun - vielä siis ehdit! https://t.co/bbSEZUhOtr #SaraHildenintaidemuseo #Tampere #VisitTampere @SaraHildenArt"/>
    <s v="https://www.tampere.fi/tampereen-kaupunki/ajankohtaista/tapahtumat/AEf1RTsup.html.stx"/>
    <s v="tampere.fi"/>
    <x v="75"/>
    <m/>
    <s v="http://pbs.twimg.com/profile_images/466889974835458048/HXMIfTx8_normal.jpeg"/>
    <x v="170"/>
    <s v="https://twitter.com/#!/tamperekaupunki/status/1164870117240520704"/>
    <m/>
    <m/>
    <s v="1164870117240520704"/>
    <m/>
    <b v="0"/>
    <n v="4"/>
    <s v=""/>
    <b v="0"/>
    <s v="fi"/>
    <m/>
    <s v=""/>
    <b v="0"/>
    <n v="1"/>
    <s v=""/>
    <s v="TweetDeck"/>
    <b v="0"/>
    <s v="1164870117240520704"/>
    <s v="Tweet"/>
    <n v="0"/>
    <n v="0"/>
    <m/>
    <m/>
    <m/>
    <m/>
    <m/>
    <m/>
    <m/>
    <m/>
    <n v="1"/>
    <s v="2"/>
    <s v="2"/>
    <n v="0"/>
    <n v="0"/>
    <n v="0"/>
    <n v="0"/>
    <n v="0"/>
    <n v="0"/>
    <n v="21"/>
    <n v="100"/>
    <n v="21"/>
  </r>
  <r>
    <s v="sarkanniemi"/>
    <s v="visittamperefi"/>
    <m/>
    <m/>
    <m/>
    <m/>
    <m/>
    <m/>
    <m/>
    <m/>
    <s v="Yes"/>
    <n v="240"/>
    <m/>
    <m/>
    <x v="1"/>
    <d v="2019-08-20T11:14:28.000"/>
    <s v="RT @VisittampereFI: Reilun viikon päästä historian ensimmäinen #Lakeland #Festival -järvifestivaali näkee päivänvalon 🤩🥳 Nyt kannattaa vara…"/>
    <m/>
    <m/>
    <x v="37"/>
    <m/>
    <s v="http://pbs.twimg.com/profile_images/709707497553039361/FRPp-i-l_normal.jpg"/>
    <x v="171"/>
    <s v="https://twitter.com/#!/sarkanniemi/status/1163771277229907968"/>
    <m/>
    <m/>
    <s v="1163771277229907968"/>
    <m/>
    <b v="0"/>
    <n v="0"/>
    <s v=""/>
    <b v="0"/>
    <s v="fi"/>
    <m/>
    <s v=""/>
    <b v="0"/>
    <n v="2"/>
    <s v="1163764887434256384"/>
    <s v="Twitter Web App"/>
    <b v="0"/>
    <s v="1163764887434256384"/>
    <s v="Tweet"/>
    <n v="0"/>
    <n v="0"/>
    <m/>
    <m/>
    <m/>
    <m/>
    <m/>
    <m/>
    <m/>
    <m/>
    <n v="1"/>
    <s v="2"/>
    <s v="3"/>
    <n v="0"/>
    <n v="0"/>
    <n v="0"/>
    <n v="0"/>
    <n v="0"/>
    <n v="0"/>
    <n v="15"/>
    <n v="100"/>
    <n v="15"/>
  </r>
  <r>
    <s v="visittamperefi"/>
    <s v="visittamperefi"/>
    <m/>
    <m/>
    <m/>
    <m/>
    <m/>
    <m/>
    <m/>
    <m/>
    <s v="No"/>
    <n v="241"/>
    <m/>
    <m/>
    <x v="0"/>
    <d v="2019-08-09T13:53:32.000"/>
    <s v="#Kintulammi'n Kortejärven tilalla on elokuun viikonloppuisin avoin kahvila, #sauna ja muuta oheisohjelmaa 🌼 #Nysse tarjoaa ilmaisen luontobussin nonstoppina Sorilan ja Kortejärven tilan välillä 🤩 https://t.co/PsabozBMnZ #VisitTampere #Tampere #luonto"/>
    <s v="https://visittampere.fi/tapahtumat/kortejarven-eloisa-elokuu/"/>
    <s v="visittampere.fi"/>
    <x v="76"/>
    <m/>
    <s v="http://pbs.twimg.com/profile_images/950695935859937280/DZxoU3GC_normal.jpg"/>
    <x v="172"/>
    <s v="https://twitter.com/#!/visittamperefi/status/1159825041103687680"/>
    <m/>
    <m/>
    <s v="1159825041103687680"/>
    <m/>
    <b v="0"/>
    <n v="8"/>
    <s v=""/>
    <b v="0"/>
    <s v="fi"/>
    <m/>
    <s v=""/>
    <b v="0"/>
    <n v="2"/>
    <s v=""/>
    <s v="Twitter Web App"/>
    <b v="0"/>
    <s v="1159825041103687680"/>
    <s v="Retweet"/>
    <n v="0"/>
    <n v="0"/>
    <m/>
    <m/>
    <m/>
    <m/>
    <m/>
    <m/>
    <m/>
    <m/>
    <n v="5"/>
    <s v="3"/>
    <s v="3"/>
    <n v="0"/>
    <n v="0"/>
    <n v="0"/>
    <n v="0"/>
    <n v="0"/>
    <n v="0"/>
    <n v="25"/>
    <n v="100"/>
    <n v="25"/>
  </r>
  <r>
    <s v="visittamperefi"/>
    <s v="visittamperefi"/>
    <m/>
    <m/>
    <m/>
    <m/>
    <m/>
    <m/>
    <m/>
    <m/>
    <s v="No"/>
    <n v="242"/>
    <m/>
    <m/>
    <x v="0"/>
    <d v="2019-08-12T11:14:34.000"/>
    <s v="#Rammstein käväisi viikonloppuna ravistelemassa #Tampere'en hereille 💣 Bändin laulaja Till Lindemann ehti onneksi nauttia rennolla otteella myös paikallisesta luonnosta ja järvimaisemista 🙃 Tulikohan kuhaa? https://t.co/avtcoUqslA #VisitTampere #kalastus"/>
    <s v="https://www.instagram.com/p/B0-8zv5o--V/"/>
    <s v="instagram.com"/>
    <x v="77"/>
    <m/>
    <s v="http://pbs.twimg.com/profile_images/950695935859937280/DZxoU3GC_normal.jpg"/>
    <x v="173"/>
    <s v="https://twitter.com/#!/visittamperefi/status/1160872196660764674"/>
    <m/>
    <m/>
    <s v="1160872196660764674"/>
    <m/>
    <b v="0"/>
    <n v="10"/>
    <s v=""/>
    <b v="0"/>
    <s v="fi"/>
    <m/>
    <s v=""/>
    <b v="0"/>
    <n v="2"/>
    <s v=""/>
    <s v="Twitter Web App"/>
    <b v="0"/>
    <s v="1160872196660764674"/>
    <s v="Tweet"/>
    <n v="0"/>
    <n v="0"/>
    <m/>
    <m/>
    <m/>
    <m/>
    <m/>
    <m/>
    <m/>
    <m/>
    <n v="5"/>
    <s v="3"/>
    <s v="3"/>
    <n v="0"/>
    <n v="0"/>
    <n v="0"/>
    <n v="0"/>
    <n v="0"/>
    <n v="0"/>
    <n v="24"/>
    <n v="100"/>
    <n v="24"/>
  </r>
  <r>
    <s v="visittamperefi"/>
    <s v="tamperekaupunki"/>
    <m/>
    <m/>
    <m/>
    <m/>
    <m/>
    <m/>
    <m/>
    <m/>
    <s v="Yes"/>
    <n v="244"/>
    <m/>
    <m/>
    <x v="1"/>
    <d v="2019-08-14T10:36:24.000"/>
    <s v="Hämeenpuiston #Puistofiesta täyttää 10 vuotta ja luvassa on musiikkia, ohjelmaa ja harrastuksia https://t.co/uc3fjDkZ8U Lapsia ilahduttavat muun muassa paloauto, #Särkänniemi Zonesin #pomppulinna ja Herra Hakkarainen 🥳 #Tampere #VisitTampere @Tamperekaupunki"/>
    <s v="https://visittampere.fi/tapahtumat/hameenpuiston-puistofiesta/"/>
    <s v="visittampere.fi"/>
    <x v="78"/>
    <m/>
    <s v="http://pbs.twimg.com/profile_images/950695935859937280/DZxoU3GC_normal.jpg"/>
    <x v="174"/>
    <s v="https://twitter.com/#!/visittamperefi/status/1161587368794710016"/>
    <m/>
    <m/>
    <s v="1161587368794710016"/>
    <m/>
    <b v="0"/>
    <n v="3"/>
    <s v=""/>
    <b v="0"/>
    <s v="fi"/>
    <m/>
    <s v=""/>
    <b v="0"/>
    <n v="1"/>
    <s v=""/>
    <s v="Twitter Web App"/>
    <b v="0"/>
    <s v="1161587368794710016"/>
    <s v="Tweet"/>
    <n v="0"/>
    <n v="0"/>
    <m/>
    <m/>
    <m/>
    <m/>
    <m/>
    <m/>
    <m/>
    <m/>
    <n v="8"/>
    <s v="3"/>
    <s v="2"/>
    <n v="0"/>
    <n v="0"/>
    <n v="0"/>
    <n v="0"/>
    <n v="0"/>
    <n v="0"/>
    <n v="26"/>
    <n v="100"/>
    <n v="26"/>
  </r>
  <r>
    <s v="visittamperefi"/>
    <s v="visittamperefi"/>
    <m/>
    <m/>
    <m/>
    <m/>
    <m/>
    <m/>
    <m/>
    <m/>
    <s v="No"/>
    <n v="245"/>
    <m/>
    <m/>
    <x v="0"/>
    <d v="2019-08-15T06:17:04.000"/>
    <s v="Pietarilaiset markkinat on koko perheen iloinen tapahtuma Tallipihalla 🌼 Elävää musiikkia ja iloista slaavilaistunnelmaa, sekä kädentaitajia töineen ja taitoineen aina Venäjältä ja Virosta asti! https://t.co/ENFJCc0DHt #VisitTampere #Tallipiha #Tampere"/>
    <s v="https://www.facebook.com/events/2520347938247384/"/>
    <s v="facebook.com"/>
    <x v="79"/>
    <m/>
    <s v="http://pbs.twimg.com/profile_images/950695935859937280/DZxoU3GC_normal.jpg"/>
    <x v="175"/>
    <s v="https://twitter.com/#!/visittamperefi/status/1161884491486498816"/>
    <m/>
    <m/>
    <s v="1161884491486498816"/>
    <m/>
    <b v="0"/>
    <n v="0"/>
    <s v=""/>
    <b v="0"/>
    <s v="fi"/>
    <m/>
    <s v=""/>
    <b v="0"/>
    <n v="1"/>
    <s v=""/>
    <s v="Twitter Web App"/>
    <b v="0"/>
    <s v="1161884491486498816"/>
    <s v="Tweet"/>
    <n v="0"/>
    <n v="0"/>
    <m/>
    <m/>
    <m/>
    <m/>
    <m/>
    <m/>
    <m/>
    <m/>
    <n v="5"/>
    <s v="3"/>
    <s v="3"/>
    <n v="0"/>
    <n v="0"/>
    <n v="0"/>
    <n v="0"/>
    <n v="0"/>
    <n v="0"/>
    <n v="26"/>
    <n v="100"/>
    <n v="26"/>
  </r>
  <r>
    <s v="visittamperefi"/>
    <s v="visittamperefi"/>
    <m/>
    <m/>
    <m/>
    <m/>
    <m/>
    <m/>
    <m/>
    <m/>
    <s v="No"/>
    <n v="246"/>
    <m/>
    <m/>
    <x v="0"/>
    <d v="2019-08-15T09:14:58.000"/>
    <s v="Tampere &quot;mainittu&quot; 😎🤘 https://t.co/xVPmZkAezj #Tampere #CapitalOfMetal #Rammstein #Ratina #VisitTampere"/>
    <s v="https://www.loudersound.com/features/we-saw-rammstein-play-two-shows-in-the-most-metal-city-on-the-planet-and-fk"/>
    <s v="loudersound.com"/>
    <x v="22"/>
    <m/>
    <s v="http://pbs.twimg.com/profile_images/950695935859937280/DZxoU3GC_normal.jpg"/>
    <x v="176"/>
    <s v="https://twitter.com/#!/visittamperefi/status/1161929261370028033"/>
    <m/>
    <m/>
    <s v="1161929261370028033"/>
    <m/>
    <b v="0"/>
    <n v="14"/>
    <s v=""/>
    <b v="0"/>
    <s v="et"/>
    <m/>
    <s v=""/>
    <b v="0"/>
    <n v="1"/>
    <s v=""/>
    <s v="Twitter Web App"/>
    <b v="0"/>
    <s v="1161929261370028033"/>
    <s v="Tweet"/>
    <n v="0"/>
    <n v="0"/>
    <m/>
    <m/>
    <m/>
    <m/>
    <m/>
    <m/>
    <m/>
    <m/>
    <n v="5"/>
    <s v="3"/>
    <s v="3"/>
    <n v="0"/>
    <n v="0"/>
    <n v="0"/>
    <n v="0"/>
    <n v="0"/>
    <n v="0"/>
    <n v="7"/>
    <n v="100"/>
    <n v="7"/>
  </r>
  <r>
    <s v="visittamperefi"/>
    <s v="sarkanniemi"/>
    <m/>
    <m/>
    <m/>
    <m/>
    <m/>
    <m/>
    <m/>
    <m/>
    <s v="Yes"/>
    <n v="249"/>
    <m/>
    <m/>
    <x v="1"/>
    <d v="2019-08-20T08:06:08.000"/>
    <s v="RT @sarkanniemi: Särkänniemen alue uudistuu ja laajenee tulevina vuosina. 🎡 Vastaa kyselyyn uusista palveluista ja vaikuta alueen kehittymi…"/>
    <m/>
    <m/>
    <x v="2"/>
    <m/>
    <s v="http://pbs.twimg.com/profile_images/950695935859937280/DZxoU3GC_normal.jpg"/>
    <x v="177"/>
    <s v="https://twitter.com/#!/visittamperefi/status/1163723878927077376"/>
    <m/>
    <m/>
    <s v="1163723878927077376"/>
    <m/>
    <b v="0"/>
    <n v="0"/>
    <s v=""/>
    <b v="0"/>
    <s v="fi"/>
    <m/>
    <s v=""/>
    <b v="0"/>
    <n v="6"/>
    <s v="1163707740520427523"/>
    <s v="Twitter Web App"/>
    <b v="0"/>
    <s v="1163707740520427523"/>
    <s v="Tweet"/>
    <n v="0"/>
    <n v="0"/>
    <m/>
    <m/>
    <m/>
    <m/>
    <m/>
    <m/>
    <m/>
    <m/>
    <n v="3"/>
    <s v="3"/>
    <s v="2"/>
    <n v="0"/>
    <n v="0"/>
    <n v="0"/>
    <n v="0"/>
    <n v="0"/>
    <n v="0"/>
    <n v="17"/>
    <n v="100"/>
    <n v="17"/>
  </r>
  <r>
    <s v="visittamperefi"/>
    <s v="tamperekaupunki"/>
    <m/>
    <m/>
    <m/>
    <m/>
    <m/>
    <m/>
    <m/>
    <m/>
    <s v="Yes"/>
    <n v="250"/>
    <m/>
    <m/>
    <x v="1"/>
    <d v="2019-08-20T10:49:05.000"/>
    <s v="Reilun viikon päästä historian ensimmäinen #Lakeland #Festival -järvifestivaali näkee päivänvalon 🤩🥳 Nyt kannattaa varata päivämäärä 31.8.–1.9. kalenterista ja lähteä mukaan! https://t.co/vbEGl9rIF2 #VisitTampere #Tampere @sarkanniemi @Tamperekaupunki"/>
    <s v="https://visittampere.fi/tampere-lakeland-festival/"/>
    <s v="visittampere.fi"/>
    <x v="80"/>
    <m/>
    <s v="http://pbs.twimg.com/profile_images/950695935859937280/DZxoU3GC_normal.jpg"/>
    <x v="178"/>
    <s v="https://twitter.com/#!/visittamperefi/status/1163764887434256384"/>
    <m/>
    <m/>
    <s v="1163764887434256384"/>
    <m/>
    <b v="0"/>
    <n v="7"/>
    <s v=""/>
    <b v="0"/>
    <s v="fi"/>
    <m/>
    <s v=""/>
    <b v="0"/>
    <n v="2"/>
    <s v=""/>
    <s v="Twitter Web App"/>
    <b v="0"/>
    <s v="1163764887434256384"/>
    <s v="Tweet"/>
    <n v="0"/>
    <n v="0"/>
    <m/>
    <m/>
    <m/>
    <m/>
    <m/>
    <m/>
    <m/>
    <m/>
    <n v="8"/>
    <s v="3"/>
    <s v="2"/>
    <m/>
    <m/>
    <m/>
    <m/>
    <m/>
    <m/>
    <m/>
    <m/>
    <m/>
  </r>
  <r>
    <s v="visittamperefi"/>
    <s v="visittamperefi"/>
    <m/>
    <m/>
    <m/>
    <m/>
    <m/>
    <m/>
    <m/>
    <m/>
    <s v="No"/>
    <n v="252"/>
    <m/>
    <m/>
    <x v="0"/>
    <d v="2019-08-21T07:21:14.000"/>
    <s v="Lauantai on perinteisesti #saunapäivä, mutta tulevana lauantaina pääseekin astetta kuumempiin tunnelmiin Pispalan Saunafestivaaleilla! On meinaan majasaunaa, lauttasaunaa, domesaunaa.. Kaikki samalla lipulla 🔥♨️ https://t.co/Z47J0N3jh3 #SaunaCapital #Tampere #sauna #festivaali"/>
    <s v="https://visittampere.fi/tapahtumat/pispalan-saunafestivaali/"/>
    <s v="visittampere.fi"/>
    <x v="81"/>
    <m/>
    <s v="http://pbs.twimg.com/profile_images/950695935859937280/DZxoU3GC_normal.jpg"/>
    <x v="179"/>
    <s v="https://twitter.com/#!/visittamperefi/status/1164074967111274498"/>
    <m/>
    <m/>
    <s v="1164074967111274498"/>
    <m/>
    <b v="0"/>
    <n v="5"/>
    <s v=""/>
    <b v="0"/>
    <s v="fi"/>
    <m/>
    <s v=""/>
    <b v="0"/>
    <n v="0"/>
    <s v=""/>
    <s v="Twitter Web App"/>
    <b v="0"/>
    <s v="1164074967111274498"/>
    <s v="Tweet"/>
    <n v="0"/>
    <n v="0"/>
    <m/>
    <m/>
    <m/>
    <m/>
    <m/>
    <m/>
    <m/>
    <m/>
    <n v="5"/>
    <s v="3"/>
    <s v="3"/>
    <n v="0"/>
    <n v="0"/>
    <n v="0"/>
    <n v="0"/>
    <n v="0"/>
    <n v="0"/>
    <n v="25"/>
    <n v="100"/>
    <n v="25"/>
  </r>
  <r>
    <s v="visittamperefi"/>
    <s v="sarkanniemi"/>
    <m/>
    <m/>
    <m/>
    <m/>
    <m/>
    <m/>
    <m/>
    <m/>
    <s v="Yes"/>
    <n v="254"/>
    <m/>
    <m/>
    <x v="1"/>
    <d v="2019-08-23T07:05:58.000"/>
    <s v="Särkänniemen alue uudistuu ja laajenee tulevina vuosina 🤩 Jos haluat vaikuttaa, osallistu kyselyyn ja olet mukana kahden hengen rannekepakettien arvonnassa Särkänniemen Karmivaan karnevaaliin 👻 https://t.co/Jcd2nghwba #VisitTampere @sarkanniemi #kestävämatkailu #Tampere"/>
    <s v="https://visittampere.fi/artikkelit/sarkanniemen-alueen-uudet-palvelut-kysely/"/>
    <s v="visittampere.fi"/>
    <x v="82"/>
    <m/>
    <s v="http://pbs.twimg.com/profile_images/950695935859937280/DZxoU3GC_normal.jpg"/>
    <x v="180"/>
    <s v="https://twitter.com/#!/visittamperefi/status/1164795903594549248"/>
    <m/>
    <m/>
    <s v="1164795903594549248"/>
    <m/>
    <b v="0"/>
    <n v="4"/>
    <s v=""/>
    <b v="0"/>
    <s v="fi"/>
    <m/>
    <s v=""/>
    <b v="0"/>
    <n v="1"/>
    <s v=""/>
    <s v="Twitter Web App"/>
    <b v="0"/>
    <s v="1164795903594549248"/>
    <s v="Tweet"/>
    <n v="0"/>
    <n v="0"/>
    <m/>
    <m/>
    <m/>
    <m/>
    <m/>
    <m/>
    <m/>
    <m/>
    <n v="3"/>
    <s v="3"/>
    <s v="2"/>
    <n v="0"/>
    <n v="0"/>
    <n v="0"/>
    <n v="0"/>
    <n v="0"/>
    <n v="0"/>
    <n v="26"/>
    <n v="100"/>
    <n v="26"/>
  </r>
  <r>
    <s v="visittamperefi"/>
    <s v="tamperekaupunki"/>
    <m/>
    <m/>
    <m/>
    <m/>
    <m/>
    <m/>
    <m/>
    <m/>
    <s v="Yes"/>
    <n v="255"/>
    <m/>
    <m/>
    <x v="1"/>
    <d v="2019-08-23T07:36:48.000"/>
    <s v="RT @Mikko_KY: Miljardibisnes ja olympialaji sekä yhteisöllistä toimintaa ja kaupunkien kehittämistä, kuten #kaarikoirat ja @Tamperekaupunki…"/>
    <m/>
    <m/>
    <x v="47"/>
    <m/>
    <s v="http://pbs.twimg.com/profile_images/950695935859937280/DZxoU3GC_normal.jpg"/>
    <x v="181"/>
    <s v="https://twitter.com/#!/visittamperefi/status/1164803662620680192"/>
    <m/>
    <m/>
    <s v="1164803662620680192"/>
    <m/>
    <b v="0"/>
    <n v="0"/>
    <s v=""/>
    <b v="0"/>
    <s v="fi"/>
    <m/>
    <s v=""/>
    <b v="0"/>
    <n v="4"/>
    <s v="1164800912084201472"/>
    <s v="Twitter Web App"/>
    <b v="0"/>
    <s v="1164800912084201472"/>
    <s v="Tweet"/>
    <n v="0"/>
    <n v="0"/>
    <m/>
    <m/>
    <m/>
    <m/>
    <m/>
    <m/>
    <m/>
    <m/>
    <n v="8"/>
    <s v="3"/>
    <s v="2"/>
    <m/>
    <m/>
    <m/>
    <m/>
    <m/>
    <m/>
    <m/>
    <m/>
    <m/>
  </r>
  <r>
    <s v="visittamperefi"/>
    <s v="samaekoskinen"/>
    <m/>
    <m/>
    <m/>
    <m/>
    <m/>
    <m/>
    <m/>
    <m/>
    <s v="Yes"/>
    <n v="257"/>
    <m/>
    <m/>
    <x v="1"/>
    <d v="2019-08-23T12:09:24.000"/>
    <s v="Varaslähtö Venetsialaisiin #Tampere'ella! Viikinsaaren #Venetsialaiset juhlitaan lauantaina 24.8. ja pääesiintyjänä Tähdet Tähdet -tähti Samae Koskinen 🤩 Elokuinen ilta ja yö Pyhäjärven keskellä on täynnä taikaa https://t.co/uLUFYtDRPL #VisitTampere @SamaeKoskinen #Viikinsaari"/>
    <s v="https://visittampere.fi/tapahtumat/viikinsaaren-venetsialaiset/"/>
    <s v="visittampere.fi"/>
    <x v="83"/>
    <m/>
    <s v="http://pbs.twimg.com/profile_images/950695935859937280/DZxoU3GC_normal.jpg"/>
    <x v="182"/>
    <s v="https://twitter.com/#!/visittamperefi/status/1164872264334106626"/>
    <m/>
    <m/>
    <s v="1164872264334106626"/>
    <m/>
    <b v="0"/>
    <n v="4"/>
    <s v=""/>
    <b v="0"/>
    <s v="fi"/>
    <m/>
    <s v=""/>
    <b v="0"/>
    <n v="2"/>
    <s v=""/>
    <s v="Twitter Web App"/>
    <b v="0"/>
    <s v="1164872264334106626"/>
    <s v="Tweet"/>
    <n v="0"/>
    <n v="0"/>
    <m/>
    <m/>
    <m/>
    <m/>
    <m/>
    <m/>
    <m/>
    <m/>
    <n v="1"/>
    <s v="3"/>
    <s v="3"/>
    <n v="0"/>
    <n v="0"/>
    <n v="0"/>
    <n v="0"/>
    <n v="0"/>
    <n v="0"/>
    <n v="28"/>
    <n v="100"/>
    <n v="28"/>
  </r>
  <r>
    <s v="visittamperefi"/>
    <s v="tamperekaupunki"/>
    <m/>
    <m/>
    <m/>
    <m/>
    <m/>
    <m/>
    <m/>
    <m/>
    <s v="Yes"/>
    <n v="258"/>
    <m/>
    <m/>
    <x v="1"/>
    <d v="2019-08-23T12:16:20.000"/>
    <s v="RT @Tamperekaupunki: Sara Hildénin taidemuseon 40-vuotisjuhlavuoden kesänäyttely Out of Office on esillä vielä tämän viikonlopun - vielä si…"/>
    <m/>
    <m/>
    <x v="2"/>
    <m/>
    <s v="http://pbs.twimg.com/profile_images/950695935859937280/DZxoU3GC_normal.jpg"/>
    <x v="183"/>
    <s v="https://twitter.com/#!/visittamperefi/status/1164874008053080064"/>
    <m/>
    <m/>
    <s v="1164874008053080064"/>
    <m/>
    <b v="0"/>
    <n v="0"/>
    <s v=""/>
    <b v="0"/>
    <s v="fi"/>
    <m/>
    <s v=""/>
    <b v="0"/>
    <n v="1"/>
    <s v="1164870117240520704"/>
    <s v="Twitter Web App"/>
    <b v="0"/>
    <s v="1164870117240520704"/>
    <s v="Tweet"/>
    <n v="0"/>
    <n v="0"/>
    <m/>
    <m/>
    <m/>
    <m/>
    <m/>
    <m/>
    <m/>
    <m/>
    <n v="8"/>
    <s v="3"/>
    <s v="2"/>
    <n v="0"/>
    <n v="0"/>
    <n v="0"/>
    <n v="0"/>
    <n v="0"/>
    <n v="0"/>
    <n v="18"/>
    <n v="100"/>
    <n v="18"/>
  </r>
  <r>
    <s v="tamperekaupunki"/>
    <s v="visittamperefi"/>
    <m/>
    <m/>
    <m/>
    <m/>
    <m/>
    <m/>
    <m/>
    <m/>
    <s v="Yes"/>
    <n v="259"/>
    <m/>
    <m/>
    <x v="1"/>
    <d v="2019-08-12T07:56:38.000"/>
    <s v="RT @VisittampereFI: #Kintulammi'n Kortejärven tilalla on elokuun viikonloppuisin avoin kahvila, #sauna ja muuta oheisohjelmaa 🌼 #Nysse tarj…"/>
    <m/>
    <m/>
    <x v="84"/>
    <m/>
    <s v="http://pbs.twimg.com/profile_images/466889974835458048/HXMIfTx8_normal.jpeg"/>
    <x v="184"/>
    <s v="https://twitter.com/#!/tamperekaupunki/status/1160822385710456834"/>
    <m/>
    <m/>
    <s v="1160822385710456834"/>
    <m/>
    <b v="0"/>
    <n v="0"/>
    <s v=""/>
    <b v="0"/>
    <s v="fi"/>
    <m/>
    <s v=""/>
    <b v="0"/>
    <n v="2"/>
    <s v="1159825041103687680"/>
    <s v="TweetDeck"/>
    <b v="0"/>
    <s v="1159825041103687680"/>
    <s v="Tweet"/>
    <n v="0"/>
    <n v="0"/>
    <m/>
    <m/>
    <m/>
    <m/>
    <m/>
    <m/>
    <m/>
    <m/>
    <n v="12"/>
    <s v="2"/>
    <s v="3"/>
    <n v="0"/>
    <n v="0"/>
    <n v="0"/>
    <n v="0"/>
    <n v="0"/>
    <n v="0"/>
    <n v="16"/>
    <n v="100"/>
    <n v="16"/>
  </r>
  <r>
    <s v="tamperekaupunki"/>
    <s v="visittamperefi"/>
    <m/>
    <m/>
    <m/>
    <m/>
    <m/>
    <m/>
    <m/>
    <m/>
    <s v="Yes"/>
    <n v="260"/>
    <m/>
    <m/>
    <x v="1"/>
    <d v="2019-08-12T08:04:43.000"/>
    <s v="RT @VisittampereFI: Kesä on parasta aikaa #pyöräily'yn! #tampere'elta löytyy useita vuokrattavia pyöriä, joten hyppää satulaan ja polkaise…"/>
    <m/>
    <m/>
    <x v="57"/>
    <m/>
    <s v="http://pbs.twimg.com/profile_images/466889974835458048/HXMIfTx8_normal.jpeg"/>
    <x v="185"/>
    <s v="https://twitter.com/#!/tamperekaupunki/status/1160824418366558208"/>
    <m/>
    <m/>
    <s v="1160824418366558208"/>
    <m/>
    <b v="0"/>
    <n v="0"/>
    <s v=""/>
    <b v="0"/>
    <s v="fi"/>
    <m/>
    <s v=""/>
    <b v="0"/>
    <n v="2"/>
    <s v="1146735408111165440"/>
    <s v="TweetDeck"/>
    <b v="0"/>
    <s v="1146735408111165440"/>
    <s v="Tweet"/>
    <n v="0"/>
    <n v="0"/>
    <m/>
    <m/>
    <m/>
    <m/>
    <m/>
    <m/>
    <m/>
    <m/>
    <n v="12"/>
    <s v="2"/>
    <s v="3"/>
    <n v="0"/>
    <n v="0"/>
    <n v="0"/>
    <n v="0"/>
    <n v="0"/>
    <n v="0"/>
    <n v="17"/>
    <n v="100"/>
    <n v="17"/>
  </r>
  <r>
    <s v="tamperekaupunki"/>
    <s v="visittamperefi"/>
    <m/>
    <m/>
    <m/>
    <m/>
    <m/>
    <m/>
    <m/>
    <m/>
    <s v="Yes"/>
    <n v="261"/>
    <m/>
    <m/>
    <x v="1"/>
    <d v="2019-08-12T11:49:18.000"/>
    <s v="RT @VisittampereFI: #Rammstein käväisi viikonloppuna ravistelemassa #Tampere'en hereille 💣 Bändin laulaja Till Lindemann ehti onneksi nautt…"/>
    <m/>
    <m/>
    <x v="3"/>
    <m/>
    <s v="http://pbs.twimg.com/profile_images/466889974835458048/HXMIfTx8_normal.jpeg"/>
    <x v="186"/>
    <s v="https://twitter.com/#!/tamperekaupunki/status/1160880939028926464"/>
    <m/>
    <m/>
    <s v="1160880939028926464"/>
    <m/>
    <b v="0"/>
    <n v="0"/>
    <s v=""/>
    <b v="0"/>
    <s v="fi"/>
    <m/>
    <s v=""/>
    <b v="0"/>
    <n v="2"/>
    <s v="1160872196660764674"/>
    <s v="TweetDeck"/>
    <b v="0"/>
    <s v="1160872196660764674"/>
    <s v="Tweet"/>
    <n v="0"/>
    <n v="0"/>
    <m/>
    <m/>
    <m/>
    <m/>
    <m/>
    <m/>
    <m/>
    <m/>
    <n v="12"/>
    <s v="2"/>
    <s v="3"/>
    <n v="0"/>
    <n v="0"/>
    <n v="0"/>
    <n v="0"/>
    <n v="0"/>
    <n v="0"/>
    <n v="15"/>
    <n v="100"/>
    <n v="15"/>
  </r>
  <r>
    <s v="tamperekaupunki"/>
    <s v="visittamperefi"/>
    <m/>
    <m/>
    <m/>
    <m/>
    <m/>
    <m/>
    <m/>
    <m/>
    <s v="Yes"/>
    <n v="262"/>
    <m/>
    <m/>
    <x v="1"/>
    <d v="2019-08-14T09:30:51.000"/>
    <s v="RT @VisittampereFI: Wow 🤩 Paris–North Cape -valokuvaseikkailu saapuu #Tampere'elle! Yli 80 ranskalaista, belgialaista ja sveitsiläistä valo…"/>
    <m/>
    <m/>
    <x v="12"/>
    <m/>
    <s v="http://pbs.twimg.com/profile_images/466889974835458048/HXMIfTx8_normal.jpeg"/>
    <x v="187"/>
    <s v="https://twitter.com/#!/tamperekaupunki/status/1161570872064393216"/>
    <m/>
    <m/>
    <s v="1161570872064393216"/>
    <m/>
    <b v="0"/>
    <n v="0"/>
    <s v=""/>
    <b v="0"/>
    <s v="fi"/>
    <m/>
    <s v=""/>
    <b v="0"/>
    <n v="1"/>
    <s v="1161529888756703234"/>
    <s v="TweetDeck"/>
    <b v="0"/>
    <s v="1161529888756703234"/>
    <s v="Tweet"/>
    <n v="0"/>
    <n v="0"/>
    <m/>
    <m/>
    <m/>
    <m/>
    <m/>
    <m/>
    <m/>
    <m/>
    <n v="12"/>
    <s v="2"/>
    <s v="3"/>
    <n v="1"/>
    <n v="6.25"/>
    <n v="0"/>
    <n v="0"/>
    <n v="0"/>
    <n v="0"/>
    <n v="15"/>
    <n v="93.75"/>
    <n v="16"/>
  </r>
  <r>
    <s v="tamperekaupunki"/>
    <s v="visittamperefi"/>
    <m/>
    <m/>
    <m/>
    <m/>
    <m/>
    <m/>
    <m/>
    <m/>
    <s v="Yes"/>
    <n v="263"/>
    <m/>
    <m/>
    <x v="1"/>
    <d v="2019-08-14T11:53:01.000"/>
    <s v="RT @VisittampereFI: Hämeenpuiston #Puistofiesta täyttää 10 vuotta ja luvassa on musiikkia, ohjelmaa ja harrastuksia https://t.co/uc3fjDkZ8U…"/>
    <s v="https://visittampere.fi/tapahtumat/hameenpuiston-puistofiesta/"/>
    <s v="visittampere.fi"/>
    <x v="85"/>
    <m/>
    <s v="http://pbs.twimg.com/profile_images/466889974835458048/HXMIfTx8_normal.jpeg"/>
    <x v="188"/>
    <s v="https://twitter.com/#!/tamperekaupunki/status/1161606649745948672"/>
    <m/>
    <m/>
    <s v="1161606649745948672"/>
    <m/>
    <b v="0"/>
    <n v="0"/>
    <s v=""/>
    <b v="0"/>
    <s v="fi"/>
    <m/>
    <s v=""/>
    <b v="0"/>
    <n v="1"/>
    <s v="1161587368794710016"/>
    <s v="TweetDeck"/>
    <b v="0"/>
    <s v="1161587368794710016"/>
    <s v="Tweet"/>
    <n v="0"/>
    <n v="0"/>
    <m/>
    <m/>
    <m/>
    <m/>
    <m/>
    <m/>
    <m/>
    <m/>
    <n v="12"/>
    <s v="2"/>
    <s v="3"/>
    <n v="0"/>
    <n v="0"/>
    <n v="0"/>
    <n v="0"/>
    <n v="0"/>
    <n v="0"/>
    <n v="14"/>
    <n v="100"/>
    <n v="14"/>
  </r>
  <r>
    <s v="tamperekaupunki"/>
    <s v="visittamperefi"/>
    <m/>
    <m/>
    <m/>
    <m/>
    <m/>
    <m/>
    <m/>
    <m/>
    <s v="Yes"/>
    <n v="264"/>
    <m/>
    <m/>
    <x v="1"/>
    <d v="2019-08-15T09:53:08.000"/>
    <s v="RT @VisittampereFI: Pietarilaiset markkinat on koko perheen iloinen tapahtuma Tallipihalla 🌼 Elävää musiikkia ja iloista slaavilaistunnelma…"/>
    <m/>
    <m/>
    <x v="2"/>
    <m/>
    <s v="http://pbs.twimg.com/profile_images/466889974835458048/HXMIfTx8_normal.jpeg"/>
    <x v="189"/>
    <s v="https://twitter.com/#!/tamperekaupunki/status/1161938866082856960"/>
    <m/>
    <m/>
    <s v="1161938866082856960"/>
    <m/>
    <b v="0"/>
    <n v="0"/>
    <s v=""/>
    <b v="0"/>
    <s v="fi"/>
    <m/>
    <s v=""/>
    <b v="0"/>
    <n v="1"/>
    <s v="1161884491486498816"/>
    <s v="TweetDeck"/>
    <b v="0"/>
    <s v="1161884491486498816"/>
    <s v="Tweet"/>
    <n v="0"/>
    <n v="0"/>
    <m/>
    <m/>
    <m/>
    <m/>
    <m/>
    <m/>
    <m/>
    <m/>
    <n v="12"/>
    <s v="2"/>
    <s v="3"/>
    <n v="0"/>
    <n v="0"/>
    <n v="0"/>
    <n v="0"/>
    <n v="0"/>
    <n v="0"/>
    <n v="15"/>
    <n v="100"/>
    <n v="15"/>
  </r>
  <r>
    <s v="tamperekaupunki"/>
    <s v="visittamperefi"/>
    <m/>
    <m/>
    <m/>
    <m/>
    <m/>
    <m/>
    <m/>
    <m/>
    <s v="Yes"/>
    <n v="265"/>
    <m/>
    <m/>
    <x v="1"/>
    <d v="2019-08-15T13:21:13.000"/>
    <s v="RT @VisittampereFI: Tampere-talossa on parhaillaan käynnissä pressitilaisuus, jossa esitellään #Tampere'ella ensimmäistä kertaa pysähtyvää…"/>
    <m/>
    <m/>
    <x v="12"/>
    <m/>
    <s v="http://pbs.twimg.com/profile_images/466889974835458048/HXMIfTx8_normal.jpeg"/>
    <x v="190"/>
    <s v="https://twitter.com/#!/tamperekaupunki/status/1161991235613147136"/>
    <m/>
    <m/>
    <s v="1161991235613147136"/>
    <m/>
    <b v="0"/>
    <n v="0"/>
    <s v=""/>
    <b v="0"/>
    <s v="fi"/>
    <m/>
    <s v=""/>
    <b v="0"/>
    <n v="2"/>
    <s v="1161960247575138304"/>
    <s v="TweetDeck"/>
    <b v="0"/>
    <s v="1161960247575138304"/>
    <s v="Tweet"/>
    <n v="0"/>
    <n v="0"/>
    <m/>
    <m/>
    <m/>
    <m/>
    <m/>
    <m/>
    <m/>
    <m/>
    <n v="12"/>
    <s v="2"/>
    <s v="3"/>
    <n v="0"/>
    <n v="0"/>
    <n v="0"/>
    <n v="0"/>
    <n v="0"/>
    <n v="0"/>
    <n v="14"/>
    <n v="100"/>
    <n v="14"/>
  </r>
  <r>
    <s v="tamperekaupunki"/>
    <s v="visittamperefi"/>
    <m/>
    <m/>
    <m/>
    <m/>
    <m/>
    <m/>
    <m/>
    <m/>
    <s v="Yes"/>
    <n v="266"/>
    <m/>
    <m/>
    <x v="1"/>
    <d v="2019-08-16T10:57:00.000"/>
    <s v="RT @VisittampereFI: Nyt se avautuu! G #Livelab #Tampere nimittäin 🤩 Ensimmäisissä konserteissa esiintyvät mm. Tuomo Prättälä, Markus Norden…"/>
    <m/>
    <m/>
    <x v="24"/>
    <m/>
    <s v="http://pbs.twimg.com/profile_images/466889974835458048/HXMIfTx8_normal.jpeg"/>
    <x v="191"/>
    <s v="https://twitter.com/#!/tamperekaupunki/status/1162317328610185217"/>
    <m/>
    <m/>
    <s v="1162317328610185217"/>
    <m/>
    <b v="0"/>
    <n v="0"/>
    <s v=""/>
    <b v="0"/>
    <s v="fi"/>
    <m/>
    <s v=""/>
    <b v="0"/>
    <n v="5"/>
    <s v="1162290018410532864"/>
    <s v="TweetDeck"/>
    <b v="0"/>
    <s v="1162290018410532864"/>
    <s v="Tweet"/>
    <n v="0"/>
    <n v="0"/>
    <m/>
    <m/>
    <m/>
    <m/>
    <m/>
    <m/>
    <m/>
    <m/>
    <n v="12"/>
    <s v="2"/>
    <s v="3"/>
    <n v="0"/>
    <n v="0"/>
    <n v="0"/>
    <n v="0"/>
    <n v="0"/>
    <n v="0"/>
    <n v="17"/>
    <n v="100"/>
    <n v="17"/>
  </r>
  <r>
    <s v="tamperekaupunki"/>
    <s v="visittamperefi"/>
    <m/>
    <m/>
    <m/>
    <m/>
    <m/>
    <m/>
    <m/>
    <m/>
    <s v="Yes"/>
    <n v="268"/>
    <m/>
    <m/>
    <x v="1"/>
    <d v="2019-08-22T10:15:50.000"/>
    <s v="RT @VisittampereFI: Nyt on aika juhlistaa #Tuulensuu'n ratikkakorttelia 🥳 Koko perheen ilmaisessa korttelijuhlassa nautitaan ainutlaatuisis…"/>
    <m/>
    <m/>
    <x v="60"/>
    <m/>
    <s v="http://pbs.twimg.com/profile_images/466889974835458048/HXMIfTx8_normal.jpeg"/>
    <x v="192"/>
    <s v="https://twitter.com/#!/tamperekaupunki/status/1164481294761373696"/>
    <m/>
    <m/>
    <s v="1164481294761373696"/>
    <m/>
    <b v="0"/>
    <n v="0"/>
    <s v=""/>
    <b v="0"/>
    <s v="fi"/>
    <m/>
    <s v=""/>
    <b v="0"/>
    <n v="2"/>
    <s v="1164431835977453568"/>
    <s v="TweetDeck"/>
    <b v="0"/>
    <s v="1164431835977453568"/>
    <s v="Tweet"/>
    <n v="0"/>
    <n v="0"/>
    <m/>
    <m/>
    <m/>
    <m/>
    <m/>
    <m/>
    <m/>
    <m/>
    <n v="12"/>
    <s v="2"/>
    <s v="3"/>
    <n v="0"/>
    <n v="0"/>
    <n v="0"/>
    <n v="0"/>
    <n v="0"/>
    <n v="0"/>
    <n v="14"/>
    <n v="100"/>
    <n v="14"/>
  </r>
  <r>
    <s v="tamperekaupunki"/>
    <s v="visittamperefi"/>
    <m/>
    <m/>
    <m/>
    <m/>
    <m/>
    <m/>
    <m/>
    <m/>
    <s v="Yes"/>
    <n v="269"/>
    <m/>
    <m/>
    <x v="1"/>
    <d v="2019-08-23T09:58:48.000"/>
    <s v="RT @VisittampereFI: Särkänniemen alue uudistuu ja laajenee tulevina vuosina 🤩 Jos haluat vaikuttaa, osallistu kyselyyn ja olet mukana kahde…"/>
    <m/>
    <m/>
    <x v="2"/>
    <m/>
    <s v="http://pbs.twimg.com/profile_images/466889974835458048/HXMIfTx8_normal.jpeg"/>
    <x v="193"/>
    <s v="https://twitter.com/#!/tamperekaupunki/status/1164839395763134464"/>
    <m/>
    <m/>
    <s v="1164839395763134464"/>
    <m/>
    <b v="0"/>
    <n v="0"/>
    <s v=""/>
    <b v="0"/>
    <s v="fi"/>
    <m/>
    <s v=""/>
    <b v="0"/>
    <n v="1"/>
    <s v="1164795903594549248"/>
    <s v="TweetDeck"/>
    <b v="0"/>
    <s v="1164795903594549248"/>
    <s v="Tweet"/>
    <n v="0"/>
    <n v="0"/>
    <m/>
    <m/>
    <m/>
    <m/>
    <m/>
    <m/>
    <m/>
    <m/>
    <n v="12"/>
    <s v="2"/>
    <s v="3"/>
    <n v="0"/>
    <n v="0"/>
    <n v="0"/>
    <n v="0"/>
    <n v="0"/>
    <n v="0"/>
    <n v="18"/>
    <n v="100"/>
    <n v="18"/>
  </r>
  <r>
    <s v="tamperekaupunki"/>
    <s v="visittamperefi"/>
    <m/>
    <m/>
    <m/>
    <m/>
    <m/>
    <m/>
    <m/>
    <m/>
    <s v="Yes"/>
    <n v="270"/>
    <m/>
    <m/>
    <x v="1"/>
    <d v="2019-08-23T13:29:08.000"/>
    <s v="RT @VisittampereFI: Varaslähtö Venetsialaisiin #Tampere'ella! Viikinsaaren #Venetsialaiset juhlitaan lauantaina 24.8. ja pääesiintyjänä Täh…"/>
    <m/>
    <m/>
    <x v="86"/>
    <m/>
    <s v="http://pbs.twimg.com/profile_images/466889974835458048/HXMIfTx8_normal.jpeg"/>
    <x v="194"/>
    <s v="https://twitter.com/#!/tamperekaupunki/status/1164892327388884992"/>
    <m/>
    <m/>
    <s v="1164892327388884992"/>
    <m/>
    <b v="0"/>
    <n v="0"/>
    <s v=""/>
    <b v="0"/>
    <s v="fi"/>
    <m/>
    <s v=""/>
    <b v="0"/>
    <n v="2"/>
    <s v="1164872264334106626"/>
    <s v="TweetDeck"/>
    <b v="0"/>
    <s v="1164872264334106626"/>
    <s v="Tweet"/>
    <n v="0"/>
    <n v="0"/>
    <m/>
    <m/>
    <m/>
    <m/>
    <m/>
    <m/>
    <m/>
    <m/>
    <n v="12"/>
    <s v="2"/>
    <s v="3"/>
    <n v="0"/>
    <n v="0"/>
    <n v="0"/>
    <n v="0"/>
    <n v="0"/>
    <n v="0"/>
    <n v="14"/>
    <n v="100"/>
    <n v="14"/>
  </r>
  <r>
    <s v="samaekoskinen"/>
    <s v="visittamperefi"/>
    <m/>
    <m/>
    <m/>
    <m/>
    <m/>
    <m/>
    <m/>
    <m/>
    <s v="Yes"/>
    <n v="271"/>
    <m/>
    <m/>
    <x v="1"/>
    <d v="2019-08-23T14:06:09.000"/>
    <s v="RT @VisittampereFI: Varaslähtö Venetsialaisiin #Tampere'ella! Viikinsaaren #Venetsialaiset juhlitaan lauantaina 24.8. ja pääesiintyjänä Täh…"/>
    <m/>
    <m/>
    <x v="86"/>
    <m/>
    <s v="http://pbs.twimg.com/profile_images/1080916188505559042/TCLVEuW-_normal.jpg"/>
    <x v="195"/>
    <s v="https://twitter.com/#!/samaekoskinen/status/1164901644145975297"/>
    <m/>
    <m/>
    <s v="1164901644145975297"/>
    <m/>
    <b v="0"/>
    <n v="0"/>
    <s v=""/>
    <b v="0"/>
    <s v="fi"/>
    <m/>
    <s v=""/>
    <b v="0"/>
    <n v="2"/>
    <s v="1164872264334106626"/>
    <s v="Twitter for iPhone"/>
    <b v="0"/>
    <s v="1164872264334106626"/>
    <s v="Tweet"/>
    <n v="0"/>
    <n v="0"/>
    <m/>
    <m/>
    <m/>
    <m/>
    <m/>
    <m/>
    <m/>
    <m/>
    <n v="1"/>
    <s v="3"/>
    <s v="3"/>
    <n v="0"/>
    <n v="0"/>
    <n v="0"/>
    <n v="0"/>
    <n v="0"/>
    <n v="0"/>
    <n v="14"/>
    <n v="100"/>
    <n v="14"/>
  </r>
  <r>
    <s v="keisasenreetta"/>
    <s v="mikko_ky"/>
    <m/>
    <m/>
    <m/>
    <m/>
    <m/>
    <m/>
    <m/>
    <m/>
    <s v="No"/>
    <n v="274"/>
    <m/>
    <m/>
    <x v="1"/>
    <d v="2019-08-23T17:13:21.000"/>
    <s v="RT @Mikko_KY: Miljardibisnes ja olympialaji sekä yhteisöllistä toimintaa ja kaupunkien kehittämistä, kuten #kaarikoirat ja @Tamperekaupunki…"/>
    <m/>
    <m/>
    <x v="47"/>
    <m/>
    <s v="http://pbs.twimg.com/profile_images/573967400246329344/plfXpZpI_normal.jpeg"/>
    <x v="196"/>
    <s v="https://twitter.com/#!/keisasenreetta/status/1164948754035855361"/>
    <m/>
    <m/>
    <s v="1164948754035855361"/>
    <m/>
    <b v="0"/>
    <n v="0"/>
    <s v=""/>
    <b v="0"/>
    <s v="fi"/>
    <m/>
    <s v=""/>
    <b v="0"/>
    <n v="4"/>
    <s v="1164800912084201472"/>
    <s v="Twitter for Android"/>
    <b v="0"/>
    <s v="1164800912084201472"/>
    <s v="Tweet"/>
    <n v="0"/>
    <n v="0"/>
    <m/>
    <m/>
    <m/>
    <m/>
    <m/>
    <m/>
    <m/>
    <m/>
    <n v="1"/>
    <s v="2"/>
    <s v="2"/>
    <m/>
    <m/>
    <m/>
    <m/>
    <m/>
    <m/>
    <m/>
    <m/>
    <m/>
  </r>
  <r>
    <s v="maritaverne"/>
    <s v="polamk"/>
    <m/>
    <m/>
    <m/>
    <m/>
    <m/>
    <m/>
    <m/>
    <m/>
    <s v="No"/>
    <n v="276"/>
    <m/>
    <m/>
    <x v="1"/>
    <d v="2019-08-23T17:14:56.000"/>
    <s v="RT @TalentTampere: Warmly welcome to #tampere new students of  @TampereUni_x000a_ @TAMK_UAS_x000a_ @treduofficial_x000a_@TAKKTampere_x000a_ @Polamk_x000a_ @opiskelijanta…"/>
    <m/>
    <m/>
    <x v="12"/>
    <m/>
    <s v="http://pbs.twimg.com/profile_images/896787663805665281/iFfad2En_normal.jpg"/>
    <x v="197"/>
    <s v="https://twitter.com/#!/maritaverne/status/1164949152926720000"/>
    <m/>
    <m/>
    <s v="1164949152926720000"/>
    <m/>
    <b v="0"/>
    <n v="0"/>
    <s v=""/>
    <b v="0"/>
    <s v="en"/>
    <m/>
    <s v=""/>
    <b v="0"/>
    <n v="3"/>
    <s v="1164787468366835713"/>
    <s v="Twitter for Android"/>
    <b v="0"/>
    <s v="1164787468366835713"/>
    <s v="Tweet"/>
    <n v="0"/>
    <n v="0"/>
    <m/>
    <m/>
    <m/>
    <m/>
    <m/>
    <m/>
    <m/>
    <m/>
    <n v="1"/>
    <s v="8"/>
    <s v="8"/>
    <m/>
    <m/>
    <m/>
    <m/>
    <m/>
    <m/>
    <m/>
    <m/>
    <m/>
  </r>
  <r>
    <s v="talenttampere"/>
    <s v="polamk"/>
    <m/>
    <m/>
    <m/>
    <m/>
    <m/>
    <m/>
    <m/>
    <m/>
    <s v="No"/>
    <n v="282"/>
    <m/>
    <m/>
    <x v="1"/>
    <d v="2019-08-23T06:32:27.000"/>
    <s v="Warmly welcome to #tampere new students of  @TampereUni_x000a_ @TAMK_UAS_x000a_ @treduofficial_x000a_@TAKKTampere_x000a_ @Polamk_x000a_ @opiskelijantampere #internationaltampere #TalentTampere _x000a__x000a_Photo #VisitTampere/Laura Vanzo https://t.co/yvNaDyMNXn"/>
    <m/>
    <m/>
    <x v="87"/>
    <s v="https://pbs.twimg.com/media/ECooBUUUIAEXvHO.jpg"/>
    <s v="https://pbs.twimg.com/media/ECooBUUUIAEXvHO.jpg"/>
    <x v="198"/>
    <s v="https://twitter.com/#!/talenttampere/status/1164787468366835713"/>
    <m/>
    <m/>
    <s v="1164787468366835713"/>
    <m/>
    <b v="0"/>
    <n v="11"/>
    <s v=""/>
    <b v="0"/>
    <s v="en"/>
    <m/>
    <s v=""/>
    <b v="0"/>
    <n v="3"/>
    <s v=""/>
    <s v="TweetDeck"/>
    <b v="0"/>
    <s v="1164787468366835713"/>
    <s v="Tweet"/>
    <n v="0"/>
    <n v="0"/>
    <m/>
    <m/>
    <m/>
    <m/>
    <m/>
    <m/>
    <m/>
    <m/>
    <n v="1"/>
    <s v="8"/>
    <s v="8"/>
    <m/>
    <m/>
    <m/>
    <m/>
    <m/>
    <m/>
    <m/>
    <m/>
    <m/>
  </r>
  <r>
    <s v="ursulahelsky"/>
    <s v="polamk"/>
    <m/>
    <m/>
    <m/>
    <m/>
    <m/>
    <m/>
    <m/>
    <m/>
    <s v="No"/>
    <n v="283"/>
    <m/>
    <m/>
    <x v="1"/>
    <d v="2019-08-23T17:19:29.000"/>
    <s v="RT @TalentTampere: Warmly welcome to #tampere new students of  @TampereUni_x000a_ @TAMK_UAS_x000a_ @treduofficial_x000a_@TAKKTampere_x000a_ @Polamk_x000a_ @opiskelijanta…"/>
    <m/>
    <m/>
    <x v="12"/>
    <m/>
    <s v="http://pbs.twimg.com/profile_images/1159726907136626691/zcUB2wWW_normal.jpg"/>
    <x v="199"/>
    <s v="https://twitter.com/#!/ursulahelsky/status/1164950296327544832"/>
    <m/>
    <m/>
    <s v="1164950296327544832"/>
    <m/>
    <b v="0"/>
    <n v="0"/>
    <s v=""/>
    <b v="0"/>
    <s v="en"/>
    <m/>
    <s v=""/>
    <b v="0"/>
    <n v="3"/>
    <s v="1164787468366835713"/>
    <s v="Twitter for Android"/>
    <b v="0"/>
    <s v="1164787468366835713"/>
    <s v="Tweet"/>
    <n v="0"/>
    <n v="0"/>
    <m/>
    <m/>
    <m/>
    <m/>
    <m/>
    <m/>
    <m/>
    <m/>
    <n v="1"/>
    <s v="8"/>
    <s v="8"/>
    <m/>
    <m/>
    <m/>
    <m/>
    <m/>
    <m/>
    <m/>
    <m/>
    <m/>
  </r>
  <r>
    <s v="sarkanniemi"/>
    <s v="visittampere"/>
    <m/>
    <m/>
    <m/>
    <m/>
    <m/>
    <m/>
    <m/>
    <m/>
    <s v="Yes"/>
    <n v="293"/>
    <m/>
    <m/>
    <x v="1"/>
    <d v="2019-08-20T07:02:00.000"/>
    <s v="Särkänniemen alue uudistuu ja laajenee tulevina vuosina. 🎡 Vastaa kyselyyn uusista palveluista ja vaikuta alueen kehittymiseen! 💪 Voit voittaa liput Karmivaan karnevaaliin. 👺💀🤭 Vastaa ja osallistu: https://t.co/K1cXj0S3bc #Särkänniemi @VisitTampere"/>
    <s v="https://forms.gle/tBuRFGqGaq3gJL5NA"/>
    <s v="forms.gle"/>
    <x v="88"/>
    <m/>
    <s v="http://pbs.twimg.com/profile_images/709707497553039361/FRPp-i-l_normal.jpg"/>
    <x v="200"/>
    <s v="https://twitter.com/#!/sarkanniemi/status/1163707740520427523"/>
    <m/>
    <m/>
    <s v="1163707740520427523"/>
    <m/>
    <b v="0"/>
    <n v="7"/>
    <s v=""/>
    <b v="0"/>
    <s v="fi"/>
    <m/>
    <s v=""/>
    <b v="0"/>
    <n v="6"/>
    <s v=""/>
    <s v="Sprout Social"/>
    <b v="0"/>
    <s v="1163707740520427523"/>
    <s v="Tweet"/>
    <n v="0"/>
    <n v="0"/>
    <m/>
    <m/>
    <m/>
    <m/>
    <m/>
    <m/>
    <m/>
    <m/>
    <n v="1"/>
    <s v="2"/>
    <s v="1"/>
    <n v="0"/>
    <n v="0"/>
    <n v="0"/>
    <n v="0"/>
    <n v="0"/>
    <n v="0"/>
    <n v="25"/>
    <n v="100"/>
    <n v="25"/>
  </r>
  <r>
    <s v="visittampere"/>
    <s v="sarkanniemi"/>
    <m/>
    <m/>
    <m/>
    <m/>
    <m/>
    <m/>
    <m/>
    <m/>
    <s v="Yes"/>
    <n v="294"/>
    <m/>
    <m/>
    <x v="1"/>
    <d v="2019-08-20T10:54:54.000"/>
    <s v="When August turns into September, #Särkänniemi and #Mustalahti harbour turn into a #festival area for the whole #family 🤩🥳 Come and enjoy the lovely #lake #nature, #cruises and the whole programme! https://t.co/NSkaf5xDFZ #VisitTampere @sarkanniemi @Tamperekaupunki"/>
    <s v="https://visittampere.fi/en/tampere-lakeland-festival/"/>
    <s v="visittampere.fi"/>
    <x v="89"/>
    <m/>
    <s v="http://pbs.twimg.com/profile_images/950689641698557953/KmW2PC2n_normal.jpg"/>
    <x v="201"/>
    <s v="https://twitter.com/#!/visittampere/status/1163766353112817664"/>
    <m/>
    <m/>
    <s v="1163766353112817664"/>
    <m/>
    <b v="0"/>
    <n v="18"/>
    <s v=""/>
    <b v="0"/>
    <s v="en"/>
    <m/>
    <s v=""/>
    <b v="0"/>
    <n v="2"/>
    <s v=""/>
    <s v="Twitter Web App"/>
    <b v="0"/>
    <s v="1163766353112817664"/>
    <s v="Tweet"/>
    <n v="0"/>
    <n v="0"/>
    <m/>
    <m/>
    <m/>
    <m/>
    <m/>
    <m/>
    <m/>
    <m/>
    <n v="1"/>
    <s v="1"/>
    <s v="2"/>
    <n v="2"/>
    <n v="6.0606060606060606"/>
    <n v="0"/>
    <n v="0"/>
    <n v="0"/>
    <n v="0"/>
    <n v="31"/>
    <n v="93.93939393939394"/>
    <n v="33"/>
  </r>
  <r>
    <s v="tamperekaupunki"/>
    <s v="sarkanniemi"/>
    <m/>
    <m/>
    <m/>
    <m/>
    <m/>
    <m/>
    <m/>
    <m/>
    <s v="No"/>
    <n v="295"/>
    <m/>
    <m/>
    <x v="1"/>
    <d v="2019-08-20T07:29:59.000"/>
    <s v="RT @sarkanniemi: Särkänniemen alue uudistuu ja laajenee tulevina vuosina. 🎡 Vastaa kyselyyn uusista palveluista ja vaikuta alueen kehittymi…"/>
    <m/>
    <m/>
    <x v="2"/>
    <m/>
    <s v="http://pbs.twimg.com/profile_images/466889974835458048/HXMIfTx8_normal.jpeg"/>
    <x v="202"/>
    <s v="https://twitter.com/#!/tamperekaupunki/status/1163714783192989697"/>
    <m/>
    <m/>
    <s v="1163714783192989697"/>
    <m/>
    <b v="0"/>
    <n v="0"/>
    <s v=""/>
    <b v="0"/>
    <s v="fi"/>
    <m/>
    <s v=""/>
    <b v="0"/>
    <n v="6"/>
    <s v="1163707740520427523"/>
    <s v="TweetDeck"/>
    <b v="0"/>
    <s v="1163707740520427523"/>
    <s v="Tweet"/>
    <n v="0"/>
    <n v="0"/>
    <m/>
    <m/>
    <m/>
    <m/>
    <m/>
    <m/>
    <m/>
    <m/>
    <n v="1"/>
    <s v="2"/>
    <s v="2"/>
    <n v="0"/>
    <n v="0"/>
    <n v="0"/>
    <n v="0"/>
    <n v="0"/>
    <n v="0"/>
    <n v="17"/>
    <n v="100"/>
    <n v="17"/>
  </r>
  <r>
    <s v="juhakokkala"/>
    <s v="sarkanniemi"/>
    <m/>
    <m/>
    <m/>
    <m/>
    <m/>
    <m/>
    <m/>
    <m/>
    <s v="No"/>
    <n v="296"/>
    <m/>
    <m/>
    <x v="1"/>
    <d v="2019-08-23T18:02:36.000"/>
    <s v="Jytinää Särkässä. #tampere #särkänniemi @Tamperekaupunki @sarkanniemi @VisitTampere https://t.co/pxrhk9w6a8"/>
    <m/>
    <m/>
    <x v="90"/>
    <s v="https://pbs.twimg.com/media/ECrF_OnX4AA7T_k.jpg"/>
    <s v="https://pbs.twimg.com/media/ECrF_OnX4AA7T_k.jpg"/>
    <x v="203"/>
    <s v="https://twitter.com/#!/juhakokkala/status/1164961150523650049"/>
    <m/>
    <m/>
    <s v="1164961150523650049"/>
    <m/>
    <b v="0"/>
    <n v="9"/>
    <s v=""/>
    <b v="0"/>
    <s v="fi"/>
    <m/>
    <s v=""/>
    <b v="0"/>
    <n v="1"/>
    <s v=""/>
    <s v="Twitter for iPhone"/>
    <b v="0"/>
    <s v="1164961150523650049"/>
    <s v="Tweet"/>
    <n v="0"/>
    <n v="0"/>
    <m/>
    <m/>
    <m/>
    <m/>
    <m/>
    <m/>
    <m/>
    <m/>
    <n v="1"/>
    <s v="2"/>
    <s v="2"/>
    <m/>
    <m/>
    <m/>
    <m/>
    <m/>
    <m/>
    <m/>
    <m/>
    <m/>
  </r>
  <r>
    <s v="yletampere"/>
    <s v="sarkanniemi"/>
    <m/>
    <m/>
    <m/>
    <m/>
    <m/>
    <m/>
    <m/>
    <m/>
    <s v="No"/>
    <n v="297"/>
    <m/>
    <m/>
    <x v="1"/>
    <d v="2019-08-23T18:03:01.000"/>
    <s v="RT @juhakokkala: Jytinää Särkässä. #tampere #särkänniemi @Tamperekaupunki @sarkanniemi @VisitTampere https://t.co/pxrhk9w6a8"/>
    <m/>
    <m/>
    <x v="90"/>
    <s v="https://pbs.twimg.com/media/ECrF_OnX4AA7T_k.jpg"/>
    <s v="https://pbs.twimg.com/media/ECrF_OnX4AA7T_k.jpg"/>
    <x v="204"/>
    <s v="https://twitter.com/#!/yletampere/status/1164961252273197056"/>
    <m/>
    <m/>
    <s v="1164961252273197056"/>
    <m/>
    <b v="0"/>
    <n v="0"/>
    <s v=""/>
    <b v="0"/>
    <s v="fi"/>
    <m/>
    <s v=""/>
    <b v="0"/>
    <n v="1"/>
    <s v="1164961150523650049"/>
    <s v="Twitter for iPhone"/>
    <b v="0"/>
    <s v="1164961150523650049"/>
    <s v="Tweet"/>
    <n v="0"/>
    <n v="0"/>
    <m/>
    <m/>
    <m/>
    <m/>
    <m/>
    <m/>
    <m/>
    <m/>
    <n v="1"/>
    <s v="2"/>
    <s v="2"/>
    <m/>
    <m/>
    <m/>
    <m/>
    <m/>
    <m/>
    <m/>
    <m/>
    <m/>
  </r>
  <r>
    <s v="sarittaduhamel"/>
    <s v="sarittaduhamel"/>
    <m/>
    <m/>
    <m/>
    <m/>
    <m/>
    <m/>
    <m/>
    <m/>
    <s v="No"/>
    <n v="303"/>
    <m/>
    <m/>
    <x v="0"/>
    <d v="2019-08-23T18:06:42.000"/>
    <s v="Many of you know pétanque but how many of you knew about this Finnish game mölkky?_x000a__x000a_#mölkky #game #hobby #Finland #visitTampere https://t.co/hydPoyYKhs"/>
    <s v="https://twitter.com/thisisFINLAND/status/1164877955044192257"/>
    <s v="twitter.com"/>
    <x v="91"/>
    <m/>
    <s v="http://pbs.twimg.com/profile_images/885051046732627968/ct8HDaFX_normal.jpg"/>
    <x v="205"/>
    <s v="https://twitter.com/#!/sarittaduhamel/status/1164962180795699203"/>
    <m/>
    <m/>
    <s v="1164962180795699203"/>
    <m/>
    <b v="0"/>
    <n v="0"/>
    <s v=""/>
    <b v="1"/>
    <s v="en"/>
    <m/>
    <s v="1164877955044192257"/>
    <b v="0"/>
    <n v="0"/>
    <s v=""/>
    <s v="Twitter Web App"/>
    <b v="0"/>
    <s v="1164962180795699203"/>
    <s v="Tweet"/>
    <n v="0"/>
    <n v="0"/>
    <m/>
    <m/>
    <m/>
    <m/>
    <m/>
    <m/>
    <m/>
    <m/>
    <n v="1"/>
    <s v="6"/>
    <s v="6"/>
    <n v="0"/>
    <n v="0"/>
    <n v="0"/>
    <n v="0"/>
    <n v="0"/>
    <n v="0"/>
    <n v="21"/>
    <n v="100"/>
    <n v="21"/>
  </r>
  <r>
    <s v="valonkuvaaja"/>
    <s v="valonkuvaaja"/>
    <m/>
    <m/>
    <m/>
    <m/>
    <m/>
    <m/>
    <m/>
    <m/>
    <s v="No"/>
    <n v="304"/>
    <m/>
    <m/>
    <x v="0"/>
    <d v="2019-08-18T01:24:19.000"/>
    <s v="Ramsteinin keikalla ei kylmyyskään päässyt yllättämään, kun kymmen metrisiä tulipatsaita loimusi tasaista tahtia läpi koko keikan 🔥 🔥 🔥 #rammstein #rammsteinlive #tampere #visittampere #finland #rock #heavy #music… https://t.co/ybyy06n7tG"/>
    <s v="https://www.instagram.com/p/B1M_D-aBNEv/?igshid=r4pa5o2lv6pg"/>
    <s v="instagram.com"/>
    <x v="92"/>
    <m/>
    <s v="http://pbs.twimg.com/profile_images/923631300426321921/3v6GITHE_normal.jpg"/>
    <x v="206"/>
    <s v="https://twitter.com/#!/valonkuvaaja/status/1162897982359887873"/>
    <m/>
    <m/>
    <s v="1162897982359887873"/>
    <m/>
    <b v="0"/>
    <n v="0"/>
    <s v=""/>
    <b v="0"/>
    <s v="fi"/>
    <m/>
    <s v=""/>
    <b v="0"/>
    <n v="0"/>
    <s v=""/>
    <s v="Instagram"/>
    <b v="0"/>
    <s v="1162897982359887873"/>
    <s v="Tweet"/>
    <n v="0"/>
    <n v="0"/>
    <m/>
    <m/>
    <m/>
    <m/>
    <m/>
    <m/>
    <m/>
    <m/>
    <n v="2"/>
    <s v="6"/>
    <s v="6"/>
    <n v="0"/>
    <n v="0"/>
    <n v="0"/>
    <n v="0"/>
    <n v="0"/>
    <n v="0"/>
    <n v="24"/>
    <n v="100"/>
    <n v="24"/>
  </r>
  <r>
    <s v="valonkuvaaja"/>
    <s v="valonkuvaaja"/>
    <m/>
    <m/>
    <m/>
    <m/>
    <m/>
    <m/>
    <m/>
    <m/>
    <s v="No"/>
    <n v="305"/>
    <m/>
    <m/>
    <x v="0"/>
    <d v="2019-08-23T20:57:02.000"/>
    <s v="Rammstein piipahti muutaman kappaleeb verran myös pienellä lavalla. Takaisin tulopaikk oli osaltani lähes täydellinen 👍🏻😁 #rammstein #rammsteinlive #tampere #visittampere #finland #rock #heavy #music #konsertissa… https://t.co/204pjvvOuX"/>
    <s v="https://www.instagram.com/p/B1hUpDLBies/?igshid=i11ot0i9ax57"/>
    <s v="instagram.com"/>
    <x v="93"/>
    <m/>
    <s v="http://pbs.twimg.com/profile_images/923631300426321921/3v6GITHE_normal.jpg"/>
    <x v="207"/>
    <s v="https://twitter.com/#!/valonkuvaaja/status/1165005044527316998"/>
    <m/>
    <m/>
    <s v="1165005044527316998"/>
    <m/>
    <b v="0"/>
    <n v="0"/>
    <s v=""/>
    <b v="0"/>
    <s v="fi"/>
    <m/>
    <s v=""/>
    <b v="0"/>
    <n v="0"/>
    <s v=""/>
    <s v="Instagram"/>
    <b v="0"/>
    <s v="1165005044527316998"/>
    <s v="Tweet"/>
    <n v="0"/>
    <n v="0"/>
    <m/>
    <m/>
    <m/>
    <m/>
    <m/>
    <m/>
    <m/>
    <m/>
    <n v="2"/>
    <s v="6"/>
    <s v="6"/>
    <n v="0"/>
    <n v="0"/>
    <n v="0"/>
    <n v="0"/>
    <n v="0"/>
    <n v="0"/>
    <n v="23"/>
    <n v="100"/>
    <n v="23"/>
  </r>
  <r>
    <s v="goodnewsfinland"/>
    <s v="visittampere"/>
    <m/>
    <m/>
    <m/>
    <m/>
    <m/>
    <m/>
    <m/>
    <m/>
    <s v="No"/>
    <n v="306"/>
    <m/>
    <m/>
    <x v="1"/>
    <d v="2019-08-23T21:55:07.000"/>
    <s v="MT @visittampere: This Saturday you can enjoy one hot #sauna experience at the #Pispala #Sauna #Festival in #Tampere 🔥 Sauna hut, Ufo raft sauna, sauna dome, trailer sauna, tent saunas! https://t.co/OcoeGQNBTl #SaunaCapital #VisitTampere #Finland"/>
    <s v="https://visittampere.fi/en/events/pispala-sauna-festival/"/>
    <s v="visittampere.fi"/>
    <x v="94"/>
    <m/>
    <s v="http://pbs.twimg.com/profile_images/634276570178420736/w3pt_4Th_normal.png"/>
    <x v="208"/>
    <s v="https://twitter.com/#!/goodnewsfinland/status/1165019662322667521"/>
    <m/>
    <m/>
    <s v="1165019662322667521"/>
    <m/>
    <b v="0"/>
    <n v="4"/>
    <s v=""/>
    <b v="0"/>
    <s v="en"/>
    <m/>
    <s v=""/>
    <b v="0"/>
    <n v="0"/>
    <s v=""/>
    <s v="Hootsuite Inc."/>
    <b v="0"/>
    <s v="1165019662322667521"/>
    <s v="Tweet"/>
    <n v="0"/>
    <n v="0"/>
    <m/>
    <m/>
    <m/>
    <m/>
    <m/>
    <m/>
    <m/>
    <m/>
    <n v="1"/>
    <s v="1"/>
    <s v="1"/>
    <n v="2"/>
    <n v="6.25"/>
    <n v="0"/>
    <n v="0"/>
    <n v="0"/>
    <n v="0"/>
    <n v="30"/>
    <n v="93.75"/>
    <n v="32"/>
  </r>
  <r>
    <s v="visittampere"/>
    <s v="saunafromfinlan"/>
    <m/>
    <m/>
    <m/>
    <m/>
    <m/>
    <m/>
    <m/>
    <m/>
    <s v="No"/>
    <n v="307"/>
    <m/>
    <m/>
    <x v="1"/>
    <d v="2019-08-21T07:55:49.000"/>
    <s v="This Saturday you can enjoy one hot sauna experience at the #Pispala #Sauna #Festival in #Tampere 🔥 Sauna hut, Ufo raft sauna, sauna dome, trailer sauna, tent saunas.. All with just one ticket! https://t.co/0ECpDg86v2 #SaunaCapital #VisitTampere @SaunafromFinlan"/>
    <s v="https://visittampere.fi/en/events/pispala-sauna-festival/"/>
    <s v="visittampere.fi"/>
    <x v="95"/>
    <m/>
    <s v="http://pbs.twimg.com/profile_images/950689641698557953/KmW2PC2n_normal.jpg"/>
    <x v="209"/>
    <s v="https://twitter.com/#!/visittampere/status/1164083669436436480"/>
    <m/>
    <m/>
    <s v="1164083669436436480"/>
    <m/>
    <b v="0"/>
    <n v="18"/>
    <s v=""/>
    <b v="0"/>
    <s v="en"/>
    <m/>
    <s v=""/>
    <b v="0"/>
    <n v="2"/>
    <s v=""/>
    <s v="Twitter Web App"/>
    <b v="0"/>
    <s v="1164083669436436480"/>
    <s v="Tweet"/>
    <n v="0"/>
    <n v="0"/>
    <m/>
    <m/>
    <m/>
    <m/>
    <m/>
    <m/>
    <m/>
    <m/>
    <n v="1"/>
    <s v="1"/>
    <s v="1"/>
    <n v="2"/>
    <n v="5.714285714285714"/>
    <n v="0"/>
    <n v="0"/>
    <n v="0"/>
    <n v="0"/>
    <n v="33"/>
    <n v="94.28571428571429"/>
    <n v="35"/>
  </r>
  <r>
    <s v="visittampere"/>
    <s v="saunafromfinlan"/>
    <m/>
    <m/>
    <m/>
    <m/>
    <m/>
    <m/>
    <m/>
    <m/>
    <s v="No"/>
    <n v="308"/>
    <m/>
    <m/>
    <x v="2"/>
    <d v="2019-08-21T07:57:03.000"/>
    <s v="@SaunafromFinlan Pispala Sauna Festival on Saturday AND Sunday, 24-25 August :)"/>
    <m/>
    <m/>
    <x v="2"/>
    <m/>
    <s v="http://pbs.twimg.com/profile_images/950689641698557953/KmW2PC2n_normal.jpg"/>
    <x v="210"/>
    <s v="https://twitter.com/#!/visittampere/status/1164083981178081281"/>
    <m/>
    <m/>
    <s v="1164083981178081281"/>
    <s v="1164083669436436480"/>
    <b v="0"/>
    <n v="1"/>
    <s v="869536907834929152"/>
    <b v="0"/>
    <s v="et"/>
    <m/>
    <s v=""/>
    <b v="0"/>
    <n v="0"/>
    <s v=""/>
    <s v="Twitter Web App"/>
    <b v="0"/>
    <s v="1164083669436436480"/>
    <s v="Tweet"/>
    <n v="0"/>
    <n v="0"/>
    <m/>
    <m/>
    <m/>
    <m/>
    <m/>
    <m/>
    <m/>
    <m/>
    <n v="1"/>
    <s v="1"/>
    <s v="1"/>
    <n v="0"/>
    <n v="0"/>
    <n v="0"/>
    <n v="0"/>
    <n v="0"/>
    <n v="0"/>
    <n v="11"/>
    <n v="100"/>
    <n v="11"/>
  </r>
  <r>
    <s v="thisisfinland"/>
    <s v="saunafromfinlan"/>
    <m/>
    <m/>
    <m/>
    <m/>
    <m/>
    <m/>
    <m/>
    <m/>
    <s v="No"/>
    <n v="309"/>
    <m/>
    <m/>
    <x v="1"/>
    <d v="2019-08-24T08:15:08.000"/>
    <s v="MT @VisitTampere: This weekend you can enjoy one hot sauna experience at the Pispala Sauna Festival in #Tampere #Finland 🔥 Sauna hut, Ufo raft sauna, sauna dome, trailer sauna, tent saunas..! https://t.co/PqRGitRt2V #SaunaCapital #VisitTampere @SaunafromFinlan"/>
    <s v="https://visittampere.fi/en/events/pispala-sauna-festival/"/>
    <s v="visittampere.fi"/>
    <x v="96"/>
    <m/>
    <s v="http://pbs.twimg.com/profile_images/710815889025835009/znsUOngE_normal.jpg"/>
    <x v="211"/>
    <s v="https://twitter.com/#!/thisisfinland/status/1165175694307090432"/>
    <m/>
    <m/>
    <s v="1165175694307090432"/>
    <m/>
    <b v="0"/>
    <n v="34"/>
    <s v=""/>
    <b v="0"/>
    <s v="en"/>
    <m/>
    <s v=""/>
    <b v="0"/>
    <n v="6"/>
    <s v=""/>
    <s v="Hootsuite Inc."/>
    <b v="0"/>
    <s v="1165175694307090432"/>
    <s v="Tweet"/>
    <n v="0"/>
    <n v="0"/>
    <m/>
    <m/>
    <m/>
    <m/>
    <m/>
    <m/>
    <m/>
    <m/>
    <n v="1"/>
    <s v="1"/>
    <s v="1"/>
    <m/>
    <m/>
    <m/>
    <m/>
    <m/>
    <m/>
    <m/>
    <m/>
    <m/>
  </r>
  <r>
    <s v="mredegbe"/>
    <s v="visittampere"/>
    <m/>
    <m/>
    <m/>
    <m/>
    <m/>
    <m/>
    <m/>
    <m/>
    <s v="No"/>
    <n v="310"/>
    <m/>
    <m/>
    <x v="1"/>
    <d v="2019-08-24T08:28:15.000"/>
    <s v="RT @thisisFINLAND: MT @VisitTampere: This weekend you can enjoy one hot sauna experience at the Pispala Sauna Festival in #Tampere #Finland…"/>
    <m/>
    <m/>
    <x v="97"/>
    <m/>
    <s v="http://pbs.twimg.com/profile_images/1112008979834720256/pXorl7La_normal.jpg"/>
    <x v="212"/>
    <s v="https://twitter.com/#!/mredegbe/status/1165178997443112960"/>
    <m/>
    <m/>
    <s v="1165178997443112960"/>
    <m/>
    <b v="0"/>
    <n v="0"/>
    <s v=""/>
    <b v="0"/>
    <s v="en"/>
    <m/>
    <s v=""/>
    <b v="0"/>
    <n v="6"/>
    <s v="1165175694307090432"/>
    <s v="Twitter for iPhone"/>
    <b v="0"/>
    <s v="1165175694307090432"/>
    <s v="Tweet"/>
    <n v="0"/>
    <n v="0"/>
    <m/>
    <m/>
    <m/>
    <m/>
    <m/>
    <m/>
    <m/>
    <m/>
    <n v="1"/>
    <s v="1"/>
    <s v="1"/>
    <m/>
    <m/>
    <m/>
    <m/>
    <m/>
    <m/>
    <m/>
    <m/>
    <m/>
  </r>
  <r>
    <s v="klusi73"/>
    <s v="klusi73"/>
    <m/>
    <m/>
    <m/>
    <m/>
    <m/>
    <m/>
    <m/>
    <m/>
    <s v="No"/>
    <n v="312"/>
    <m/>
    <m/>
    <x v="0"/>
    <d v="2019-08-24T10:45:30.000"/>
    <s v="Olin tuulensuun korttelijuhlassa ja lopuksi ratikkakahvilaan valkoviinillä. #tuulensuu #ratikkatampere #tampereallbright #omatampere #visittampere #yletampere https://t.co/oOtOnErtUy"/>
    <s v="https://www.instagram.com/p/B1izoMYg58G/?igshid=kob1j5ugmey9"/>
    <s v="instagram.com"/>
    <x v="98"/>
    <m/>
    <s v="http://pbs.twimg.com/profile_images/1040593480681177089/PxYRp8dv_normal.jpg"/>
    <x v="213"/>
    <s v="https://twitter.com/#!/klusi73/status/1165213537616236544"/>
    <m/>
    <m/>
    <s v="1165213537616236544"/>
    <m/>
    <b v="0"/>
    <n v="1"/>
    <s v=""/>
    <b v="0"/>
    <s v="fi"/>
    <m/>
    <s v=""/>
    <b v="0"/>
    <n v="0"/>
    <s v=""/>
    <s v="Instagram"/>
    <b v="0"/>
    <s v="1165213537616236544"/>
    <s v="Tweet"/>
    <n v="0"/>
    <n v="0"/>
    <m/>
    <m/>
    <m/>
    <m/>
    <m/>
    <m/>
    <m/>
    <m/>
    <n v="1"/>
    <s v="6"/>
    <s v="6"/>
    <n v="0"/>
    <n v="0"/>
    <n v="0"/>
    <n v="0"/>
    <n v="0"/>
    <n v="0"/>
    <n v="13"/>
    <n v="100"/>
    <n v="13"/>
  </r>
  <r>
    <s v="outituuliaviini"/>
    <s v="visittampere"/>
    <m/>
    <m/>
    <m/>
    <m/>
    <m/>
    <m/>
    <m/>
    <m/>
    <s v="No"/>
    <n v="313"/>
    <m/>
    <m/>
    <x v="1"/>
    <d v="2019-08-24T11:46:09.000"/>
    <s v="RT @thisisFINLAND: MT @VisitTampere: This weekend you can enjoy one hot sauna experience at the Pispala Sauna Festival in #Tampere #Finland…"/>
    <m/>
    <m/>
    <x v="97"/>
    <m/>
    <s v="http://pbs.twimg.com/profile_images/1148168161784717313/8pKERoy5_normal.jpg"/>
    <x v="214"/>
    <s v="https://twitter.com/#!/outituuliaviini/status/1165228798339682305"/>
    <m/>
    <m/>
    <s v="1165228798339682305"/>
    <m/>
    <b v="0"/>
    <n v="0"/>
    <s v=""/>
    <b v="0"/>
    <s v="en"/>
    <m/>
    <s v=""/>
    <b v="0"/>
    <n v="6"/>
    <s v="1165175694307090432"/>
    <s v="Twitter for Android"/>
    <b v="0"/>
    <s v="1165175694307090432"/>
    <s v="Tweet"/>
    <n v="0"/>
    <n v="0"/>
    <m/>
    <m/>
    <m/>
    <m/>
    <m/>
    <m/>
    <m/>
    <m/>
    <n v="1"/>
    <s v="1"/>
    <s v="1"/>
    <m/>
    <m/>
    <m/>
    <m/>
    <m/>
    <m/>
    <m/>
    <m/>
    <m/>
  </r>
  <r>
    <s v="pdro_almeida"/>
    <s v="pdro_almeida"/>
    <m/>
    <m/>
    <m/>
    <m/>
    <m/>
    <m/>
    <m/>
    <m/>
    <s v="No"/>
    <n v="315"/>
    <m/>
    <m/>
    <x v="0"/>
    <d v="2019-08-23T12:49:47.000"/>
    <s v="Sauna, Car Pool Karaoke, Chicken Wings, Beaver Bar, City Tour, cool cameos from Atlas Northcore, Asim Searah, JP Ahonen, Felipe Munoz FT, Ari Pietilä ... You don't want to miss this!!!_x000a__x000a_Finland Vlog: Day 5 (Tampere)_x000a__x000a_https://t.co/46leAy6bdk_x000a_#VisitTampere #Tampere #Finland #Sauna"/>
    <s v="https://www.youtube.com/watch?v=Pd65o1jiUXk&amp;feature=youtu.be"/>
    <s v="youtube.com"/>
    <x v="99"/>
    <m/>
    <s v="http://pbs.twimg.com/profile_images/962055181549502464/UWe9tyjo_normal.jpg"/>
    <x v="215"/>
    <s v="https://twitter.com/#!/pdro_almeida/status/1164882427422158849"/>
    <m/>
    <m/>
    <s v="1164882427422158849"/>
    <m/>
    <b v="0"/>
    <n v="0"/>
    <s v=""/>
    <b v="0"/>
    <s v="en"/>
    <m/>
    <s v=""/>
    <b v="0"/>
    <n v="0"/>
    <s v=""/>
    <s v="Twitter Web App"/>
    <b v="0"/>
    <s v="1164882427422158849"/>
    <s v="Tweet"/>
    <n v="0"/>
    <n v="0"/>
    <m/>
    <m/>
    <m/>
    <m/>
    <m/>
    <m/>
    <m/>
    <m/>
    <n v="1"/>
    <s v="13"/>
    <s v="13"/>
    <n v="1"/>
    <n v="2.5641025641025643"/>
    <n v="1"/>
    <n v="2.5641025641025643"/>
    <n v="0"/>
    <n v="0"/>
    <n v="37"/>
    <n v="94.87179487179488"/>
    <n v="39"/>
  </r>
  <r>
    <s v="kekekfinn"/>
    <s v="pdro_almeida"/>
    <m/>
    <m/>
    <m/>
    <m/>
    <m/>
    <m/>
    <m/>
    <m/>
    <s v="No"/>
    <n v="316"/>
    <m/>
    <m/>
    <x v="1"/>
    <d v="2019-08-24T12:40:56.000"/>
    <s v="RT @PDro_Almeida: Sauna, Car Pool Karaoke, Chicken Wings, Beaver Bar, City Tour, cool cameos from Atlas Northcore, Asim Searah, JP Ahonen,…"/>
    <m/>
    <m/>
    <x v="2"/>
    <m/>
    <s v="http://pbs.twimg.com/profile_images/962977186524422144/6ylj5UVL_normal.jpg"/>
    <x v="216"/>
    <s v="https://twitter.com/#!/kekekfinn/status/1165242585855795200"/>
    <m/>
    <m/>
    <s v="1165242585855795200"/>
    <m/>
    <b v="0"/>
    <n v="0"/>
    <s v=""/>
    <b v="0"/>
    <s v="en"/>
    <m/>
    <s v=""/>
    <b v="0"/>
    <n v="1"/>
    <s v="1164882427422158849"/>
    <s v="Twitter Web App"/>
    <b v="0"/>
    <s v="1164882427422158849"/>
    <s v="Tweet"/>
    <n v="0"/>
    <n v="0"/>
    <m/>
    <m/>
    <m/>
    <m/>
    <m/>
    <m/>
    <m/>
    <m/>
    <n v="1"/>
    <s v="13"/>
    <s v="13"/>
    <n v="1"/>
    <n v="4.761904761904762"/>
    <n v="0"/>
    <n v="0"/>
    <n v="0"/>
    <n v="0"/>
    <n v="20"/>
    <n v="95.23809523809524"/>
    <n v="21"/>
  </r>
  <r>
    <s v="micheldennay"/>
    <s v="visittampere"/>
    <m/>
    <m/>
    <m/>
    <m/>
    <m/>
    <m/>
    <m/>
    <m/>
    <s v="No"/>
    <n v="317"/>
    <m/>
    <m/>
    <x v="1"/>
    <d v="2019-08-24T13:10:56.000"/>
    <s v="RT @thisisFINLAND: MT @VisitTampere: This weekend you can enjoy one hot sauna experience at the Pispala Sauna Festival in #Tampere #Finland…"/>
    <m/>
    <m/>
    <x v="97"/>
    <m/>
    <s v="http://pbs.twimg.com/profile_images/746995420606382080/0b5PkXTE_normal.jpg"/>
    <x v="217"/>
    <s v="https://twitter.com/#!/micheldennay/status/1165250135846268928"/>
    <m/>
    <m/>
    <s v="1165250135846268928"/>
    <m/>
    <b v="0"/>
    <n v="0"/>
    <s v=""/>
    <b v="0"/>
    <s v="en"/>
    <m/>
    <s v=""/>
    <b v="0"/>
    <n v="6"/>
    <s v="1165175694307090432"/>
    <s v="Twitter for iPhone"/>
    <b v="0"/>
    <s v="1165175694307090432"/>
    <s v="Tweet"/>
    <n v="0"/>
    <n v="0"/>
    <m/>
    <m/>
    <m/>
    <m/>
    <m/>
    <m/>
    <m/>
    <m/>
    <n v="1"/>
    <s v="1"/>
    <s v="1"/>
    <m/>
    <m/>
    <m/>
    <m/>
    <m/>
    <m/>
    <m/>
    <m/>
    <m/>
  </r>
  <r>
    <s v="discoverfinland"/>
    <s v="ourfinland"/>
    <m/>
    <m/>
    <m/>
    <m/>
    <m/>
    <m/>
    <m/>
    <m/>
    <s v="No"/>
    <n v="319"/>
    <m/>
    <m/>
    <x v="1"/>
    <d v="2019-08-14T12:26:06.000"/>
    <s v="RT @VisitTampere: Tampere - the most Metal City on the Planet 🤘 https://t.co/IhncC4cGvu #CapitalOfMetal #Tampere #VisitTampere @OurFinland…"/>
    <s v="https://www.loudersound.com/features/we-saw-rammstein-play-two-shows-in-the-most-metal-city-on-the-planet-and-fk"/>
    <s v="loudersound.com"/>
    <x v="15"/>
    <m/>
    <s v="http://pbs.twimg.com/profile_images/904955159918280704/Kq_JwOAr_normal.jpg"/>
    <x v="218"/>
    <s v="https://twitter.com/#!/discoverfinland/status/1161614977041620993"/>
    <m/>
    <m/>
    <s v="1161614977041620993"/>
    <m/>
    <b v="0"/>
    <n v="0"/>
    <s v=""/>
    <b v="0"/>
    <s v="en"/>
    <m/>
    <s v=""/>
    <b v="0"/>
    <n v="5"/>
    <s v="1161595313506922497"/>
    <s v="Twitter Web Client"/>
    <b v="0"/>
    <s v="1161595313506922497"/>
    <s v="Tweet"/>
    <n v="0"/>
    <n v="0"/>
    <m/>
    <m/>
    <m/>
    <m/>
    <m/>
    <m/>
    <m/>
    <m/>
    <n v="1"/>
    <s v="4"/>
    <s v="1"/>
    <m/>
    <m/>
    <m/>
    <m/>
    <m/>
    <m/>
    <m/>
    <m/>
    <m/>
  </r>
  <r>
    <s v="visittampere"/>
    <s v="ourfinland"/>
    <m/>
    <m/>
    <m/>
    <m/>
    <m/>
    <m/>
    <m/>
    <m/>
    <s v="No"/>
    <n v="320"/>
    <m/>
    <m/>
    <x v="1"/>
    <d v="2019-08-09T11:36:20.000"/>
    <s v="WOMEX World Music Expo is the most #international #music meeting in the world and the biggest #conference of the global music scene and a showcase festival - #WOMEX19 will take place in #Tampere in October 🥳 #VisitTampere @thisisFINLAND @OurFinland https://t.co/jBb7G7rHJa"/>
    <s v="https://twitter.com/womex/status/1159773492205821952"/>
    <s v="twitter.com"/>
    <x v="100"/>
    <m/>
    <s v="http://pbs.twimg.com/profile_images/950689641698557953/KmW2PC2n_normal.jpg"/>
    <x v="219"/>
    <s v="https://twitter.com/#!/visittampere/status/1159790510493589504"/>
    <m/>
    <m/>
    <s v="1159790510493589504"/>
    <m/>
    <b v="0"/>
    <n v="11"/>
    <s v=""/>
    <b v="1"/>
    <s v="en"/>
    <m/>
    <s v="1159773492205821952"/>
    <b v="0"/>
    <n v="3"/>
    <s v=""/>
    <s v="Twitter Web App"/>
    <b v="0"/>
    <s v="1159790510493589504"/>
    <s v="Retweet"/>
    <n v="0"/>
    <n v="0"/>
    <m/>
    <m/>
    <m/>
    <m/>
    <m/>
    <m/>
    <m/>
    <m/>
    <n v="4"/>
    <s v="1"/>
    <s v="1"/>
    <m/>
    <m/>
    <m/>
    <m/>
    <m/>
    <m/>
    <m/>
    <m/>
    <m/>
  </r>
  <r>
    <s v="visittampere"/>
    <s v="ourfinland"/>
    <m/>
    <m/>
    <m/>
    <m/>
    <m/>
    <m/>
    <m/>
    <m/>
    <s v="No"/>
    <n v="321"/>
    <m/>
    <m/>
    <x v="1"/>
    <d v="2019-08-12T11:20:09.000"/>
    <s v="#Rammstein shook #Tampere to the core this weekend, with over 60 000 concert goers 💣 Luckily lead singer Till Lindemann had time to #relax and enjoy the local #nature and #lakeside 🙃 Wonder if he caught anything? https://t.co/RJzVO1E5K4 #VisitTampere @OurFinland"/>
    <s v="https://www.instagram.com/p/B0-8zv5o--V/"/>
    <s v="instagram.com"/>
    <x v="101"/>
    <m/>
    <s v="http://pbs.twimg.com/profile_images/950689641698557953/KmW2PC2n_normal.jpg"/>
    <x v="220"/>
    <s v="https://twitter.com/#!/visittampere/status/1160873602960564224"/>
    <m/>
    <m/>
    <s v="1160873602960564224"/>
    <m/>
    <b v="0"/>
    <n v="13"/>
    <s v=""/>
    <b v="0"/>
    <s v="en"/>
    <m/>
    <s v=""/>
    <b v="0"/>
    <n v="2"/>
    <s v=""/>
    <s v="Twitter Web App"/>
    <b v="0"/>
    <s v="1160873602960564224"/>
    <s v="Tweet"/>
    <n v="0"/>
    <n v="0"/>
    <m/>
    <m/>
    <m/>
    <m/>
    <m/>
    <m/>
    <m/>
    <m/>
    <n v="4"/>
    <s v="1"/>
    <s v="1"/>
    <n v="3"/>
    <n v="8.108108108108109"/>
    <n v="0"/>
    <n v="0"/>
    <n v="0"/>
    <n v="0"/>
    <n v="34"/>
    <n v="91.89189189189189"/>
    <n v="37"/>
  </r>
  <r>
    <s v="tamperekaupunki"/>
    <s v="ourfinland"/>
    <m/>
    <m/>
    <m/>
    <m/>
    <m/>
    <m/>
    <m/>
    <m/>
    <s v="No"/>
    <n v="324"/>
    <m/>
    <m/>
    <x v="1"/>
    <d v="2019-08-14T11:55:37.000"/>
    <s v="RT @VisitTampere: Tampere - the most Metal City on the Planet 🤘 https://t.co/IhncC4cGvu #CapitalOfMetal #Tampere #VisitTampere @OurFinland…"/>
    <s v="https://www.loudersound.com/features/we-saw-rammstein-play-two-shows-in-the-most-metal-city-on-the-planet-and-fk"/>
    <s v="loudersound.com"/>
    <x v="15"/>
    <m/>
    <s v="http://pbs.twimg.com/profile_images/466889974835458048/HXMIfTx8_normal.jpeg"/>
    <x v="221"/>
    <s v="https://twitter.com/#!/tamperekaupunki/status/1161607305114394624"/>
    <m/>
    <m/>
    <s v="1161607305114394624"/>
    <m/>
    <b v="0"/>
    <n v="0"/>
    <s v=""/>
    <b v="0"/>
    <s v="en"/>
    <m/>
    <s v=""/>
    <b v="0"/>
    <n v="5"/>
    <s v="1161595313506922497"/>
    <s v="TweetDeck"/>
    <b v="0"/>
    <s v="1161595313506922497"/>
    <s v="Tweet"/>
    <n v="0"/>
    <n v="0"/>
    <m/>
    <m/>
    <m/>
    <m/>
    <m/>
    <m/>
    <m/>
    <m/>
    <n v="1"/>
    <s v="2"/>
    <s v="1"/>
    <n v="0"/>
    <n v="0"/>
    <n v="0"/>
    <n v="0"/>
    <n v="0"/>
    <n v="0"/>
    <n v="14"/>
    <n v="100"/>
    <n v="14"/>
  </r>
  <r>
    <s v="puntomice"/>
    <s v="ourfinland"/>
    <m/>
    <m/>
    <m/>
    <m/>
    <m/>
    <m/>
    <m/>
    <m/>
    <s v="No"/>
    <n v="325"/>
    <m/>
    <m/>
    <x v="1"/>
    <d v="2019-08-24T13:15:12.000"/>
    <s v="#Tampere, segunda ciudad más grande de #Finlandia, se ofrece como #destino para la celebración de #eventprofs y es el perfecto escenario natural para actividades de #teambuilding, lee más en la edición Julio/Agosto de #PUNTOMICE @OurFinland @VisitTampere https://t.co/llfTjRSzAB https://t.co/hOvWSBzo56"/>
    <s v="http://puntomice.com/punto-mice-32/"/>
    <s v="puntomice.com"/>
    <x v="102"/>
    <s v="https://pbs.twimg.com/media/ECvNzOUW4AARiKf.jpg"/>
    <s v="https://pbs.twimg.com/media/ECvNzOUW4AARiKf.jpg"/>
    <x v="222"/>
    <s v="https://twitter.com/#!/puntomice/status/1165251210473082880"/>
    <m/>
    <m/>
    <s v="1165251210473082880"/>
    <m/>
    <b v="0"/>
    <n v="0"/>
    <s v=""/>
    <b v="0"/>
    <s v="es"/>
    <m/>
    <s v=""/>
    <b v="0"/>
    <n v="0"/>
    <s v=""/>
    <s v="Hootsuite Inc."/>
    <b v="0"/>
    <s v="1165251210473082880"/>
    <s v="Tweet"/>
    <n v="0"/>
    <n v="0"/>
    <m/>
    <m/>
    <m/>
    <m/>
    <m/>
    <m/>
    <m/>
    <m/>
    <n v="1"/>
    <s v="1"/>
    <s v="1"/>
    <m/>
    <m/>
    <m/>
    <m/>
    <m/>
    <m/>
    <m/>
    <m/>
    <m/>
  </r>
  <r>
    <s v="matkailufoorumi"/>
    <s v="visittampere"/>
    <m/>
    <m/>
    <m/>
    <m/>
    <m/>
    <m/>
    <m/>
    <m/>
    <s v="No"/>
    <n v="327"/>
    <m/>
    <m/>
    <x v="1"/>
    <d v="2019-08-17T16:21:10.000"/>
    <s v="RT @VisitTampere: The winners of the Paris–North Cape Photo Adventure have been chosen and they are Dariya Korzhenko and Alexis Calzetta 🤩…"/>
    <m/>
    <m/>
    <x v="2"/>
    <m/>
    <s v="http://pbs.twimg.com/profile_images/529639803025768448/Og0VHqVQ_normal.jpeg"/>
    <x v="223"/>
    <s v="https://twitter.com/#!/matkailufoorumi/status/1162761296921747456"/>
    <m/>
    <m/>
    <s v="1162761296921747456"/>
    <m/>
    <b v="0"/>
    <n v="0"/>
    <s v=""/>
    <b v="0"/>
    <s v="en"/>
    <m/>
    <s v=""/>
    <b v="0"/>
    <n v="1"/>
    <s v="1162752568017215488"/>
    <s v="Twitter Web App"/>
    <b v="0"/>
    <s v="1162752568017215488"/>
    <s v="Tweet"/>
    <n v="0"/>
    <n v="0"/>
    <m/>
    <m/>
    <m/>
    <m/>
    <m/>
    <m/>
    <m/>
    <m/>
    <n v="3"/>
    <s v="1"/>
    <s v="1"/>
    <n v="1"/>
    <n v="4.545454545454546"/>
    <n v="0"/>
    <n v="0"/>
    <n v="0"/>
    <n v="0"/>
    <n v="21"/>
    <n v="95.45454545454545"/>
    <n v="22"/>
  </r>
  <r>
    <s v="matkailufoorumi"/>
    <s v="visittampere"/>
    <m/>
    <m/>
    <m/>
    <m/>
    <m/>
    <m/>
    <m/>
    <m/>
    <s v="No"/>
    <n v="328"/>
    <m/>
    <m/>
    <x v="1"/>
    <d v="2019-08-21T09:29:33.000"/>
    <s v="RT @VisitTampere: This Saturday you can enjoy one hot sauna experience at the #Pispala #Sauna #Festival in #Tampere 🔥 Sauna hut, Ufo raft s…"/>
    <m/>
    <m/>
    <x v="39"/>
    <m/>
    <s v="http://pbs.twimg.com/profile_images/529639803025768448/Og0VHqVQ_normal.jpeg"/>
    <x v="224"/>
    <s v="https://twitter.com/#!/matkailufoorumi/status/1164107261612048384"/>
    <m/>
    <m/>
    <s v="1164107261612048384"/>
    <m/>
    <b v="0"/>
    <n v="0"/>
    <s v=""/>
    <b v="0"/>
    <s v="en"/>
    <m/>
    <s v=""/>
    <b v="0"/>
    <n v="2"/>
    <s v="1164083669436436480"/>
    <s v="Twitter Web App"/>
    <b v="0"/>
    <s v="1164083669436436480"/>
    <s v="Tweet"/>
    <n v="0"/>
    <n v="0"/>
    <m/>
    <m/>
    <m/>
    <m/>
    <m/>
    <m/>
    <m/>
    <m/>
    <n v="3"/>
    <s v="1"/>
    <s v="1"/>
    <n v="2"/>
    <n v="8.695652173913043"/>
    <n v="0"/>
    <n v="0"/>
    <n v="0"/>
    <n v="0"/>
    <n v="21"/>
    <n v="91.30434782608695"/>
    <n v="23"/>
  </r>
  <r>
    <s v="matkailufoorumi"/>
    <s v="visittampere"/>
    <m/>
    <m/>
    <m/>
    <m/>
    <m/>
    <m/>
    <m/>
    <m/>
    <s v="No"/>
    <n v="329"/>
    <m/>
    <m/>
    <x v="1"/>
    <d v="2019-08-24T16:50:50.000"/>
    <s v="RT @thisisFINLAND: MT @VisitTampere: This weekend you can enjoy one hot sauna experience at the Pispala Sauna Festival in #Tampere #Finland…"/>
    <m/>
    <m/>
    <x v="97"/>
    <m/>
    <s v="http://pbs.twimg.com/profile_images/529639803025768448/Og0VHqVQ_normal.jpeg"/>
    <x v="225"/>
    <s v="https://twitter.com/#!/matkailufoorumi/status/1165305474721300480"/>
    <m/>
    <m/>
    <s v="1165305474721300480"/>
    <m/>
    <b v="0"/>
    <n v="0"/>
    <s v=""/>
    <b v="0"/>
    <s v="en"/>
    <m/>
    <s v=""/>
    <b v="0"/>
    <n v="6"/>
    <s v="1165175694307090432"/>
    <s v="Twitter Web App"/>
    <b v="0"/>
    <s v="1165175694307090432"/>
    <s v="Tweet"/>
    <n v="0"/>
    <n v="0"/>
    <m/>
    <m/>
    <m/>
    <m/>
    <m/>
    <m/>
    <m/>
    <m/>
    <n v="3"/>
    <s v="1"/>
    <s v="1"/>
    <m/>
    <m/>
    <m/>
    <m/>
    <m/>
    <m/>
    <m/>
    <m/>
    <m/>
  </r>
  <r>
    <s v="tamperekaupunki"/>
    <s v="tamperekaupunki"/>
    <m/>
    <m/>
    <m/>
    <m/>
    <m/>
    <m/>
    <m/>
    <m/>
    <s v="No"/>
    <n v="335"/>
    <m/>
    <m/>
    <x v="0"/>
    <d v="2019-08-12T08:04:27.000"/>
    <s v="Vapriikin Dracula-näyttelyn viimeinen viikko käynnistyy huomenna tiistaina - otahan ohjelmaan, jos aiot käydä! https://t.co/0DbSQ01cVE #Vapriikki #vampyyrit #Tampere #VisitTampere https://t.co/A8GMKoF5SR"/>
    <s v="https://www.tampere.fi/tampereen-kaupunki/ajankohtaista/tapahtumat/i8vVGZNgh.html.stx https://twitter.com/vapriikki/status/1160539864942731266"/>
    <s v="tampere.fi twitter.com"/>
    <x v="103"/>
    <m/>
    <s v="http://pbs.twimg.com/profile_images/466889974835458048/HXMIfTx8_normal.jpeg"/>
    <x v="226"/>
    <s v="https://twitter.com/#!/tamperekaupunki/status/1160824353866620928"/>
    <m/>
    <m/>
    <s v="1160824353866620928"/>
    <m/>
    <b v="0"/>
    <n v="0"/>
    <s v=""/>
    <b v="1"/>
    <s v="fi"/>
    <m/>
    <s v="1160539864942731266"/>
    <b v="0"/>
    <n v="0"/>
    <s v=""/>
    <s v="TweetDeck"/>
    <b v="0"/>
    <s v="1160824353866620928"/>
    <s v="Tweet"/>
    <n v="0"/>
    <n v="0"/>
    <m/>
    <m/>
    <m/>
    <m/>
    <m/>
    <m/>
    <m/>
    <m/>
    <n v="6"/>
    <s v="2"/>
    <s v="2"/>
    <n v="0"/>
    <n v="0"/>
    <n v="0"/>
    <n v="0"/>
    <n v="0"/>
    <n v="0"/>
    <n v="17"/>
    <n v="100"/>
    <n v="17"/>
  </r>
  <r>
    <s v="tamperekaupunki"/>
    <s v="visittampere"/>
    <m/>
    <m/>
    <m/>
    <m/>
    <m/>
    <m/>
    <m/>
    <m/>
    <s v="Yes"/>
    <n v="336"/>
    <m/>
    <m/>
    <x v="1"/>
    <d v="2019-08-12T08:09:43.000"/>
    <s v="RT @VisitTampere: WOMEX World Music Expo is the most #international #music meeting in the world and the biggest #conference of the global m…"/>
    <m/>
    <m/>
    <x v="13"/>
    <m/>
    <s v="http://pbs.twimg.com/profile_images/466889974835458048/HXMIfTx8_normal.jpeg"/>
    <x v="227"/>
    <s v="https://twitter.com/#!/tamperekaupunki/status/1160825679816069121"/>
    <m/>
    <m/>
    <s v="1160825679816069121"/>
    <m/>
    <b v="0"/>
    <n v="0"/>
    <s v=""/>
    <b v="1"/>
    <s v="en"/>
    <m/>
    <s v="1159773492205821952"/>
    <b v="0"/>
    <n v="3"/>
    <s v="1159790510493589504"/>
    <s v="TweetDeck"/>
    <b v="0"/>
    <s v="1159790510493589504"/>
    <s v="Tweet"/>
    <n v="0"/>
    <n v="0"/>
    <m/>
    <m/>
    <m/>
    <m/>
    <m/>
    <m/>
    <m/>
    <m/>
    <n v="3"/>
    <s v="2"/>
    <s v="1"/>
    <n v="0"/>
    <n v="0"/>
    <n v="0"/>
    <n v="0"/>
    <n v="0"/>
    <n v="0"/>
    <n v="23"/>
    <n v="100"/>
    <n v="23"/>
  </r>
  <r>
    <s v="tamperekaupunki"/>
    <s v="tamperekaupunki"/>
    <m/>
    <m/>
    <m/>
    <m/>
    <m/>
    <m/>
    <m/>
    <m/>
    <s v="No"/>
    <n v="337"/>
    <m/>
    <m/>
    <x v="0"/>
    <d v="2019-08-12T11:54:02.000"/>
    <s v="Menneenä lauantaina puutarhajuhlittiin muumiteemalla Sorsapuistossa Muumimuseon puutarhajuhlissa, tulevana lauantaina tervetuloa Hiedanrannan Puutarhajuhliin! https://t.co/yy1kZRaqVF #Hiedanranta  #Tampere #VisitTampere #Hiedanrannankulttuuri https://t.co/o20l3qQiFC"/>
    <s v="https://www.tampere.fi/tampereen-kaupunki/ajankohtaista/tapahtumat/cFEi0bqp1.html.stx https://twitter.com/hiedanranta/status/1160826316872200192"/>
    <s v="tampere.fi twitter.com"/>
    <x v="104"/>
    <m/>
    <s v="http://pbs.twimg.com/profile_images/466889974835458048/HXMIfTx8_normal.jpeg"/>
    <x v="228"/>
    <s v="https://twitter.com/#!/tamperekaupunki/status/1160882130366455809"/>
    <m/>
    <m/>
    <s v="1160882130366455809"/>
    <m/>
    <b v="0"/>
    <n v="1"/>
    <s v=""/>
    <b v="1"/>
    <s v="fi"/>
    <m/>
    <s v="1160826316872200192"/>
    <b v="0"/>
    <n v="0"/>
    <s v=""/>
    <s v="TweetDeck"/>
    <b v="0"/>
    <s v="1160882130366455809"/>
    <s v="Tweet"/>
    <n v="0"/>
    <n v="0"/>
    <m/>
    <m/>
    <m/>
    <m/>
    <m/>
    <m/>
    <m/>
    <m/>
    <n v="6"/>
    <s v="2"/>
    <s v="2"/>
    <n v="0"/>
    <n v="0"/>
    <n v="0"/>
    <n v="0"/>
    <n v="0"/>
    <n v="0"/>
    <n v="16"/>
    <n v="100"/>
    <n v="16"/>
  </r>
  <r>
    <s v="tamperekaupunki"/>
    <s v="tamperekaupunki"/>
    <m/>
    <m/>
    <m/>
    <m/>
    <m/>
    <m/>
    <m/>
    <m/>
    <s v="No"/>
    <n v="338"/>
    <m/>
    <m/>
    <x v="0"/>
    <d v="2019-08-14T09:34:03.000"/>
    <s v="Tampere will become one of the main stages of the Paris – North Cape Photo Adventure between 15th and 17th of August - welcome to Tampere, Finland! #Tampere #Finland #ParisNorthCapePhotoAdventure #VisitTampere https://t.co/6GNhixE0QW"/>
    <s v="https://twitter.com/VisitTampere/status/1161541871790972928"/>
    <s v="twitter.com"/>
    <x v="105"/>
    <m/>
    <s v="http://pbs.twimg.com/profile_images/466889974835458048/HXMIfTx8_normal.jpeg"/>
    <x v="229"/>
    <s v="https://twitter.com/#!/tamperekaupunki/status/1161571676020195328"/>
    <m/>
    <m/>
    <s v="1161571676020195328"/>
    <m/>
    <b v="0"/>
    <n v="5"/>
    <s v=""/>
    <b v="1"/>
    <s v="en"/>
    <m/>
    <s v="1161541871790972928"/>
    <b v="0"/>
    <n v="1"/>
    <s v=""/>
    <s v="TweetDeck"/>
    <b v="0"/>
    <s v="1161571676020195328"/>
    <s v="Tweet"/>
    <n v="0"/>
    <n v="0"/>
    <m/>
    <m/>
    <m/>
    <m/>
    <m/>
    <m/>
    <m/>
    <m/>
    <n v="6"/>
    <s v="2"/>
    <s v="2"/>
    <n v="1"/>
    <n v="3.4482758620689653"/>
    <n v="0"/>
    <n v="0"/>
    <n v="0"/>
    <n v="0"/>
    <n v="28"/>
    <n v="96.55172413793103"/>
    <n v="29"/>
  </r>
  <r>
    <s v="tamperekaupunki"/>
    <s v="tamperekaupunki"/>
    <m/>
    <m/>
    <m/>
    <m/>
    <m/>
    <m/>
    <m/>
    <m/>
    <s v="No"/>
    <n v="339"/>
    <m/>
    <m/>
    <x v="0"/>
    <d v="2019-08-14T10:14:38.000"/>
    <s v="Valmista Hämeenkadun Tuulensuun katuosuutta juhlistetaan koko perheen maksuttomalla tapahtumalla lauantaina 24.8. klo 12-16, tervetuloa! https://t.co/pJ2gGatx0z #Tampere #TampereenRatikka #ratikantarina #VisitTampere https://t.co/KesmFNW6SC"/>
    <s v="https://www.tampere.fi/tampereen-kaupunki/ajankohtaista/tapahtumat/JTa1bRrOt.html.stx https://twitter.com/TampereRatikka/status/1161559332368130048"/>
    <s v="tampere.fi twitter.com"/>
    <x v="106"/>
    <m/>
    <s v="http://pbs.twimg.com/profile_images/466889974835458048/HXMIfTx8_normal.jpeg"/>
    <x v="230"/>
    <s v="https://twitter.com/#!/tamperekaupunki/status/1161581889980981248"/>
    <m/>
    <m/>
    <s v="1161581889980981248"/>
    <m/>
    <b v="0"/>
    <n v="2"/>
    <s v=""/>
    <b v="1"/>
    <s v="fi"/>
    <m/>
    <s v="1161559332368130048"/>
    <b v="0"/>
    <n v="0"/>
    <s v=""/>
    <s v="TweetDeck"/>
    <b v="0"/>
    <s v="1161581889980981248"/>
    <s v="Tweet"/>
    <n v="0"/>
    <n v="0"/>
    <m/>
    <m/>
    <m/>
    <m/>
    <m/>
    <m/>
    <m/>
    <m/>
    <n v="6"/>
    <s v="2"/>
    <s v="2"/>
    <n v="0"/>
    <n v="0"/>
    <n v="0"/>
    <n v="0"/>
    <n v="0"/>
    <n v="0"/>
    <n v="20"/>
    <n v="100"/>
    <n v="20"/>
  </r>
  <r>
    <s v="tamperekaupunki"/>
    <s v="visittampere"/>
    <m/>
    <m/>
    <m/>
    <m/>
    <m/>
    <m/>
    <m/>
    <m/>
    <s v="Yes"/>
    <n v="341"/>
    <m/>
    <m/>
    <x v="1"/>
    <d v="2019-08-19T11:38:11.000"/>
    <s v="RT @VisitTampere: The winners of the Paris–North Cape Photo Adventure have been chosen and they are Dariya Korzhenko and Alexis Calzetta 🤩…"/>
    <m/>
    <m/>
    <x v="2"/>
    <m/>
    <s v="http://pbs.twimg.com/profile_images/466889974835458048/HXMIfTx8_normal.jpeg"/>
    <x v="231"/>
    <s v="https://twitter.com/#!/tamperekaupunki/status/1163414854692220928"/>
    <m/>
    <m/>
    <s v="1163414854692220928"/>
    <m/>
    <b v="0"/>
    <n v="0"/>
    <s v=""/>
    <b v="0"/>
    <s v="en"/>
    <m/>
    <s v=""/>
    <b v="0"/>
    <n v="2"/>
    <s v="1162752568017215488"/>
    <s v="TweetDeck"/>
    <b v="0"/>
    <s v="1162752568017215488"/>
    <s v="Tweet"/>
    <n v="0"/>
    <n v="0"/>
    <m/>
    <m/>
    <m/>
    <m/>
    <m/>
    <m/>
    <m/>
    <m/>
    <n v="3"/>
    <s v="2"/>
    <s v="1"/>
    <n v="1"/>
    <n v="4.545454545454546"/>
    <n v="0"/>
    <n v="0"/>
    <n v="0"/>
    <n v="0"/>
    <n v="21"/>
    <n v="95.45454545454545"/>
    <n v="22"/>
  </r>
  <r>
    <s v="tamperekaupunki"/>
    <s v="discoverfinland"/>
    <m/>
    <m/>
    <m/>
    <m/>
    <m/>
    <m/>
    <m/>
    <m/>
    <s v="No"/>
    <n v="342"/>
    <m/>
    <m/>
    <x v="1"/>
    <d v="2019-08-20T07:42:53.000"/>
    <s v="RT @DiscoverFinland: Tamperrada Pintxo Week began today in Tampere and will run until August 23rd, with local restaurants participating in…"/>
    <m/>
    <m/>
    <x v="2"/>
    <m/>
    <s v="http://pbs.twimg.com/profile_images/466889974835458048/HXMIfTx8_normal.jpeg"/>
    <x v="232"/>
    <s v="https://twitter.com/#!/tamperekaupunki/status/1163718028267261958"/>
    <m/>
    <m/>
    <s v="1163718028267261958"/>
    <m/>
    <b v="0"/>
    <n v="0"/>
    <s v=""/>
    <b v="0"/>
    <s v="en"/>
    <m/>
    <s v=""/>
    <b v="0"/>
    <n v="2"/>
    <s v="1163450458427596807"/>
    <s v="TweetDeck"/>
    <b v="0"/>
    <s v="1163450458427596807"/>
    <s v="Tweet"/>
    <n v="0"/>
    <n v="0"/>
    <m/>
    <m/>
    <m/>
    <m/>
    <m/>
    <m/>
    <m/>
    <m/>
    <n v="1"/>
    <s v="2"/>
    <s v="4"/>
    <n v="0"/>
    <n v="0"/>
    <n v="0"/>
    <n v="0"/>
    <n v="0"/>
    <n v="0"/>
    <n v="20"/>
    <n v="100"/>
    <n v="20"/>
  </r>
  <r>
    <s v="tamperekaupunki"/>
    <s v="tamperekaupunki"/>
    <m/>
    <m/>
    <m/>
    <m/>
    <m/>
    <m/>
    <m/>
    <m/>
    <s v="No"/>
    <n v="343"/>
    <m/>
    <m/>
    <x v="0"/>
    <d v="2019-08-23T05:59:33.000"/>
    <s v="Homeless World Cup of football will take place in Tampere from June 28 – July 6 in 2020 - warmly welcome! https://t.co/kJXZGMWAcs #Tampere #Finland #football #VisitTampere https://t.co/fkTPFm7thB"/>
    <s v="https://homelessworldcup.org/tampere-finland-to-host-the-2020-homeless-world-cup/ https://twitter.com/homelesswrldcup/status/1162326888938921984"/>
    <s v="homelessworldcup.org twitter.com"/>
    <x v="107"/>
    <m/>
    <s v="http://pbs.twimg.com/profile_images/466889974835458048/HXMIfTx8_normal.jpeg"/>
    <x v="233"/>
    <s v="https://twitter.com/#!/tamperekaupunki/status/1164779187569168395"/>
    <m/>
    <m/>
    <s v="1164779187569168395"/>
    <m/>
    <b v="0"/>
    <n v="0"/>
    <s v=""/>
    <b v="1"/>
    <s v="en"/>
    <m/>
    <s v="1162326888938921984"/>
    <b v="0"/>
    <n v="0"/>
    <s v=""/>
    <s v="TweetDeck"/>
    <b v="0"/>
    <s v="1164779187569168395"/>
    <s v="Tweet"/>
    <n v="0"/>
    <n v="0"/>
    <m/>
    <m/>
    <m/>
    <m/>
    <m/>
    <m/>
    <m/>
    <m/>
    <n v="6"/>
    <s v="2"/>
    <s v="2"/>
    <n v="2"/>
    <n v="8.695652173913043"/>
    <n v="0"/>
    <n v="0"/>
    <n v="0"/>
    <n v="0"/>
    <n v="21"/>
    <n v="91.30434782608695"/>
    <n v="23"/>
  </r>
  <r>
    <s v="tamperekaupunki"/>
    <s v="tamperekaupunki"/>
    <m/>
    <m/>
    <m/>
    <m/>
    <m/>
    <m/>
    <m/>
    <m/>
    <s v="No"/>
    <n v="344"/>
    <m/>
    <m/>
    <x v="0"/>
    <d v="2019-08-23T11:58:20.000"/>
    <s v="Nyt alkaa olla viime hetket tutustua Finlayson Art Areaan. Viikonloppuna päätöstapahtuma https://t.co/bFkssqFV0B #FinlaysonArtArea #Tampere #VisitTampere https://t.co/63NI0WgYe3"/>
    <s v="https://finlaysonartarea.fi/ https://twitter.com/VisittampereFI/status/1164852365188587522"/>
    <s v="finlaysonartarea.fi twitter.com"/>
    <x v="108"/>
    <m/>
    <s v="http://pbs.twimg.com/profile_images/466889974835458048/HXMIfTx8_normal.jpeg"/>
    <x v="234"/>
    <s v="https://twitter.com/#!/tamperekaupunki/status/1164869476216713216"/>
    <m/>
    <m/>
    <s v="1164869476216713216"/>
    <m/>
    <b v="0"/>
    <n v="4"/>
    <s v=""/>
    <b v="1"/>
    <s v="fi"/>
    <m/>
    <s v="1164852365188587522"/>
    <b v="0"/>
    <n v="0"/>
    <s v=""/>
    <s v="TweetDeck"/>
    <b v="0"/>
    <s v="1164869476216713216"/>
    <s v="Tweet"/>
    <n v="0"/>
    <n v="0"/>
    <m/>
    <m/>
    <m/>
    <m/>
    <m/>
    <m/>
    <m/>
    <m/>
    <n v="6"/>
    <s v="2"/>
    <s v="2"/>
    <n v="0"/>
    <n v="0"/>
    <n v="0"/>
    <n v="0"/>
    <n v="0"/>
    <n v="0"/>
    <n v="14"/>
    <n v="100"/>
    <n v="14"/>
  </r>
  <r>
    <s v="kvalisaari"/>
    <s v="tamperekaupunki"/>
    <m/>
    <m/>
    <m/>
    <m/>
    <m/>
    <m/>
    <m/>
    <m/>
    <s v="No"/>
    <n v="345"/>
    <m/>
    <m/>
    <x v="1"/>
    <d v="2019-08-18T06:42:43.000"/>
    <s v="Kaupunkikuva Tampereelta 18.8.2019 klo 08:50 kohteena Tuomiokirkonkadun uusikävelykatu ⁦@Tamperekaupunki⁩ #blockfest #visittampere #tampere #tamperekuvia #jäteasema #roskaastia #kävelykatu #siisteys #siivous https://t.co/aIJSQ9aLN9"/>
    <m/>
    <m/>
    <x v="109"/>
    <s v="https://pbs.twimg.com/media/ECO6a7eWkAE3fsM.jpg"/>
    <s v="https://pbs.twimg.com/media/ECO6a7eWkAE3fsM.jpg"/>
    <x v="235"/>
    <s v="https://twitter.com/#!/kvalisaari/status/1162978109613907969"/>
    <m/>
    <m/>
    <s v="1162978109613907969"/>
    <m/>
    <b v="0"/>
    <n v="6"/>
    <s v=""/>
    <b v="0"/>
    <s v="fi"/>
    <m/>
    <s v=""/>
    <b v="0"/>
    <n v="2"/>
    <s v=""/>
    <s v="Twitter for iPhone"/>
    <b v="0"/>
    <s v="1162978109613907969"/>
    <s v="Tweet"/>
    <n v="0"/>
    <n v="0"/>
    <m/>
    <m/>
    <m/>
    <m/>
    <m/>
    <m/>
    <m/>
    <m/>
    <n v="1"/>
    <s v="2"/>
    <s v="2"/>
    <n v="0"/>
    <n v="0"/>
    <n v="0"/>
    <n v="0"/>
    <n v="0"/>
    <n v="0"/>
    <n v="21"/>
    <n v="100"/>
    <n v="21"/>
  </r>
  <r>
    <s v="kvalisaari"/>
    <s v="kvalisaari"/>
    <m/>
    <m/>
    <m/>
    <m/>
    <m/>
    <m/>
    <m/>
    <m/>
    <s v="No"/>
    <n v="346"/>
    <m/>
    <m/>
    <x v="0"/>
    <d v="2019-08-12T18:04:33.000"/>
    <s v="Tampereen ortodoksinen kirkko Pyhän Aleksanteri Nevskin ja Pyhän Nikolaoksen kirkon yhden kupolin risti #kirkko #church #risti #cross #kulta #ortodoksikirkko #gold #ikoni #kirkonkello #churchbell #tamperekuvia #tampere #visittampere #valokuvaus #photography #canonkesä #canon7dmk2 https://t.co/c28QLn7tF9"/>
    <m/>
    <m/>
    <x v="110"/>
    <s v="https://pbs.twimg.com/media/EByckO7XsAAENAE.jpg"/>
    <s v="https://pbs.twimg.com/media/EByckO7XsAAENAE.jpg"/>
    <x v="236"/>
    <s v="https://twitter.com/#!/kvalisaari/status/1160975375205355522"/>
    <m/>
    <m/>
    <s v="1160975375205355522"/>
    <m/>
    <b v="0"/>
    <n v="2"/>
    <s v=""/>
    <b v="0"/>
    <s v="fi"/>
    <m/>
    <s v=""/>
    <b v="0"/>
    <n v="0"/>
    <s v=""/>
    <s v="Twitter Web Client"/>
    <b v="0"/>
    <s v="1160975375205355522"/>
    <s v="Tweet"/>
    <n v="0"/>
    <n v="0"/>
    <s v="23.542135,61.427285 _x000a_24.1184937,61.427285 _x000a_24.1184937,61.836577 _x000a_23.542135,61.836577"/>
    <s v="Finland"/>
    <s v="FI"/>
    <s v="Tampere, Finland"/>
    <s v="e3ba9e096a0fc232"/>
    <s v="Tampere"/>
    <s v="city"/>
    <s v="https://api.twitter.com/1.1/geo/id/e3ba9e096a0fc232.json"/>
    <n v="5"/>
    <s v="2"/>
    <s v="2"/>
    <n v="1"/>
    <n v="3.3333333333333335"/>
    <n v="0"/>
    <n v="0"/>
    <n v="0"/>
    <n v="0"/>
    <n v="29"/>
    <n v="96.66666666666667"/>
    <n v="30"/>
  </r>
  <r>
    <s v="kvalisaari"/>
    <s v="kvalisaari"/>
    <m/>
    <m/>
    <m/>
    <m/>
    <m/>
    <m/>
    <m/>
    <m/>
    <s v="No"/>
    <n v="347"/>
    <m/>
    <m/>
    <x v="0"/>
    <d v="2019-08-14T18:20:14.000"/>
    <s v="Kalevankankaan hautausmaan vanha puurakennus #kalevankangas #visittampere #tamperekuvia #rakennus #building #hautausmaa #cemetery #valokuvaus #photography #canonkesä #canon7dmk2 https://t.co/gWgy53PEER"/>
    <m/>
    <m/>
    <x v="111"/>
    <s v="https://pbs.twimg.com/media/EB8ztBkWwAE3pPB.jpg"/>
    <s v="https://pbs.twimg.com/media/EB8ztBkWwAE3pPB.jpg"/>
    <x v="237"/>
    <s v="https://twitter.com/#!/kvalisaari/status/1161704095977226241"/>
    <m/>
    <m/>
    <s v="1161704095977226241"/>
    <m/>
    <b v="0"/>
    <n v="4"/>
    <s v=""/>
    <b v="0"/>
    <s v="fi"/>
    <m/>
    <s v=""/>
    <b v="0"/>
    <n v="0"/>
    <s v=""/>
    <s v="Twitter Web App"/>
    <b v="0"/>
    <s v="1161704095977226241"/>
    <s v="Tweet"/>
    <n v="0"/>
    <n v="0"/>
    <m/>
    <m/>
    <m/>
    <m/>
    <m/>
    <m/>
    <m/>
    <m/>
    <n v="5"/>
    <s v="2"/>
    <s v="2"/>
    <n v="0"/>
    <n v="0"/>
    <n v="0"/>
    <n v="0"/>
    <n v="0"/>
    <n v="0"/>
    <n v="15"/>
    <n v="100"/>
    <n v="15"/>
  </r>
  <r>
    <s v="kvalisaari"/>
    <s v="kvalisaari"/>
    <m/>
    <m/>
    <m/>
    <m/>
    <m/>
    <m/>
    <m/>
    <m/>
    <s v="No"/>
    <n v="348"/>
    <m/>
    <m/>
    <x v="0"/>
    <d v="2019-08-22T16:43:19.000"/>
    <s v="Kamera kiertää, hengillistä ravintoa etsimen takaa Nekalan kirkon kellotapuli #kirkko #church #kellotapuli #beffroi #tamperekuvia #tampere #visittampere #valokuvaus #photography #canonkesä #canon7dmk2 #suomi #Finland https://t.co/kBfgSCIhwC"/>
    <m/>
    <m/>
    <x v="112"/>
    <s v="https://pbs.twimg.com/media/EClotSWWsAAr3Vc.jpg"/>
    <s v="https://pbs.twimg.com/media/EClotSWWsAAr3Vc.jpg"/>
    <x v="238"/>
    <s v="https://twitter.com/#!/kvalisaari/status/1164578809397596160"/>
    <m/>
    <m/>
    <s v="1164578809397596160"/>
    <m/>
    <b v="0"/>
    <n v="0"/>
    <s v=""/>
    <b v="0"/>
    <s v="fi"/>
    <m/>
    <s v=""/>
    <b v="0"/>
    <n v="0"/>
    <s v=""/>
    <s v="Twitter Web Client"/>
    <b v="0"/>
    <s v="1164578809397596160"/>
    <s v="Tweet"/>
    <n v="0"/>
    <n v="0"/>
    <s v="23.542135,61.427285 _x000a_24.1184937,61.427285 _x000a_24.1184937,61.836577 _x000a_23.542135,61.836577"/>
    <s v="Finland"/>
    <s v="FI"/>
    <s v="Tampere, Finland"/>
    <s v="e3ba9e096a0fc232"/>
    <s v="Tampere"/>
    <s v="city"/>
    <s v="https://api.twitter.com/1.1/geo/id/e3ba9e096a0fc232.json"/>
    <n v="5"/>
    <s v="2"/>
    <s v="2"/>
    <n v="0"/>
    <n v="0"/>
    <n v="0"/>
    <n v="0"/>
    <n v="0"/>
    <n v="0"/>
    <n v="22"/>
    <n v="100"/>
    <n v="22"/>
  </r>
  <r>
    <s v="kvalisaari"/>
    <s v="kvalisaari"/>
    <m/>
    <m/>
    <m/>
    <m/>
    <m/>
    <m/>
    <m/>
    <m/>
    <s v="No"/>
    <n v="349"/>
    <m/>
    <m/>
    <x v="0"/>
    <d v="2019-08-23T16:31:17.000"/>
    <s v="Maisema näkymää hieman korkeammalta Pyhäjärvelle #pyhäjärvi #pispalanharju #tahmela #tamperekuvia #visittampere #pirkkala #ylävoima #rajasalmi #järvi #lake #talo #house #puut #woods #metsä #forest #saari #island #valokuvaus #photography #canonkesä #canon7dmk2 https://t.co/fyXUAZRwmE"/>
    <m/>
    <m/>
    <x v="113"/>
    <s v="https://pbs.twimg.com/media/ECqw3gdXkAIoFTv.jpg"/>
    <s v="https://pbs.twimg.com/media/ECqw3gdXkAIoFTv.jpg"/>
    <x v="239"/>
    <s v="https://twitter.com/#!/kvalisaari/status/1164938166639505410"/>
    <m/>
    <m/>
    <s v="1164938166639505410"/>
    <m/>
    <b v="0"/>
    <n v="4"/>
    <s v=""/>
    <b v="0"/>
    <s v="fi"/>
    <m/>
    <s v=""/>
    <b v="0"/>
    <n v="0"/>
    <s v=""/>
    <s v="Twitter Web Client"/>
    <b v="0"/>
    <s v="1164938166639505410"/>
    <s v="Tweet"/>
    <n v="0"/>
    <n v="0"/>
    <s v="23.542135,61.427285 _x000a_24.1184937,61.427285 _x000a_24.1184937,61.836577 _x000a_23.542135,61.836577"/>
    <s v="Finland"/>
    <s v="FI"/>
    <s v="Tampere, Finland"/>
    <s v="e3ba9e096a0fc232"/>
    <s v="Tampere"/>
    <s v="city"/>
    <s v="https://api.twitter.com/1.1/geo/id/e3ba9e096a0fc232.json"/>
    <n v="5"/>
    <s v="2"/>
    <s v="2"/>
    <n v="0"/>
    <n v="0"/>
    <n v="0"/>
    <n v="0"/>
    <n v="0"/>
    <n v="0"/>
    <n v="27"/>
    <n v="100"/>
    <n v="27"/>
  </r>
  <r>
    <s v="kvalisaari"/>
    <s v="kvalisaari"/>
    <m/>
    <m/>
    <m/>
    <m/>
    <m/>
    <m/>
    <m/>
    <m/>
    <s v="No"/>
    <n v="350"/>
    <m/>
    <m/>
    <x v="0"/>
    <d v="2019-08-24T17:28:54.000"/>
    <s v="Särkänniemi huvipuistolaitteineen ja näsineula #näsinneula #särkänniemi #visittampere #tamperekuvia #huvipusto #funfair #taivas #heaven #pilvi #could #rakennus #building #savupiippu #chimney #valokuvaus #photography #canonkesä #canon7dmk2 #suomi #finland https://t.co/7s0gfnBnd5"/>
    <m/>
    <m/>
    <x v="114"/>
    <s v="https://pbs.twimg.com/media/ECwHyhLXUAE-9Zp.jpg"/>
    <s v="https://pbs.twimg.com/media/ECwHyhLXUAE-9Zp.jpg"/>
    <x v="240"/>
    <s v="https://twitter.com/#!/kvalisaari/status/1165315057632366592"/>
    <m/>
    <m/>
    <s v="1165315057632366592"/>
    <m/>
    <b v="0"/>
    <n v="1"/>
    <s v=""/>
    <b v="0"/>
    <s v="fi"/>
    <m/>
    <s v=""/>
    <b v="0"/>
    <n v="0"/>
    <s v=""/>
    <s v="Twitter Web Client"/>
    <b v="0"/>
    <s v="1165315057632366592"/>
    <s v="Tweet"/>
    <n v="0"/>
    <n v="0"/>
    <s v="23.542135,61.427285 _x000a_24.1184937,61.427285 _x000a_24.1184937,61.836577 _x000a_23.542135,61.836577"/>
    <s v="Finland"/>
    <s v="FI"/>
    <s v="Tampere, Finland"/>
    <s v="e3ba9e096a0fc232"/>
    <s v="Tampere"/>
    <s v="city"/>
    <s v="https://api.twitter.com/1.1/geo/id/e3ba9e096a0fc232.json"/>
    <n v="5"/>
    <s v="2"/>
    <s v="2"/>
    <n v="1"/>
    <n v="4.166666666666667"/>
    <n v="0"/>
    <n v="0"/>
    <n v="0"/>
    <n v="0"/>
    <n v="23"/>
    <n v="95.83333333333333"/>
    <n v="24"/>
  </r>
  <r>
    <s v="tjeldnet"/>
    <s v="tjeldnet"/>
    <m/>
    <m/>
    <m/>
    <m/>
    <m/>
    <m/>
    <m/>
    <m/>
    <s v="No"/>
    <n v="351"/>
    <m/>
    <m/>
    <x v="0"/>
    <d v="2019-08-11T16:20:05.000"/>
    <s v="#Sade'tta odotellessa. #Näsijärvi #Nässy #Tampere #visitTampere #sää #maisema #luonto https://t.co/pqKmTmOpsU"/>
    <m/>
    <m/>
    <x v="4"/>
    <s v="https://pbs.twimg.com/media/EBs7cPFW4AAEMbi.jpg"/>
    <s v="https://pbs.twimg.com/media/EBs7cPFW4AAEMbi.jpg"/>
    <x v="241"/>
    <s v="https://twitter.com/#!/tjeldnet/status/1160586694892183556"/>
    <m/>
    <m/>
    <s v="1160586694892183556"/>
    <m/>
    <b v="0"/>
    <n v="16"/>
    <s v=""/>
    <b v="0"/>
    <s v="fi"/>
    <m/>
    <s v=""/>
    <b v="0"/>
    <n v="1"/>
    <s v=""/>
    <s v="Twitter for Android"/>
    <b v="0"/>
    <s v="1160586694892183556"/>
    <s v="Tweet"/>
    <n v="0"/>
    <n v="0"/>
    <m/>
    <m/>
    <m/>
    <m/>
    <m/>
    <m/>
    <m/>
    <m/>
    <n v="5"/>
    <s v="5"/>
    <s v="5"/>
    <n v="0"/>
    <n v="0"/>
    <n v="0"/>
    <n v="0"/>
    <n v="0"/>
    <n v="0"/>
    <n v="9"/>
    <n v="100"/>
    <n v="9"/>
  </r>
  <r>
    <s v="tjeldnet"/>
    <s v="tjeldnet"/>
    <m/>
    <m/>
    <m/>
    <m/>
    <m/>
    <m/>
    <m/>
    <m/>
    <s v="No"/>
    <n v="352"/>
    <m/>
    <m/>
    <x v="0"/>
    <d v="2019-08-12T10:07:26.000"/>
    <s v="On kuin #ruska olisi jo tullut Näsijärven rannalle. Koivut ovat keltaisia ja pihlajat punaoransseja. Maaruska mustikoista. #Tampere #visitTampere #Näsijärvi #kuivuus #kuivakesä #sää #luonto https://t.co/OJVY45Rl6D"/>
    <m/>
    <m/>
    <x v="115"/>
    <s v="https://pbs.twimg.com/media/EBwvujlWkAAHBkX.jpg"/>
    <s v="https://pbs.twimg.com/media/EBwvujlWkAAHBkX.jpg"/>
    <x v="242"/>
    <s v="https://twitter.com/#!/tjeldnet/status/1160855303572865024"/>
    <m/>
    <m/>
    <s v="1160855303572865024"/>
    <m/>
    <b v="0"/>
    <n v="18"/>
    <s v=""/>
    <b v="0"/>
    <s v="fi"/>
    <m/>
    <s v=""/>
    <b v="0"/>
    <n v="0"/>
    <s v=""/>
    <s v="Twitter for Android"/>
    <b v="0"/>
    <s v="1160855303572865024"/>
    <s v="Tweet"/>
    <n v="0"/>
    <n v="0"/>
    <m/>
    <m/>
    <m/>
    <m/>
    <m/>
    <m/>
    <m/>
    <m/>
    <n v="5"/>
    <s v="5"/>
    <s v="5"/>
    <n v="0"/>
    <n v="0"/>
    <n v="0"/>
    <n v="0"/>
    <n v="0"/>
    <n v="0"/>
    <n v="23"/>
    <n v="100"/>
    <n v="23"/>
  </r>
  <r>
    <s v="tjeldnet"/>
    <s v="tjeldnet"/>
    <m/>
    <m/>
    <m/>
    <m/>
    <m/>
    <m/>
    <m/>
    <m/>
    <s v="No"/>
    <n v="353"/>
    <m/>
    <m/>
    <x v="0"/>
    <d v="2019-08-14T17:21:44.000"/>
    <s v="Kuikkien kokoontumisajot Näsijärvellä. 11 #kuikka'a yhdessä, tässä niistä näkyy yhdeksän. #Näsijärvi #Nässy #Tampere #visitTampere #linnut #luonto #maisema https://t.co/LlpvVh9FSN"/>
    <m/>
    <m/>
    <x v="116"/>
    <s v="https://pbs.twimg.com/media/EB8mU1iX4AEEYl2.jpg"/>
    <s v="https://pbs.twimg.com/media/EB8mU1iX4AEEYl2.jpg"/>
    <x v="243"/>
    <s v="https://twitter.com/#!/tjeldnet/status/1161689375689912320"/>
    <m/>
    <m/>
    <s v="1161689375689912320"/>
    <m/>
    <b v="0"/>
    <n v="11"/>
    <s v=""/>
    <b v="0"/>
    <s v="fi"/>
    <m/>
    <s v=""/>
    <b v="0"/>
    <n v="1"/>
    <s v=""/>
    <s v="Twitter Web App"/>
    <b v="0"/>
    <s v="1161689375689912320"/>
    <s v="Tweet"/>
    <n v="0"/>
    <n v="0"/>
    <m/>
    <m/>
    <m/>
    <m/>
    <m/>
    <m/>
    <m/>
    <m/>
    <n v="5"/>
    <s v="5"/>
    <s v="5"/>
    <n v="0"/>
    <n v="0"/>
    <n v="0"/>
    <n v="0"/>
    <n v="0"/>
    <n v="0"/>
    <n v="17"/>
    <n v="100"/>
    <n v="17"/>
  </r>
  <r>
    <s v="tjeldnet"/>
    <s v="tjeldnet"/>
    <m/>
    <m/>
    <m/>
    <m/>
    <m/>
    <m/>
    <m/>
    <m/>
    <s v="No"/>
    <n v="354"/>
    <m/>
    <m/>
    <x v="0"/>
    <d v="2019-08-14T17:24:04.000"/>
    <s v="Kumpi johtaa purjehduskisaa, #kuikka'parvi vai #purjevene? #Näsijärvi #Nässy #Tampere #visitTampere #linnut #luonto #maisema #purjehdus https://t.co/aGIM4jGhTM"/>
    <m/>
    <m/>
    <x v="117"/>
    <s v="https://pbs.twimg.com/media/EB8m2-bXsAErnUz.jpg"/>
    <s v="https://pbs.twimg.com/media/EB8m2-bXsAErnUz.jpg"/>
    <x v="244"/>
    <s v="https://twitter.com/#!/tjeldnet/status/1161689960560451589"/>
    <m/>
    <m/>
    <s v="1161689960560451589"/>
    <m/>
    <b v="0"/>
    <n v="9"/>
    <s v=""/>
    <b v="0"/>
    <s v="fi"/>
    <m/>
    <s v=""/>
    <b v="0"/>
    <n v="2"/>
    <s v=""/>
    <s v="Twitter Web App"/>
    <b v="0"/>
    <s v="1161689960560451589"/>
    <s v="Tweet"/>
    <n v="0"/>
    <n v="0"/>
    <m/>
    <m/>
    <m/>
    <m/>
    <m/>
    <m/>
    <m/>
    <m/>
    <n v="5"/>
    <s v="5"/>
    <s v="5"/>
    <n v="0"/>
    <n v="0"/>
    <n v="0"/>
    <n v="0"/>
    <n v="0"/>
    <n v="0"/>
    <n v="14"/>
    <n v="100"/>
    <n v="14"/>
  </r>
  <r>
    <s v="tjeldnet"/>
    <s v="tjeldnet"/>
    <m/>
    <m/>
    <m/>
    <m/>
    <m/>
    <m/>
    <m/>
    <m/>
    <s v="No"/>
    <n v="355"/>
    <m/>
    <m/>
    <x v="0"/>
    <d v="2019-08-14T17:32:54.000"/>
    <s v="Iso-Otava ennen #sade'tta. Kuivan kesän takia lehtipuut #ruska'n väreissä jo nyt. #Iso_Otava #Näsijärvi #Nässy #Tampere #visitTampere #luonto #maisema #kuivakesä #sää https://t.co/zJG5BHZUcl"/>
    <m/>
    <m/>
    <x v="118"/>
    <s v="https://pbs.twimg.com/media/EB8o4U3WkAc2nrV.jpg"/>
    <s v="https://pbs.twimg.com/media/EB8o4U3WkAc2nrV.jpg"/>
    <x v="245"/>
    <s v="https://twitter.com/#!/tjeldnet/status/1161692184556556289"/>
    <m/>
    <m/>
    <s v="1161692184556556289"/>
    <m/>
    <b v="0"/>
    <n v="9"/>
    <s v=""/>
    <b v="0"/>
    <s v="fi"/>
    <m/>
    <s v=""/>
    <b v="0"/>
    <n v="0"/>
    <s v=""/>
    <s v="Twitter Web App"/>
    <b v="0"/>
    <s v="1161692184556556289"/>
    <s v="Tweet"/>
    <n v="0"/>
    <n v="0"/>
    <m/>
    <m/>
    <m/>
    <m/>
    <m/>
    <m/>
    <m/>
    <m/>
    <n v="5"/>
    <s v="5"/>
    <s v="5"/>
    <n v="0"/>
    <n v="0"/>
    <n v="0"/>
    <n v="0"/>
    <n v="0"/>
    <n v="0"/>
    <n v="21"/>
    <n v="100"/>
    <n v="21"/>
  </r>
  <r>
    <s v="g____b____"/>
    <s v="tjeldnet"/>
    <m/>
    <m/>
    <m/>
    <m/>
    <m/>
    <m/>
    <m/>
    <m/>
    <s v="No"/>
    <n v="356"/>
    <m/>
    <m/>
    <x v="1"/>
    <d v="2019-08-13T07:32:50.000"/>
    <s v="RT @tjeldnet: On kuin #ruska olisi jo tullut Näsijärven rannalle. Koivut ovat keltaisia ja pihlajat punaoransseja. Maaruska mustikoista. #T…"/>
    <m/>
    <m/>
    <x v="119"/>
    <m/>
    <s v="http://pbs.twimg.com/profile_images/938653329084649472/k2WHL-TN_normal.jpg"/>
    <x v="246"/>
    <s v="https://twitter.com/#!/g____b____/status/1161178785179492353"/>
    <m/>
    <m/>
    <s v="1161178785179492353"/>
    <m/>
    <b v="0"/>
    <n v="0"/>
    <s v=""/>
    <b v="0"/>
    <s v="fi"/>
    <m/>
    <s v=""/>
    <b v="0"/>
    <n v="1"/>
    <s v="1160855303572865024"/>
    <s v="Twitter Web App"/>
    <b v="0"/>
    <s v="1160855303572865024"/>
    <s v="Tweet"/>
    <n v="0"/>
    <n v="0"/>
    <m/>
    <m/>
    <m/>
    <m/>
    <m/>
    <m/>
    <m/>
    <m/>
    <n v="2"/>
    <s v="1"/>
    <s v="5"/>
    <n v="0"/>
    <n v="0"/>
    <n v="0"/>
    <n v="0"/>
    <n v="0"/>
    <n v="0"/>
    <n v="19"/>
    <n v="100"/>
    <n v="19"/>
  </r>
  <r>
    <s v="g____b____"/>
    <s v="tjeldnet"/>
    <m/>
    <m/>
    <m/>
    <m/>
    <m/>
    <m/>
    <m/>
    <m/>
    <s v="No"/>
    <n v="357"/>
    <m/>
    <m/>
    <x v="1"/>
    <d v="2019-08-15T05:37:28.000"/>
    <s v="RT @tjeldnet: Kumpi johtaa purjehduskisaa, #kuikka'parvi vai #purjevene? #Näsijärvi #Nässy #Tampere #visitTampere #linnut #luonto #maisema…"/>
    <m/>
    <m/>
    <x v="18"/>
    <m/>
    <s v="http://pbs.twimg.com/profile_images/938653329084649472/k2WHL-TN_normal.jpg"/>
    <x v="247"/>
    <s v="https://twitter.com/#!/g____b____/status/1161874526550003712"/>
    <m/>
    <m/>
    <s v="1161874526550003712"/>
    <m/>
    <b v="0"/>
    <n v="0"/>
    <s v=""/>
    <b v="0"/>
    <s v="fi"/>
    <m/>
    <s v=""/>
    <b v="0"/>
    <n v="2"/>
    <s v="1161689960560451589"/>
    <s v="Twitter for Android"/>
    <b v="0"/>
    <s v="1161689960560451589"/>
    <s v="Tweet"/>
    <n v="0"/>
    <n v="0"/>
    <m/>
    <m/>
    <m/>
    <m/>
    <m/>
    <m/>
    <m/>
    <m/>
    <n v="2"/>
    <s v="1"/>
    <s v="5"/>
    <n v="0"/>
    <n v="0"/>
    <n v="0"/>
    <n v="0"/>
    <n v="0"/>
    <n v="0"/>
    <n v="15"/>
    <n v="100"/>
    <n v="15"/>
  </r>
  <r>
    <s v="g____b____"/>
    <s v="visittampere"/>
    <m/>
    <m/>
    <m/>
    <m/>
    <m/>
    <m/>
    <m/>
    <m/>
    <s v="No"/>
    <n v="358"/>
    <m/>
    <m/>
    <x v="1"/>
    <d v="2019-08-24T18:35:52.000"/>
    <s v="RT @thisisFINLAND: MT @VisitTampere: This weekend you can enjoy one hot sauna experience at the Pispala Sauna Festival in #Tampere #Finland…"/>
    <m/>
    <m/>
    <x v="97"/>
    <m/>
    <s v="http://pbs.twimg.com/profile_images/938653329084649472/k2WHL-TN_normal.jpg"/>
    <x v="248"/>
    <s v="https://twitter.com/#!/g____b____/status/1165331909771239425"/>
    <m/>
    <m/>
    <s v="1165331909771239425"/>
    <m/>
    <b v="0"/>
    <n v="0"/>
    <s v=""/>
    <b v="0"/>
    <s v="en"/>
    <m/>
    <s v=""/>
    <b v="0"/>
    <n v="6"/>
    <s v="1165175694307090432"/>
    <s v="Twitter for Android"/>
    <b v="0"/>
    <s v="1165175694307090432"/>
    <s v="Tweet"/>
    <n v="0"/>
    <n v="0"/>
    <m/>
    <m/>
    <m/>
    <m/>
    <m/>
    <m/>
    <m/>
    <m/>
    <n v="1"/>
    <s v="1"/>
    <s v="1"/>
    <m/>
    <m/>
    <m/>
    <m/>
    <m/>
    <m/>
    <m/>
    <m/>
    <m/>
  </r>
  <r>
    <s v="discoverfinland"/>
    <s v="discoverfinland"/>
    <m/>
    <m/>
    <m/>
    <m/>
    <m/>
    <m/>
    <m/>
    <m/>
    <s v="No"/>
    <n v="360"/>
    <m/>
    <m/>
    <x v="0"/>
    <d v="2019-08-12T11:12:17.000"/>
    <s v="Based on the beloved books by Mauri Kunnas, The House of Mr Clutterbuck in Sastamala provides an ideal adventure for visitors with younger children, a day packed with activities and excitement: https://t.co/trdPMt6WLI https://t.co/H535GiuG9d"/>
    <s v="https://www.discoveringfinland.com/destination/the-house-of-mr-clutterbuck/"/>
    <s v="discoveringfinland.com"/>
    <x v="2"/>
    <s v="https://pbs.twimg.com/media/EBw-c4SXoAAf4uN.jpg"/>
    <s v="https://pbs.twimg.com/media/EBw-c4SXoAAf4uN.jpg"/>
    <x v="249"/>
    <s v="https://twitter.com/#!/discoverfinland/status/1160871624901570560"/>
    <m/>
    <m/>
    <s v="1160871624901570560"/>
    <m/>
    <b v="0"/>
    <n v="14"/>
    <s v=""/>
    <b v="0"/>
    <s v="en"/>
    <m/>
    <s v=""/>
    <b v="0"/>
    <n v="3"/>
    <s v=""/>
    <s v="Twitter Web Client"/>
    <b v="0"/>
    <s v="1160871624901570560"/>
    <s v="Retweet"/>
    <n v="0"/>
    <n v="0"/>
    <m/>
    <m/>
    <m/>
    <m/>
    <m/>
    <m/>
    <m/>
    <m/>
    <n v="5"/>
    <s v="4"/>
    <s v="4"/>
    <n v="3"/>
    <n v="9.67741935483871"/>
    <n v="0"/>
    <n v="0"/>
    <n v="0"/>
    <n v="0"/>
    <n v="28"/>
    <n v="90.3225806451613"/>
    <n v="31"/>
  </r>
  <r>
    <s v="discoverfinland"/>
    <s v="discoverfinland"/>
    <m/>
    <m/>
    <m/>
    <m/>
    <m/>
    <m/>
    <m/>
    <m/>
    <s v="No"/>
    <n v="361"/>
    <m/>
    <m/>
    <x v="0"/>
    <d v="2019-08-12T14:48:05.000"/>
    <s v="The biggest hip-hop festival in Nordic countries, Blockfest 2019, takes over Tampere Stadium next weekend, with international acts A$AP Rocky, G-Eazy, Tyga, Jaden Smith, Ghostemane, Juice WRLD, Pouya, Saweetie, and Ski Mask the Slump God all performing: https://t.co/xRie6V0tBJ https://t.co/unWb3iS5r9"/>
    <s v="https://www.blockfest.fi/"/>
    <s v="blockfest.fi"/>
    <x v="2"/>
    <s v="https://pbs.twimg.com/media/EBxvZYeXUAEYulN.jpg"/>
    <s v="https://pbs.twimg.com/media/EBxvZYeXUAEYulN.jpg"/>
    <x v="250"/>
    <s v="https://twitter.com/#!/discoverfinland/status/1160925929633386497"/>
    <m/>
    <m/>
    <s v="1160925929633386497"/>
    <m/>
    <b v="0"/>
    <n v="13"/>
    <s v=""/>
    <b v="0"/>
    <s v="en"/>
    <m/>
    <s v=""/>
    <b v="0"/>
    <n v="4"/>
    <s v=""/>
    <s v="Twitter Web Client"/>
    <b v="0"/>
    <s v="1160925929633386497"/>
    <s v="Retweet"/>
    <n v="0"/>
    <n v="0"/>
    <m/>
    <m/>
    <m/>
    <m/>
    <m/>
    <m/>
    <m/>
    <m/>
    <n v="5"/>
    <s v="4"/>
    <s v="4"/>
    <n v="0"/>
    <n v="0"/>
    <n v="2"/>
    <n v="5"/>
    <n v="0"/>
    <n v="0"/>
    <n v="38"/>
    <n v="95"/>
    <n v="40"/>
  </r>
  <r>
    <s v="discoverfinland"/>
    <s v="discoverfinland"/>
    <m/>
    <m/>
    <m/>
    <m/>
    <m/>
    <m/>
    <m/>
    <m/>
    <s v="No"/>
    <n v="362"/>
    <m/>
    <m/>
    <x v="0"/>
    <d v="2019-08-16T09:45:57.000"/>
    <s v="The biggest hip-hop festival in Nordic countries, Blockfest 2019, takes over Tampere Stadium this weekend, with international acts A$AP Rocky,  G-Eazy, Tyga, Jaden Smith, Ghostemane, Juice WRLD, Pouya, Saweetie, and  Ski Mask the Slump God all performing: https://t.co/xRie6V0tBJ https://t.co/nV16qoo1U7"/>
    <s v="https://www.blockfest.fi/"/>
    <s v="blockfest.fi"/>
    <x v="2"/>
    <s v="https://pbs.twimg.com/media/ECFQm-IXUAAup49.jpg"/>
    <s v="https://pbs.twimg.com/media/ECFQm-IXUAAup49.jpg"/>
    <x v="251"/>
    <s v="https://twitter.com/#!/discoverfinland/status/1162299446950006784"/>
    <m/>
    <m/>
    <s v="1162299446950006784"/>
    <m/>
    <b v="0"/>
    <n v="7"/>
    <s v=""/>
    <b v="0"/>
    <s v="en"/>
    <m/>
    <s v=""/>
    <b v="0"/>
    <n v="2"/>
    <s v=""/>
    <s v="Twitter Web Client"/>
    <b v="0"/>
    <s v="1162299446950006784"/>
    <s v="Retweet"/>
    <n v="0"/>
    <n v="0"/>
    <m/>
    <m/>
    <m/>
    <m/>
    <m/>
    <m/>
    <m/>
    <m/>
    <n v="5"/>
    <s v="4"/>
    <s v="4"/>
    <n v="0"/>
    <n v="0"/>
    <n v="2"/>
    <n v="5"/>
    <n v="0"/>
    <n v="0"/>
    <n v="38"/>
    <n v="95"/>
    <n v="40"/>
  </r>
  <r>
    <s v="discoverfinland"/>
    <s v="discoverfinland"/>
    <m/>
    <m/>
    <m/>
    <m/>
    <m/>
    <m/>
    <m/>
    <m/>
    <s v="No"/>
    <n v="365"/>
    <m/>
    <m/>
    <x v="0"/>
    <d v="2019-08-19T13:59:39.000"/>
    <s v="Tamperrada Pintxo Week began today in Tampere and will run until August 23rd, with local restaurants participating in this Spanish-style fiesta which includes a competition for the best pintxo: https://t.co/VddMKHfViQ https://t.co/1eskeeMjzK"/>
    <s v="https://visittampere.fi/en/events/tamperrada-pintxo-week/"/>
    <s v="visittampere.fi"/>
    <x v="2"/>
    <s v="https://pbs.twimg.com/media/ECVn-pHXkAEza__.jpg"/>
    <s v="https://pbs.twimg.com/media/ECVn-pHXkAEza__.jpg"/>
    <x v="252"/>
    <s v="https://twitter.com/#!/discoverfinland/status/1163450458427596807"/>
    <m/>
    <m/>
    <s v="1163450458427596807"/>
    <m/>
    <b v="0"/>
    <n v="6"/>
    <s v=""/>
    <b v="0"/>
    <s v="en"/>
    <m/>
    <s v=""/>
    <b v="0"/>
    <n v="1"/>
    <s v=""/>
    <s v="Twitter Web Client"/>
    <b v="0"/>
    <s v="1163450458427596807"/>
    <s v="Tweet"/>
    <n v="0"/>
    <n v="0"/>
    <m/>
    <m/>
    <m/>
    <m/>
    <m/>
    <m/>
    <m/>
    <m/>
    <n v="5"/>
    <s v="4"/>
    <s v="4"/>
    <n v="1"/>
    <n v="3.3333333333333335"/>
    <n v="0"/>
    <n v="0"/>
    <n v="0"/>
    <n v="0"/>
    <n v="29"/>
    <n v="96.66666666666667"/>
    <n v="30"/>
  </r>
  <r>
    <s v="discoverfinland"/>
    <s v="discoverfinland"/>
    <m/>
    <m/>
    <m/>
    <m/>
    <m/>
    <m/>
    <m/>
    <m/>
    <s v="No"/>
    <n v="366"/>
    <m/>
    <m/>
    <x v="0"/>
    <d v="2019-08-20T11:39:21.000"/>
    <s v="On August 31st and September 1st Tampere Lakeland Festival celebrates the city's beautiful lake nature in the Särkänniemi area and Mustalahti harbour with a programme of various activities for the whole family: https://t.co/utqQZkioJB https://t.co/3gnA3g7Fiy"/>
    <s v="https://visittampere.fi/en/tampere-lakeland-festival/"/>
    <s v="visittampere.fi"/>
    <x v="2"/>
    <s v="https://pbs.twimg.com/media/ECaRfLEWsAYU-SL.jpg"/>
    <s v="https://pbs.twimg.com/media/ECaRfLEWsAYU-SL.jpg"/>
    <x v="253"/>
    <s v="https://twitter.com/#!/discoverfinland/status/1163777538172346368"/>
    <m/>
    <m/>
    <s v="1163777538172346368"/>
    <m/>
    <b v="0"/>
    <n v="31"/>
    <s v=""/>
    <b v="0"/>
    <s v="en"/>
    <m/>
    <s v=""/>
    <b v="0"/>
    <n v="4"/>
    <s v=""/>
    <s v="Twitter Web Client"/>
    <b v="0"/>
    <s v="1163777538172346368"/>
    <s v="Tweet"/>
    <n v="0"/>
    <n v="0"/>
    <m/>
    <m/>
    <m/>
    <m/>
    <m/>
    <m/>
    <m/>
    <m/>
    <n v="5"/>
    <s v="4"/>
    <s v="4"/>
    <n v="1"/>
    <n v="3.125"/>
    <n v="0"/>
    <n v="0"/>
    <n v="0"/>
    <n v="0"/>
    <n v="31"/>
    <n v="96.875"/>
    <n v="32"/>
  </r>
  <r>
    <s v="visittampere"/>
    <s v="discoverfinland"/>
    <m/>
    <m/>
    <m/>
    <m/>
    <m/>
    <m/>
    <m/>
    <m/>
    <s v="Yes"/>
    <n v="367"/>
    <m/>
    <m/>
    <x v="1"/>
    <d v="2019-08-12T11:20:43.000"/>
    <s v="RT @DiscoverFinland: Based on the beloved books by Mauri Kunnas, The House of Mr Clutterbuck in Sastamala provides an ideal adventure for v…"/>
    <m/>
    <m/>
    <x v="2"/>
    <m/>
    <s v="http://pbs.twimg.com/profile_images/950689641698557953/KmW2PC2n_normal.jpg"/>
    <x v="254"/>
    <s v="https://twitter.com/#!/visittampere/status/1160873746242183168"/>
    <m/>
    <m/>
    <s v="1160873746242183168"/>
    <m/>
    <b v="0"/>
    <n v="0"/>
    <s v=""/>
    <b v="0"/>
    <s v="en"/>
    <m/>
    <s v=""/>
    <b v="0"/>
    <n v="3"/>
    <s v="1160871624901570560"/>
    <s v="Twitter Web App"/>
    <b v="0"/>
    <s v="1160871624901570560"/>
    <s v="Tweet"/>
    <n v="0"/>
    <n v="0"/>
    <m/>
    <m/>
    <m/>
    <m/>
    <m/>
    <m/>
    <m/>
    <m/>
    <n v="5"/>
    <s v="1"/>
    <s v="4"/>
    <n v="2"/>
    <n v="8.695652173913043"/>
    <n v="0"/>
    <n v="0"/>
    <n v="0"/>
    <n v="0"/>
    <n v="21"/>
    <n v="91.30434782608695"/>
    <n v="23"/>
  </r>
  <r>
    <s v="visittampere"/>
    <s v="discoverfinland"/>
    <m/>
    <m/>
    <m/>
    <m/>
    <m/>
    <m/>
    <m/>
    <m/>
    <s v="Yes"/>
    <n v="368"/>
    <m/>
    <m/>
    <x v="1"/>
    <d v="2019-08-13T06:57:49.000"/>
    <s v="RT @DiscoverFinland: The biggest hip-hop festival in Nordic countries, Blockfest 2019, takes over Tampere Stadium next weekend, with intern…"/>
    <m/>
    <m/>
    <x v="2"/>
    <m/>
    <s v="http://pbs.twimg.com/profile_images/950689641698557953/KmW2PC2n_normal.jpg"/>
    <x v="255"/>
    <s v="https://twitter.com/#!/visittampere/status/1161169971591950337"/>
    <m/>
    <m/>
    <s v="1161169971591950337"/>
    <m/>
    <b v="0"/>
    <n v="0"/>
    <s v=""/>
    <b v="0"/>
    <s v="en"/>
    <m/>
    <s v=""/>
    <b v="0"/>
    <n v="4"/>
    <s v="1160925929633386497"/>
    <s v="Twitter Web App"/>
    <b v="0"/>
    <s v="1160925929633386497"/>
    <s v="Tweet"/>
    <n v="0"/>
    <n v="0"/>
    <m/>
    <m/>
    <m/>
    <m/>
    <m/>
    <m/>
    <m/>
    <m/>
    <n v="5"/>
    <s v="1"/>
    <s v="4"/>
    <n v="0"/>
    <n v="0"/>
    <n v="0"/>
    <n v="0"/>
    <n v="0"/>
    <n v="0"/>
    <n v="20"/>
    <n v="100"/>
    <n v="20"/>
  </r>
  <r>
    <s v="visittampere"/>
    <s v="discoverfinland"/>
    <m/>
    <m/>
    <m/>
    <m/>
    <m/>
    <m/>
    <m/>
    <m/>
    <s v="Yes"/>
    <n v="370"/>
    <m/>
    <m/>
    <x v="1"/>
    <d v="2019-08-16T09:57:13.000"/>
    <s v="RT @DiscoverFinland: The biggest hip-hop festival in Nordic countries, Blockfest 2019, takes over Tampere Stadium this weekend, with intern…"/>
    <m/>
    <m/>
    <x v="2"/>
    <m/>
    <s v="http://pbs.twimg.com/profile_images/950689641698557953/KmW2PC2n_normal.jpg"/>
    <x v="256"/>
    <s v="https://twitter.com/#!/visittampere/status/1162302284468015104"/>
    <m/>
    <m/>
    <s v="1162302284468015104"/>
    <m/>
    <b v="0"/>
    <n v="0"/>
    <s v=""/>
    <b v="0"/>
    <s v="en"/>
    <m/>
    <s v=""/>
    <b v="0"/>
    <n v="2"/>
    <s v="1162299446950006784"/>
    <s v="Twitter Web App"/>
    <b v="0"/>
    <s v="1162299446950006784"/>
    <s v="Tweet"/>
    <n v="0"/>
    <n v="0"/>
    <m/>
    <m/>
    <m/>
    <m/>
    <m/>
    <m/>
    <m/>
    <m/>
    <n v="5"/>
    <s v="1"/>
    <s v="4"/>
    <n v="0"/>
    <n v="0"/>
    <n v="0"/>
    <n v="0"/>
    <n v="0"/>
    <n v="0"/>
    <n v="20"/>
    <n v="100"/>
    <n v="20"/>
  </r>
  <r>
    <s v="visittampere"/>
    <s v="discoverfinland"/>
    <m/>
    <m/>
    <m/>
    <m/>
    <m/>
    <m/>
    <m/>
    <m/>
    <s v="Yes"/>
    <n v="371"/>
    <m/>
    <m/>
    <x v="1"/>
    <d v="2019-08-20T05:45:18.000"/>
    <s v="RT @DiscoverFinland: Tamperrada Pintxo Week began today in Tampere and will run until August 23rd, with local restaurants participating in…"/>
    <m/>
    <m/>
    <x v="2"/>
    <m/>
    <s v="http://pbs.twimg.com/profile_images/950689641698557953/KmW2PC2n_normal.jpg"/>
    <x v="257"/>
    <s v="https://twitter.com/#!/visittampere/status/1163688436248788994"/>
    <m/>
    <m/>
    <s v="1163688436248788994"/>
    <m/>
    <b v="0"/>
    <n v="0"/>
    <s v=""/>
    <b v="0"/>
    <s v="en"/>
    <m/>
    <s v=""/>
    <b v="0"/>
    <n v="1"/>
    <s v="1163450458427596807"/>
    <s v="Twitter Web App"/>
    <b v="0"/>
    <s v="1163450458427596807"/>
    <s v="Tweet"/>
    <n v="0"/>
    <n v="0"/>
    <m/>
    <m/>
    <m/>
    <m/>
    <m/>
    <m/>
    <m/>
    <m/>
    <n v="5"/>
    <s v="1"/>
    <s v="4"/>
    <n v="0"/>
    <n v="0"/>
    <n v="0"/>
    <n v="0"/>
    <n v="0"/>
    <n v="0"/>
    <n v="20"/>
    <n v="100"/>
    <n v="20"/>
  </r>
  <r>
    <s v="kmrfanforever"/>
    <s v="discoverfinland"/>
    <m/>
    <m/>
    <m/>
    <m/>
    <m/>
    <m/>
    <m/>
    <m/>
    <s v="No"/>
    <n v="372"/>
    <m/>
    <m/>
    <x v="1"/>
    <d v="2019-08-20T21:58:23.000"/>
    <s v="RT @DiscoverFinland: On August 31st and September 1st Tampere Lakeland Festival celebrates the city's beautiful lake nature in the Särkänni…"/>
    <m/>
    <m/>
    <x v="2"/>
    <m/>
    <s v="http://pbs.twimg.com/profile_images/1099768199082594305/L535lD3m_normal.jpg"/>
    <x v="258"/>
    <s v="https://twitter.com/#!/kmrfanforever/status/1163933323397410817"/>
    <m/>
    <m/>
    <s v="1163933323397410817"/>
    <m/>
    <b v="0"/>
    <n v="0"/>
    <s v=""/>
    <b v="0"/>
    <s v="en"/>
    <m/>
    <s v=""/>
    <b v="0"/>
    <n v="4"/>
    <s v="1163777538172346368"/>
    <s v="Twitter Web App"/>
    <b v="0"/>
    <s v="1163777538172346368"/>
    <s v="Tweet"/>
    <n v="0"/>
    <n v="0"/>
    <m/>
    <m/>
    <m/>
    <m/>
    <m/>
    <m/>
    <m/>
    <m/>
    <n v="1"/>
    <s v="1"/>
    <s v="4"/>
    <n v="1"/>
    <n v="5"/>
    <n v="0"/>
    <n v="0"/>
    <n v="0"/>
    <n v="0"/>
    <n v="19"/>
    <n v="95"/>
    <n v="20"/>
  </r>
  <r>
    <s v="kmrfanforever"/>
    <s v="visittampere"/>
    <m/>
    <m/>
    <m/>
    <m/>
    <m/>
    <m/>
    <m/>
    <m/>
    <s v="No"/>
    <n v="376"/>
    <m/>
    <m/>
    <x v="1"/>
    <d v="2019-08-24T22:47:54.000"/>
    <s v="RT @thisisFINLAND: MT @VisitTampere: This weekend you can enjoy one hot sauna experience at the Pispala Sauna Festival in #Tampere #Finland…"/>
    <m/>
    <m/>
    <x v="97"/>
    <m/>
    <s v="http://pbs.twimg.com/profile_images/1099768199082594305/L535lD3m_normal.jpg"/>
    <x v="259"/>
    <s v="https://twitter.com/#!/kmrfanforever/status/1165395333247045637"/>
    <m/>
    <m/>
    <s v="1165395333247045637"/>
    <m/>
    <b v="0"/>
    <n v="0"/>
    <s v=""/>
    <b v="0"/>
    <s v="en"/>
    <m/>
    <s v=""/>
    <b v="0"/>
    <n v="6"/>
    <s v="1165175694307090432"/>
    <s v="Twitter Web App"/>
    <b v="0"/>
    <s v="116517569430709043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57">
    <i>
      <x v="1"/>
    </i>
    <i r="1">
      <x v="4"/>
    </i>
    <i r="2">
      <x v="121"/>
    </i>
    <i r="3">
      <x v="18"/>
    </i>
    <i>
      <x v="3"/>
    </i>
    <i r="1">
      <x v="7"/>
    </i>
    <i r="2">
      <x v="186"/>
    </i>
    <i r="3">
      <x v="12"/>
    </i>
    <i r="1">
      <x v="8"/>
    </i>
    <i r="2">
      <x v="214"/>
    </i>
    <i r="3">
      <x v="11"/>
    </i>
    <i r="2">
      <x v="220"/>
    </i>
    <i r="3">
      <x v="11"/>
    </i>
    <i r="2">
      <x v="222"/>
    </i>
    <i r="3">
      <x v="9"/>
    </i>
    <i r="3">
      <x v="12"/>
    </i>
    <i r="3">
      <x v="14"/>
    </i>
    <i r="2">
      <x v="224"/>
    </i>
    <i r="3">
      <x v="9"/>
    </i>
    <i r="3">
      <x v="10"/>
    </i>
    <i r="3">
      <x v="11"/>
    </i>
    <i r="3">
      <x v="12"/>
    </i>
    <i r="3">
      <x v="13"/>
    </i>
    <i r="3">
      <x v="14"/>
    </i>
    <i r="3">
      <x v="16"/>
    </i>
    <i r="3">
      <x v="17"/>
    </i>
    <i r="2">
      <x v="225"/>
    </i>
    <i r="3">
      <x v="7"/>
    </i>
    <i r="3">
      <x v="8"/>
    </i>
    <i r="3">
      <x v="9"/>
    </i>
    <i r="3">
      <x v="10"/>
    </i>
    <i r="3">
      <x v="11"/>
    </i>
    <i r="3">
      <x v="12"/>
    </i>
    <i r="3">
      <x v="13"/>
    </i>
    <i r="3">
      <x v="14"/>
    </i>
    <i r="3">
      <x v="15"/>
    </i>
    <i r="3">
      <x v="16"/>
    </i>
    <i r="3">
      <x v="19"/>
    </i>
    <i r="2">
      <x v="226"/>
    </i>
    <i r="3">
      <x v="7"/>
    </i>
    <i r="3">
      <x v="8"/>
    </i>
    <i r="3">
      <x v="9"/>
    </i>
    <i r="3">
      <x v="10"/>
    </i>
    <i r="3">
      <x v="13"/>
    </i>
    <i r="3">
      <x v="14"/>
    </i>
    <i r="3">
      <x v="20"/>
    </i>
    <i r="3">
      <x v="21"/>
    </i>
    <i r="2">
      <x v="227"/>
    </i>
    <i r="3">
      <x v="7"/>
    </i>
    <i r="3">
      <x v="8"/>
    </i>
    <i r="3">
      <x v="9"/>
    </i>
    <i r="3">
      <x v="10"/>
    </i>
    <i r="3">
      <x v="11"/>
    </i>
    <i r="3">
      <x v="12"/>
    </i>
    <i r="3">
      <x v="13"/>
    </i>
    <i r="3">
      <x v="14"/>
    </i>
    <i r="3">
      <x v="15"/>
    </i>
    <i r="3">
      <x v="18"/>
    </i>
    <i r="3">
      <x v="19"/>
    </i>
    <i r="2">
      <x v="228"/>
    </i>
    <i r="3">
      <x v="2"/>
    </i>
    <i r="3">
      <x v="3"/>
    </i>
    <i r="3">
      <x v="4"/>
    </i>
    <i r="3">
      <x v="6"/>
    </i>
    <i r="3">
      <x v="7"/>
    </i>
    <i r="3">
      <x v="9"/>
    </i>
    <i r="3">
      <x v="10"/>
    </i>
    <i r="3">
      <x v="11"/>
    </i>
    <i r="3">
      <x v="12"/>
    </i>
    <i r="3">
      <x v="14"/>
    </i>
    <i r="3">
      <x v="16"/>
    </i>
    <i r="3">
      <x v="18"/>
    </i>
    <i r="3">
      <x v="20"/>
    </i>
    <i r="3">
      <x v="21"/>
    </i>
    <i r="2">
      <x v="229"/>
    </i>
    <i r="3">
      <x v="6"/>
    </i>
    <i r="3">
      <x v="7"/>
    </i>
    <i r="3">
      <x v="9"/>
    </i>
    <i r="3">
      <x v="10"/>
    </i>
    <i r="3">
      <x v="11"/>
    </i>
    <i r="3">
      <x v="15"/>
    </i>
    <i r="3">
      <x v="16"/>
    </i>
    <i r="2">
      <x v="230"/>
    </i>
    <i r="3">
      <x v="9"/>
    </i>
    <i r="3">
      <x v="11"/>
    </i>
    <i r="3">
      <x v="13"/>
    </i>
    <i r="3">
      <x v="14"/>
    </i>
    <i r="3">
      <x v="15"/>
    </i>
    <i r="3">
      <x v="16"/>
    </i>
    <i r="3">
      <x v="17"/>
    </i>
    <i r="3">
      <x v="18"/>
    </i>
    <i r="3">
      <x v="19"/>
    </i>
    <i r="3">
      <x v="23"/>
    </i>
    <i r="2">
      <x v="231"/>
    </i>
    <i r="3">
      <x v="2"/>
    </i>
    <i r="3">
      <x v="6"/>
    </i>
    <i r="3">
      <x v="7"/>
    </i>
    <i r="3">
      <x v="9"/>
    </i>
    <i r="3">
      <x v="15"/>
    </i>
    <i r="3">
      <x v="16"/>
    </i>
    <i r="3">
      <x v="18"/>
    </i>
    <i r="2">
      <x v="232"/>
    </i>
    <i r="3">
      <x v="12"/>
    </i>
    <i r="3">
      <x v="14"/>
    </i>
    <i r="2">
      <x v="233"/>
    </i>
    <i r="3">
      <x v="6"/>
    </i>
    <i r="3">
      <x v="8"/>
    </i>
    <i r="3">
      <x v="9"/>
    </i>
    <i r="3">
      <x v="11"/>
    </i>
    <i r="3">
      <x v="12"/>
    </i>
    <i r="3">
      <x v="13"/>
    </i>
    <i r="3">
      <x v="14"/>
    </i>
    <i r="3">
      <x v="22"/>
    </i>
    <i r="3">
      <x v="23"/>
    </i>
    <i r="2">
      <x v="234"/>
    </i>
    <i r="3">
      <x v="6"/>
    </i>
    <i r="3">
      <x v="7"/>
    </i>
    <i r="3">
      <x v="8"/>
    </i>
    <i r="3">
      <x v="9"/>
    </i>
    <i r="3">
      <x v="10"/>
    </i>
    <i r="3">
      <x v="17"/>
    </i>
    <i r="2">
      <x v="235"/>
    </i>
    <i r="3">
      <x v="7"/>
    </i>
    <i r="3">
      <x v="9"/>
    </i>
    <i r="3">
      <x v="11"/>
    </i>
    <i r="3">
      <x v="12"/>
    </i>
    <i r="3">
      <x v="13"/>
    </i>
    <i r="3">
      <x v="15"/>
    </i>
    <i r="3">
      <x v="17"/>
    </i>
    <i r="3">
      <x v="20"/>
    </i>
    <i r="2">
      <x v="236"/>
    </i>
    <i r="3">
      <x v="5"/>
    </i>
    <i r="3">
      <x v="6"/>
    </i>
    <i r="3">
      <x v="7"/>
    </i>
    <i r="3">
      <x v="8"/>
    </i>
    <i r="3">
      <x v="10"/>
    </i>
    <i r="3">
      <x v="11"/>
    </i>
    <i r="3">
      <x v="12"/>
    </i>
    <i r="3">
      <x v="13"/>
    </i>
    <i r="3">
      <x v="14"/>
    </i>
    <i r="3">
      <x v="15"/>
    </i>
    <i r="3">
      <x v="17"/>
    </i>
    <i r="3">
      <x v="18"/>
    </i>
    <i r="3">
      <x v="19"/>
    </i>
    <i r="3">
      <x v="21"/>
    </i>
    <i r="3">
      <x v="22"/>
    </i>
    <i r="2">
      <x v="237"/>
    </i>
    <i r="3">
      <x v="9"/>
    </i>
    <i r="3">
      <x v="11"/>
    </i>
    <i r="3">
      <x v="12"/>
    </i>
    <i r="3">
      <x v="13"/>
    </i>
    <i r="3">
      <x v="14"/>
    </i>
    <i r="3">
      <x v="17"/>
    </i>
    <i r="3">
      <x v="18"/>
    </i>
    <i r="3">
      <x v="19"/>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20">
        <i x="33" s="1"/>
        <i x="109" s="1"/>
        <i x="10" s="1"/>
        <i x="15" s="1"/>
        <i x="50" s="1"/>
        <i x="44" s="1"/>
        <i x="52" s="1"/>
        <i x="51" s="1"/>
        <i x="5" s="1"/>
        <i x="62" s="1"/>
        <i x="108" s="1"/>
        <i x="70" s="1"/>
        <i x="29" s="1"/>
        <i x="68" s="1"/>
        <i x="66" s="1"/>
        <i x="104" s="1"/>
        <i x="65" s="1"/>
        <i x="67" s="1"/>
        <i x="46" s="1"/>
        <i x="13" s="1"/>
        <i x="100" s="1"/>
        <i x="47" s="1"/>
        <i x="111" s="1"/>
        <i x="84" s="1"/>
        <i x="76" s="1"/>
        <i x="112" s="1"/>
        <i x="110" s="1"/>
        <i x="17" s="1"/>
        <i x="116" s="1"/>
        <i x="18" s="1"/>
        <i x="117" s="1"/>
        <i x="37" s="1"/>
        <i x="80" s="1"/>
        <i x="38" s="1"/>
        <i x="40" s="1"/>
        <i x="41" s="1"/>
        <i x="24" s="1"/>
        <i x="69" s="1"/>
        <i x="91" s="1"/>
        <i x="16" s="1"/>
        <i x="7" s="1"/>
        <i x="6" s="1"/>
        <i x="54" s="1"/>
        <i x="31" s="1"/>
        <i x="114" s="1"/>
        <i x="23" s="1"/>
        <i x="53" s="1"/>
        <i x="30" s="1"/>
        <i x="26" s="1"/>
        <i x="27" s="1"/>
        <i x="28" s="1"/>
        <i x="39" s="1"/>
        <i x="95" s="1"/>
        <i x="14" s="1"/>
        <i x="85" s="1"/>
        <i x="78" s="1"/>
        <i x="113" s="1"/>
        <i x="57" s="1"/>
        <i x="58" s="1"/>
        <i x="92" s="1"/>
        <i x="93" s="1"/>
        <i x="3" s="1"/>
        <i x="101" s="1"/>
        <i x="77" s="1"/>
        <i x="119" s="1"/>
        <i x="115" s="1"/>
        <i x="4" s="1"/>
        <i x="118" s="1"/>
        <i x="75" s="1"/>
        <i x="88" s="1"/>
        <i x="36" s="1"/>
        <i x="89" s="1"/>
        <i x="34" s="1"/>
        <i x="94" s="1"/>
        <i x="81" s="1"/>
        <i x="11" s="1"/>
        <i x="43" s="1"/>
        <i x="12" s="1"/>
        <i x="22" s="1"/>
        <i x="97" s="1"/>
        <i x="107" s="1"/>
        <i x="105" s="1"/>
        <i x="96" s="1"/>
        <i x="102" s="1"/>
        <i x="9" s="1"/>
        <i x="87" s="1"/>
        <i x="48" s="1"/>
        <i x="0" s="1"/>
        <i x="90" s="1"/>
        <i x="106" s="1"/>
        <i x="21" s="1"/>
        <i x="63" s="1"/>
        <i x="86" s="1"/>
        <i x="83" s="1"/>
        <i x="49" s="1"/>
        <i x="1" s="1"/>
        <i x="32" s="1"/>
        <i x="74" s="1"/>
        <i x="35" s="1"/>
        <i x="42" s="1"/>
        <i x="73" s="1"/>
        <i x="60" s="1"/>
        <i x="98" s="1"/>
        <i x="61" s="1"/>
        <i x="103" s="1"/>
        <i x="55" s="1"/>
        <i x="8" s="1"/>
        <i x="82" s="1"/>
        <i x="45" s="1"/>
        <i x="71" s="1"/>
        <i x="79" s="1"/>
        <i x="64" s="1"/>
        <i x="56" s="1"/>
        <i x="99" s="1"/>
        <i x="72" s="1"/>
        <i x="20" s="1"/>
        <i x="19" s="1"/>
        <i x="59" s="1"/>
        <i x="2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77" totalsRowShown="0" headerRowDxfId="496" dataDxfId="495">
  <autoFilter ref="A2:BL37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548" totalsRowShown="0" headerRowDxfId="141" dataDxfId="140">
  <autoFilter ref="A1:G154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9" totalsRowShown="0" headerRowDxfId="443" dataDxfId="442">
  <autoFilter ref="A2:BS15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65" totalsRowShown="0" headerRowDxfId="132" dataDxfId="131">
  <autoFilter ref="A1:L156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6" totalsRowShown="0" headerRowDxfId="88" dataDxfId="87">
  <autoFilter ref="A2:C4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62" totalsRowShown="0" headerRowDxfId="64" dataDxfId="63">
  <autoFilter ref="A2:BL26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397" dataDxfId="396">
  <autoFilter ref="A1:C15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1BGPhgpfqw/?igshid=10pgayi8uleke" TargetMode="External" /><Relationship Id="rId2" Type="http://schemas.openxmlformats.org/officeDocument/2006/relationships/hyperlink" Target="https://nodexlgraphgallery.org/Pages/Graph.aspx?graphID=206380" TargetMode="External" /><Relationship Id="rId3" Type="http://schemas.openxmlformats.org/officeDocument/2006/relationships/hyperlink" Target="https://nodexlgraphgallery.org/Pages/Graph.aspx?graphID=206378" TargetMode="External" /><Relationship Id="rId4" Type="http://schemas.openxmlformats.org/officeDocument/2006/relationships/hyperlink" Target="https://nodexlgraphgallery.org/Pages/Graph.aspx?graphID=206378" TargetMode="External" /><Relationship Id="rId5" Type="http://schemas.openxmlformats.org/officeDocument/2006/relationships/hyperlink" Target="https://nodexlgraphgallery.org/Pages/Graph.aspx?graphID=206378" TargetMode="External" /><Relationship Id="rId6" Type="http://schemas.openxmlformats.org/officeDocument/2006/relationships/hyperlink" Target="https://nodexlgraphgallery.org/Pages/Graph.aspx?graphID=206380" TargetMode="External" /><Relationship Id="rId7" Type="http://schemas.openxmlformats.org/officeDocument/2006/relationships/hyperlink" Target="https://nodexlgraphgallery.org/Pages/Graph.aspx?graphID=206378" TargetMode="External" /><Relationship Id="rId8" Type="http://schemas.openxmlformats.org/officeDocument/2006/relationships/hyperlink" Target="https://nodexlgraphgallery.org/Pages/Graph.aspx?graphID=206380" TargetMode="External" /><Relationship Id="rId9" Type="http://schemas.openxmlformats.org/officeDocument/2006/relationships/hyperlink" Target="https://nodexlgraphgallery.org/Pages/Graph.aspx?graphID=206380" TargetMode="External" /><Relationship Id="rId10" Type="http://schemas.openxmlformats.org/officeDocument/2006/relationships/hyperlink" Target="https://nodexlgraphgallery.org/Pages/Graph.aspx?graphID=206380" TargetMode="External" /><Relationship Id="rId11" Type="http://schemas.openxmlformats.org/officeDocument/2006/relationships/hyperlink" Target="https://nodexlgraphgallery.org/Pages/Graph.aspx?graphID=206380" TargetMode="External" /><Relationship Id="rId12" Type="http://schemas.openxmlformats.org/officeDocument/2006/relationships/hyperlink" Target="https://nodexlgraphgallery.org/Pages/Graph.aspx?graphID=206380" TargetMode="External" /><Relationship Id="rId13" Type="http://schemas.openxmlformats.org/officeDocument/2006/relationships/hyperlink" Target="https://nodexlgraphgallery.org/Pages/Graph.aspx?graphID=206380" TargetMode="External" /><Relationship Id="rId14" Type="http://schemas.openxmlformats.org/officeDocument/2006/relationships/hyperlink" Target="https://nodexlgraphgallery.org/Pages/Graph.aspx?graphID=206380" TargetMode="External" /><Relationship Id="rId15" Type="http://schemas.openxmlformats.org/officeDocument/2006/relationships/hyperlink" Target="https://nodexlgraphgallery.org/Pages/Graph.aspx?graphID=206378" TargetMode="External" /><Relationship Id="rId16" Type="http://schemas.openxmlformats.org/officeDocument/2006/relationships/hyperlink" Target="https://www.stara.fi/" TargetMode="External" /><Relationship Id="rId17" Type="http://schemas.openxmlformats.org/officeDocument/2006/relationships/hyperlink" Target="https://www.stara.fi/" TargetMode="External" /><Relationship Id="rId18" Type="http://schemas.openxmlformats.org/officeDocument/2006/relationships/hyperlink" Target="https://www.stara.fi/" TargetMode="External" /><Relationship Id="rId19" Type="http://schemas.openxmlformats.org/officeDocument/2006/relationships/hyperlink" Target="https://www.stara.fi/" TargetMode="External" /><Relationship Id="rId20" Type="http://schemas.openxmlformats.org/officeDocument/2006/relationships/hyperlink" Target="https://www.stara.fi/" TargetMode="External" /><Relationship Id="rId21" Type="http://schemas.openxmlformats.org/officeDocument/2006/relationships/hyperlink" Target="https://www.stara.fi/" TargetMode="External" /><Relationship Id="rId22" Type="http://schemas.openxmlformats.org/officeDocument/2006/relationships/hyperlink" Target="https://www.stara.fi/" TargetMode="External" /><Relationship Id="rId23" Type="http://schemas.openxmlformats.org/officeDocument/2006/relationships/hyperlink" Target="https://www.stara.fi/" TargetMode="External" /><Relationship Id="rId24" Type="http://schemas.openxmlformats.org/officeDocument/2006/relationships/hyperlink" Target="https://www.stara.fi/" TargetMode="External" /><Relationship Id="rId25" Type="http://schemas.openxmlformats.org/officeDocument/2006/relationships/hyperlink" Target="https://www.stara.fi/" TargetMode="External" /><Relationship Id="rId26" Type="http://schemas.openxmlformats.org/officeDocument/2006/relationships/hyperlink" Target="https://www.instagram.com/p/B1GKDuSBgQi/?igshid=qhdhaofvitur" TargetMode="External" /><Relationship Id="rId27" Type="http://schemas.openxmlformats.org/officeDocument/2006/relationships/hyperlink" Target="https://www.instagram.com/p/B1GKDuSBgQi/?igshid=qhdhaofvitur" TargetMode="External" /><Relationship Id="rId28" Type="http://schemas.openxmlformats.org/officeDocument/2006/relationships/hyperlink" Target="https://www.facebook.com/events/563151180884311/" TargetMode="External" /><Relationship Id="rId29" Type="http://schemas.openxmlformats.org/officeDocument/2006/relationships/hyperlink" Target="https://twitter.com/classicrockmag/status/1161350456230195200" TargetMode="External" /><Relationship Id="rId30" Type="http://schemas.openxmlformats.org/officeDocument/2006/relationships/hyperlink" Target="https://twitter.com/Postimuseo/status/1161158937510600704" TargetMode="External" /><Relationship Id="rId31" Type="http://schemas.openxmlformats.org/officeDocument/2006/relationships/hyperlink" Target="https://twitter.com/Postimuseo/status/1161158937510600704" TargetMode="External" /><Relationship Id="rId32" Type="http://schemas.openxmlformats.org/officeDocument/2006/relationships/hyperlink" Target="https://twitter.com/Postimuseo/status/1161158937510600704" TargetMode="External" /><Relationship Id="rId33" Type="http://schemas.openxmlformats.org/officeDocument/2006/relationships/hyperlink" Target="https://news.cision.com/fi/lidl-suomi/r/lidl-aloitti-myymalan-rakennustyot-tampereella,c2880266" TargetMode="External" /><Relationship Id="rId34" Type="http://schemas.openxmlformats.org/officeDocument/2006/relationships/hyperlink" Target="https://news.cision.com/fi/lidl-suomi/r/lidl-aloitti-myymalan-rakennustyot-tampereella,c2880266" TargetMode="External" /><Relationship Id="rId35" Type="http://schemas.openxmlformats.org/officeDocument/2006/relationships/hyperlink" Target="https://www.loudersound.com/features/we-saw-rammstein-play-two-shows-in-the-most-metal-city-on-the-planet-and-fk" TargetMode="External" /><Relationship Id="rId36" Type="http://schemas.openxmlformats.org/officeDocument/2006/relationships/hyperlink" Target="https://www.loudersound.com/features/we-saw-rammstein-play-two-shows-in-the-most-metal-city-on-the-planet-and-fk" TargetMode="External" /><Relationship Id="rId37" Type="http://schemas.openxmlformats.org/officeDocument/2006/relationships/hyperlink" Target="https://www.loudersound.com/features/we-saw-rammstein-play-two-shows-in-the-most-metal-city-on-the-planet-and-fk" TargetMode="External" /><Relationship Id="rId38" Type="http://schemas.openxmlformats.org/officeDocument/2006/relationships/hyperlink" Target="https://www.loudersound.com/features/we-saw-rammstein-play-two-shows-in-the-most-metal-city-on-the-planet-and-fk" TargetMode="External" /><Relationship Id="rId39" Type="http://schemas.openxmlformats.org/officeDocument/2006/relationships/hyperlink" Target="http://destinationrecommended.com/destinations/tampere" TargetMode="External" /><Relationship Id="rId40" Type="http://schemas.openxmlformats.org/officeDocument/2006/relationships/hyperlink" Target="http://destinationrecommended.com/destinations/tampere" TargetMode="External" /><Relationship Id="rId41" Type="http://schemas.openxmlformats.org/officeDocument/2006/relationships/hyperlink" Target="https://www.loudersound.com/features/we-saw-rammstein-play-two-shows-in-the-most-metal-city-on-the-planet-and-fk" TargetMode="External" /><Relationship Id="rId42" Type="http://schemas.openxmlformats.org/officeDocument/2006/relationships/hyperlink" Target="https://yle.fi/uutiset/3-10921628?utm_source=twitter-share&amp;utm_medium=social" TargetMode="External" /><Relationship Id="rId43" Type="http://schemas.openxmlformats.org/officeDocument/2006/relationships/hyperlink" Target="https://www.stara.fi/" TargetMode="External" /><Relationship Id="rId44" Type="http://schemas.openxmlformats.org/officeDocument/2006/relationships/hyperlink" Target="https://www.instagram.com/p/B1OL6LhlxmI/?igshid=1atghphcs1qla" TargetMode="External" /><Relationship Id="rId45" Type="http://schemas.openxmlformats.org/officeDocument/2006/relationships/hyperlink" Target="https://www.instagram.com/p/B1OmTEmC0lA/?igshid=wagz3yv60go4" TargetMode="External" /><Relationship Id="rId46" Type="http://schemas.openxmlformats.org/officeDocument/2006/relationships/hyperlink" Target="https://www.instagram.com/p/B1Om7_qC8l-/?igshid=1jh5ijvoypl75" TargetMode="External" /><Relationship Id="rId47" Type="http://schemas.openxmlformats.org/officeDocument/2006/relationships/hyperlink" Target="https://www.instagram.com/p/B1SzBZHh6vL/?igshid=54vcydyvpqe4" TargetMode="External" /><Relationship Id="rId48" Type="http://schemas.openxmlformats.org/officeDocument/2006/relationships/hyperlink" Target="https://visittampere.fi/hameenpuiston-puistofiesta/" TargetMode="External" /><Relationship Id="rId49" Type="http://schemas.openxmlformats.org/officeDocument/2006/relationships/hyperlink" Target="https://visittampere.fi/hameenpuiston-puistofiesta/" TargetMode="External" /><Relationship Id="rId50" Type="http://schemas.openxmlformats.org/officeDocument/2006/relationships/hyperlink" Target="https://visittampere.fi/hameenpuiston-puistofiesta/" TargetMode="External" /><Relationship Id="rId51" Type="http://schemas.openxmlformats.org/officeDocument/2006/relationships/hyperlink" Target="https://visittampere.fi/tampere-lakeland-festival/" TargetMode="External" /><Relationship Id="rId52" Type="http://schemas.openxmlformats.org/officeDocument/2006/relationships/hyperlink" Target="https://twitter.com/TampereRatikka/status/1161559332368130048" TargetMode="External" /><Relationship Id="rId53" Type="http://schemas.openxmlformats.org/officeDocument/2006/relationships/hyperlink" Target="https://www.loudersound.com/features/we-saw-rammstein-play-two-shows-in-the-most-metal-city-on-the-planet-and-fk" TargetMode="External" /><Relationship Id="rId54" Type="http://schemas.openxmlformats.org/officeDocument/2006/relationships/hyperlink" Target="https://www.loudersound.com/features/we-saw-rammstein-play-two-shows-in-the-most-metal-city-on-the-planet-and-fk" TargetMode="External" /><Relationship Id="rId55" Type="http://schemas.openxmlformats.org/officeDocument/2006/relationships/hyperlink" Target="https://visittampere.fi/en/articles/tampere-deck-arena/" TargetMode="External" /><Relationship Id="rId56" Type="http://schemas.openxmlformats.org/officeDocument/2006/relationships/hyperlink" Target="https://visittampere.fi/ajankohtaista/lakesperience-benchmarking-trip-to-germany/" TargetMode="External" /><Relationship Id="rId57" Type="http://schemas.openxmlformats.org/officeDocument/2006/relationships/hyperlink" Target="https://visittampere.fi/en/tampere-lakeland-festival/" TargetMode="External" /><Relationship Id="rId58" Type="http://schemas.openxmlformats.org/officeDocument/2006/relationships/hyperlink" Target="https://visittampere.fi/tampere-lakeland-festival/" TargetMode="External" /><Relationship Id="rId59" Type="http://schemas.openxmlformats.org/officeDocument/2006/relationships/hyperlink" Target="https://kohokohdat.fi/tampere/uusi-japanilainen-ravintola-fujimi/" TargetMode="External" /><Relationship Id="rId60" Type="http://schemas.openxmlformats.org/officeDocument/2006/relationships/hyperlink" Target="https://www.instagram.com/p/B1MHOOYBjDx/?igshid=1p3utlch07ao2" TargetMode="External" /><Relationship Id="rId61" Type="http://schemas.openxmlformats.org/officeDocument/2006/relationships/hyperlink" Target="https://www.instagram.com/p/B1fk1POhIJ9/?igshid=93er5usnxk5x" TargetMode="External" /><Relationship Id="rId62" Type="http://schemas.openxmlformats.org/officeDocument/2006/relationships/hyperlink" Target="https://www.instagram.com/p/B1flQwTBpdU/?igshid=ibyqbafu6fn7" TargetMode="External" /><Relationship Id="rId63" Type="http://schemas.openxmlformats.org/officeDocument/2006/relationships/hyperlink" Target="https://twitter.com/tamperekaupunki/status/1164779187569168395" TargetMode="External" /><Relationship Id="rId64" Type="http://schemas.openxmlformats.org/officeDocument/2006/relationships/hyperlink" Target="https://suomenkuvalehti.fi/jutut/kotimaa/skeittaus-on-miljardibisnes-josta-tulee-ensi-kertaa-myos-olympialaji-silti-lautailijoita-ahdistaa-onko-rahina-ja-hauskapito-loppu/" TargetMode="External" /><Relationship Id="rId65" Type="http://schemas.openxmlformats.org/officeDocument/2006/relationships/hyperlink" Target="https://suomenkuvalehti.fi/jutut/kotimaa/skeittaus-on-miljardibisnes-josta-tulee-ensi-kertaa-myos-olympialaji-silti-lautailijoita-ahdistaa-onko-rahina-ja-hauskapito-loppu/" TargetMode="External" /><Relationship Id="rId66" Type="http://schemas.openxmlformats.org/officeDocument/2006/relationships/hyperlink" Target="https://www.loudersound.com/features/we-saw-rammstein-play-two-shows-in-the-most-metal-city-on-the-planet-and-fk" TargetMode="External" /><Relationship Id="rId67" Type="http://schemas.openxmlformats.org/officeDocument/2006/relationships/hyperlink" Target="https://www.loudersound.com/features/we-saw-rammstein-play-two-shows-in-the-most-metal-city-on-the-planet-and-fk" TargetMode="External" /><Relationship Id="rId68" Type="http://schemas.openxmlformats.org/officeDocument/2006/relationships/hyperlink" Target="https://suomenkuvalehti.fi/jutut/kotimaa/skeittaus-on-miljardibisnes-josta-tulee-ensi-kertaa-myos-olympialaji-silti-lautailijoita-ahdistaa-onko-rahina-ja-hauskapito-loppu/" TargetMode="External" /><Relationship Id="rId69" Type="http://schemas.openxmlformats.org/officeDocument/2006/relationships/hyperlink" Target="https://www.stara.fi/" TargetMode="External" /><Relationship Id="rId70" Type="http://schemas.openxmlformats.org/officeDocument/2006/relationships/hyperlink" Target="https://www.loudersound.com/features/we-saw-rammstein-play-two-shows-in-the-most-metal-city-on-the-planet-and-fk" TargetMode="External" /><Relationship Id="rId71" Type="http://schemas.openxmlformats.org/officeDocument/2006/relationships/hyperlink" Target="https://muumimuseo.fi/en/visit-us/competition/" TargetMode="External" /><Relationship Id="rId72" Type="http://schemas.openxmlformats.org/officeDocument/2006/relationships/hyperlink" Target="https://visittampere.fi/en/events/moomin-museum-garden-party/" TargetMode="External" /><Relationship Id="rId73" Type="http://schemas.openxmlformats.org/officeDocument/2006/relationships/hyperlink" Target="https://www.instagram.com/p/B1bl7zynEi5/" TargetMode="External" /><Relationship Id="rId74" Type="http://schemas.openxmlformats.org/officeDocument/2006/relationships/hyperlink" Target="https://katzenworld.co.uk/2019/08/22/the-cat-cafes-of-finland-and-sweden/" TargetMode="External" /><Relationship Id="rId75" Type="http://schemas.openxmlformats.org/officeDocument/2006/relationships/hyperlink" Target="https://visittampere.fi/artikkelit/pyoraily-tampereella/" TargetMode="External" /><Relationship Id="rId76" Type="http://schemas.openxmlformats.org/officeDocument/2006/relationships/hyperlink" Target="https://visittampere.fi/tapahtumat/sastamalan-wanhat-talot/" TargetMode="External" /><Relationship Id="rId77" Type="http://schemas.openxmlformats.org/officeDocument/2006/relationships/hyperlink" Target="https://visittampere.fi/tapahtumat/tuulensuun-korttelijuhla/" TargetMode="External" /><Relationship Id="rId78" Type="http://schemas.openxmlformats.org/officeDocument/2006/relationships/hyperlink" Target="https://visittampere.fi/tapahtumat/taidekirja/" TargetMode="External" /><Relationship Id="rId79" Type="http://schemas.openxmlformats.org/officeDocument/2006/relationships/hyperlink" Target="https://www.stara.fi/" TargetMode="External" /><Relationship Id="rId80" Type="http://schemas.openxmlformats.org/officeDocument/2006/relationships/hyperlink" Target="https://www.stara.fi/" TargetMode="External" /><Relationship Id="rId81" Type="http://schemas.openxmlformats.org/officeDocument/2006/relationships/hyperlink" Target="https://www.stara.fi/" TargetMode="External" /><Relationship Id="rId82" Type="http://schemas.openxmlformats.org/officeDocument/2006/relationships/hyperlink" Target="https://www.stara.fi/" TargetMode="External" /><Relationship Id="rId83" Type="http://schemas.openxmlformats.org/officeDocument/2006/relationships/hyperlink" Target="https://www.stara.fi/" TargetMode="External" /><Relationship Id="rId84" Type="http://schemas.openxmlformats.org/officeDocument/2006/relationships/hyperlink" Target="https://www.stara.fi/" TargetMode="External" /><Relationship Id="rId85" Type="http://schemas.openxmlformats.org/officeDocument/2006/relationships/hyperlink" Target="https://www.stara.fi/" TargetMode="External" /><Relationship Id="rId86" Type="http://schemas.openxmlformats.org/officeDocument/2006/relationships/hyperlink" Target="https://www.stara.fi/" TargetMode="External" /><Relationship Id="rId87" Type="http://schemas.openxmlformats.org/officeDocument/2006/relationships/hyperlink" Target="https://www.iltalehti.fi/matkajutut/a/087fe386-bba2-4263-8452-21face928b3f" TargetMode="External" /><Relationship Id="rId88" Type="http://schemas.openxmlformats.org/officeDocument/2006/relationships/hyperlink" Target="https://visittampere.fi/en/events/moomin-museum-garden-party/" TargetMode="External" /><Relationship Id="rId89" Type="http://schemas.openxmlformats.org/officeDocument/2006/relationships/hyperlink" Target="https://visittampere.fi/en/news/paris-north-cape-photo-adventure-arrives-to-tampere/" TargetMode="External" /><Relationship Id="rId90" Type="http://schemas.openxmlformats.org/officeDocument/2006/relationships/hyperlink" Target="https://www.tamperelainen.fi/artikkeli/791588-kansainvaliset-valokuvaseikkailijat-saapuvat-tampereelle-kohteina-muun-muassa" TargetMode="External" /><Relationship Id="rId91" Type="http://schemas.openxmlformats.org/officeDocument/2006/relationships/hyperlink" Target="https://www.tampere.fi/material/attachments/uutiskeskus/tampere/h/WmaJ4zXi7/PuutarhajuhlaA5ohjelmakartta-printti.pdf" TargetMode="External" /><Relationship Id="rId92" Type="http://schemas.openxmlformats.org/officeDocument/2006/relationships/hyperlink" Target="https://suomenkuvalehti.fi/jutut/kotimaa/skeittaus-on-miljardibisnes-josta-tulee-ensi-kertaa-myos-olympialaji-silti-lautailijoita-ahdistaa-onko-rahina-ja-hauskapito-loppu/" TargetMode="External" /><Relationship Id="rId93" Type="http://schemas.openxmlformats.org/officeDocument/2006/relationships/hyperlink" Target="https://visittampere.fi/tapahtumat/hiedanrannan-puutarhajuhlat/" TargetMode="External" /><Relationship Id="rId94" Type="http://schemas.openxmlformats.org/officeDocument/2006/relationships/hyperlink" Target="https://visittampere.fi/ajankohtaista/g-livelab-tampere-avautuu/" TargetMode="External" /><Relationship Id="rId95" Type="http://schemas.openxmlformats.org/officeDocument/2006/relationships/hyperlink" Target="https://www.glivelab.fi/tampere/" TargetMode="External" /><Relationship Id="rId96" Type="http://schemas.openxmlformats.org/officeDocument/2006/relationships/hyperlink" Target="https://visittampere.fi/en/news/paris-north-cape-photo-adventure-arrives-to-tampere/" TargetMode="External" /><Relationship Id="rId97" Type="http://schemas.openxmlformats.org/officeDocument/2006/relationships/hyperlink" Target="https://visittampere.fi/en/news/paris-north-cape-photo-adventure-arrives-to-tampere/" TargetMode="External" /><Relationship Id="rId98" Type="http://schemas.openxmlformats.org/officeDocument/2006/relationships/hyperlink" Target="https://visittampere.fi/ajankohtaista/paris-north-cape-photo-adventure-valloittaa-tampereen/" TargetMode="External" /><Relationship Id="rId99" Type="http://schemas.openxmlformats.org/officeDocument/2006/relationships/hyperlink" Target="https://www.tamperelainen.fi/artikkeli/791588-kansainvaliset-valokuvaseikkailijat-saapuvat-tampereelle-kohteina-muun-muassa" TargetMode="External" /><Relationship Id="rId100" Type="http://schemas.openxmlformats.org/officeDocument/2006/relationships/hyperlink" Target="https://www.tampere.fi/tampereen-kaupunki/ajankohtaista/tiedotteet/2019/08/17082019_1.html" TargetMode="External" /><Relationship Id="rId101" Type="http://schemas.openxmlformats.org/officeDocument/2006/relationships/hyperlink" Target="https://www.aamulehti.fi/a/46212f5f-d11d-4e2e-8be6-5566cb5cd397" TargetMode="External" /><Relationship Id="rId102" Type="http://schemas.openxmlformats.org/officeDocument/2006/relationships/hyperlink" Target="https://twitter.com/UrsulaHelsky/status/1164535848819462144" TargetMode="External" /><Relationship Id="rId103" Type="http://schemas.openxmlformats.org/officeDocument/2006/relationships/hyperlink" Target="https://www.tampere.fi/tampereen-kaupunki/ajankohtaista/tapahtumat/AEf1RTsup.html.stx" TargetMode="External" /><Relationship Id="rId104" Type="http://schemas.openxmlformats.org/officeDocument/2006/relationships/hyperlink" Target="https://visittampere.fi/tapahtumat/kortejarven-eloisa-elokuu/" TargetMode="External" /><Relationship Id="rId105" Type="http://schemas.openxmlformats.org/officeDocument/2006/relationships/hyperlink" Target="https://www.instagram.com/p/B0-8zv5o--V/" TargetMode="External" /><Relationship Id="rId106" Type="http://schemas.openxmlformats.org/officeDocument/2006/relationships/hyperlink" Target="https://visittampere.fi/ajankohtaista/paris-north-cape-photo-adventure-valloittaa-tampereen/" TargetMode="External" /><Relationship Id="rId107" Type="http://schemas.openxmlformats.org/officeDocument/2006/relationships/hyperlink" Target="https://visittampere.fi/tapahtumat/hameenpuiston-puistofiesta/" TargetMode="External" /><Relationship Id="rId108" Type="http://schemas.openxmlformats.org/officeDocument/2006/relationships/hyperlink" Target="https://www.facebook.com/events/2520347938247384/" TargetMode="External" /><Relationship Id="rId109" Type="http://schemas.openxmlformats.org/officeDocument/2006/relationships/hyperlink" Target="https://www.loudersound.com/features/we-saw-rammstein-play-two-shows-in-the-most-metal-city-on-the-planet-and-fk" TargetMode="External" /><Relationship Id="rId110" Type="http://schemas.openxmlformats.org/officeDocument/2006/relationships/hyperlink" Target="https://www.tamperelainen.fi/artikkeli/791588-kansainvaliset-valokuvaseikkailijat-saapuvat-tampereelle-kohteina-muun-muassa" TargetMode="External" /><Relationship Id="rId111" Type="http://schemas.openxmlformats.org/officeDocument/2006/relationships/hyperlink" Target="https://www.tampere.fi/tampereen-kaupunki/ajankohtaista/tiedotteet/2019/08/17082019_1.html" TargetMode="External" /><Relationship Id="rId112" Type="http://schemas.openxmlformats.org/officeDocument/2006/relationships/hyperlink" Target="https://visittampere.fi/tampere-lakeland-festival/" TargetMode="External" /><Relationship Id="rId113" Type="http://schemas.openxmlformats.org/officeDocument/2006/relationships/hyperlink" Target="https://visittampere.fi/tampere-lakeland-festival/" TargetMode="External" /><Relationship Id="rId114" Type="http://schemas.openxmlformats.org/officeDocument/2006/relationships/hyperlink" Target="https://visittampere.fi/tapahtumat/pispalan-saunafestivaali/" TargetMode="External" /><Relationship Id="rId115" Type="http://schemas.openxmlformats.org/officeDocument/2006/relationships/hyperlink" Target="https://visittampere.fi/tapahtumat/tuulensuun-korttelijuhla/" TargetMode="External" /><Relationship Id="rId116" Type="http://schemas.openxmlformats.org/officeDocument/2006/relationships/hyperlink" Target="https://visittampere.fi/artikkelit/sarkanniemen-alueen-uudet-palvelut-kysely/" TargetMode="External" /><Relationship Id="rId117" Type="http://schemas.openxmlformats.org/officeDocument/2006/relationships/hyperlink" Target="https://visittampere.fi/tapahtumat/viikinsaaren-venetsialaiset/" TargetMode="External" /><Relationship Id="rId118" Type="http://schemas.openxmlformats.org/officeDocument/2006/relationships/hyperlink" Target="https://visittampere.fi/tapahtumat/hameenpuiston-puistofiesta/" TargetMode="External" /><Relationship Id="rId119" Type="http://schemas.openxmlformats.org/officeDocument/2006/relationships/hyperlink" Target="https://suomenkuvalehti.fi/jutut/kotimaa/skeittaus-on-miljardibisnes-josta-tulee-ensi-kertaa-myos-olympialaji-silti-lautailijoita-ahdistaa-onko-rahina-ja-hauskapito-loppu/" TargetMode="External" /><Relationship Id="rId120" Type="http://schemas.openxmlformats.org/officeDocument/2006/relationships/hyperlink" Target="https://suomenkuvalehti.fi/jutut/kotimaa/skeittaus-on-miljardibisnes-josta-tulee-ensi-kertaa-myos-olympialaji-silti-lautailijoita-ahdistaa-onko-rahina-ja-hauskapito-loppu/" TargetMode="External" /><Relationship Id="rId121" Type="http://schemas.openxmlformats.org/officeDocument/2006/relationships/hyperlink" Target="https://forms.gle/tBuRFGqGaq3gJL5NA" TargetMode="External" /><Relationship Id="rId122" Type="http://schemas.openxmlformats.org/officeDocument/2006/relationships/hyperlink" Target="https://visittampere.fi/en/tampere-lakeland-festival/" TargetMode="External" /><Relationship Id="rId123" Type="http://schemas.openxmlformats.org/officeDocument/2006/relationships/hyperlink" Target="https://twitter.com/thisisFINLAND/status/1164877955044192257" TargetMode="External" /><Relationship Id="rId124" Type="http://schemas.openxmlformats.org/officeDocument/2006/relationships/hyperlink" Target="https://www.instagram.com/p/B1M_D-aBNEv/?igshid=r4pa5o2lv6pg" TargetMode="External" /><Relationship Id="rId125" Type="http://schemas.openxmlformats.org/officeDocument/2006/relationships/hyperlink" Target="https://www.instagram.com/p/B1hUpDLBies/?igshid=i11ot0i9ax57" TargetMode="External" /><Relationship Id="rId126" Type="http://schemas.openxmlformats.org/officeDocument/2006/relationships/hyperlink" Target="https://visittampere.fi/en/events/pispala-sauna-festival/" TargetMode="External" /><Relationship Id="rId127" Type="http://schemas.openxmlformats.org/officeDocument/2006/relationships/hyperlink" Target="https://visittampere.fi/en/events/pispala-sauna-festival/" TargetMode="External" /><Relationship Id="rId128" Type="http://schemas.openxmlformats.org/officeDocument/2006/relationships/hyperlink" Target="https://visittampere.fi/en/events/pispala-sauna-festival/" TargetMode="External" /><Relationship Id="rId129" Type="http://schemas.openxmlformats.org/officeDocument/2006/relationships/hyperlink" Target="https://www.instagram.com/p/B1izoMYg58G/?igshid=kob1j5ugmey9" TargetMode="External" /><Relationship Id="rId130" Type="http://schemas.openxmlformats.org/officeDocument/2006/relationships/hyperlink" Target="https://www.youtube.com/watch?v=Pd65o1jiUXk&amp;feature=youtu.be" TargetMode="External" /><Relationship Id="rId131" Type="http://schemas.openxmlformats.org/officeDocument/2006/relationships/hyperlink" Target="https://www.loudersound.com/features/we-saw-rammstein-play-two-shows-in-the-most-metal-city-on-the-planet-and-fk" TargetMode="External" /><Relationship Id="rId132" Type="http://schemas.openxmlformats.org/officeDocument/2006/relationships/hyperlink" Target="https://twitter.com/womex/status/1159773492205821952" TargetMode="External" /><Relationship Id="rId133" Type="http://schemas.openxmlformats.org/officeDocument/2006/relationships/hyperlink" Target="https://www.instagram.com/p/B0-8zv5o--V/" TargetMode="External" /><Relationship Id="rId134" Type="http://schemas.openxmlformats.org/officeDocument/2006/relationships/hyperlink" Target="https://visittampere.fi/en/news/paris-north-cape-photo-adventure-arrives-to-tampere/" TargetMode="External" /><Relationship Id="rId135" Type="http://schemas.openxmlformats.org/officeDocument/2006/relationships/hyperlink" Target="https://www.loudersound.com/features/we-saw-rammstein-play-two-shows-in-the-most-metal-city-on-the-planet-and-fk" TargetMode="External" /><Relationship Id="rId136" Type="http://schemas.openxmlformats.org/officeDocument/2006/relationships/hyperlink" Target="https://www.loudersound.com/features/we-saw-rammstein-play-two-shows-in-the-most-metal-city-on-the-planet-and-fk" TargetMode="External" /><Relationship Id="rId137" Type="http://schemas.openxmlformats.org/officeDocument/2006/relationships/hyperlink" Target="http://puntomice.com/punto-mice-32/" TargetMode="External" /><Relationship Id="rId138" Type="http://schemas.openxmlformats.org/officeDocument/2006/relationships/hyperlink" Target="http://puntomice.com/punto-mice-32/" TargetMode="External" /><Relationship Id="rId139" Type="http://schemas.openxmlformats.org/officeDocument/2006/relationships/hyperlink" Target="https://visittampere.fi/en/news/paris-north-cape-photo-adventure-arrives-to-tampere/" TargetMode="External" /><Relationship Id="rId140" Type="http://schemas.openxmlformats.org/officeDocument/2006/relationships/hyperlink" Target="https://visittampere.fi/en/news/paris-north-cape-photo-adventure-arrives-to-tampere/" TargetMode="External" /><Relationship Id="rId141" Type="http://schemas.openxmlformats.org/officeDocument/2006/relationships/hyperlink" Target="https://visittampere.fi/en/tampere-lakeland-festival/" TargetMode="External" /><Relationship Id="rId142" Type="http://schemas.openxmlformats.org/officeDocument/2006/relationships/hyperlink" Target="https://twitter.com/VisitTampere/status/1161541871790972928" TargetMode="External" /><Relationship Id="rId143" Type="http://schemas.openxmlformats.org/officeDocument/2006/relationships/hyperlink" Target="https://www.loudersound.com/features/we-saw-rammstein-play-two-shows-in-the-most-metal-city-on-the-planet-and-fk" TargetMode="External" /><Relationship Id="rId144" Type="http://schemas.openxmlformats.org/officeDocument/2006/relationships/hyperlink" Target="https://www.discoveringfinland.com/destination/the-house-of-mr-clutterbuck/" TargetMode="External" /><Relationship Id="rId145" Type="http://schemas.openxmlformats.org/officeDocument/2006/relationships/hyperlink" Target="https://www.blockfest.fi/" TargetMode="External" /><Relationship Id="rId146" Type="http://schemas.openxmlformats.org/officeDocument/2006/relationships/hyperlink" Target="https://www.blockfest.fi/" TargetMode="External" /><Relationship Id="rId147" Type="http://schemas.openxmlformats.org/officeDocument/2006/relationships/hyperlink" Target="https://www.loudersound.com/features/we-saw-rammstein-play-two-shows-in-the-most-metal-city-on-the-planet-and-fk" TargetMode="External" /><Relationship Id="rId148" Type="http://schemas.openxmlformats.org/officeDocument/2006/relationships/hyperlink" Target="https://visittampere.fi/en/events/tamperrada-pintxo-week/" TargetMode="External" /><Relationship Id="rId149" Type="http://schemas.openxmlformats.org/officeDocument/2006/relationships/hyperlink" Target="https://visittampere.fi/en/tampere-lakeland-festival/" TargetMode="External" /><Relationship Id="rId150" Type="http://schemas.openxmlformats.org/officeDocument/2006/relationships/hyperlink" Target="https://www.loudersound.com/features/we-saw-rammstein-play-two-shows-in-the-most-metal-city-on-the-planet-and-fk" TargetMode="External" /><Relationship Id="rId151" Type="http://schemas.openxmlformats.org/officeDocument/2006/relationships/hyperlink" Target="https://twitter.com/womex/status/1159773492205821952" TargetMode="External" /><Relationship Id="rId152" Type="http://schemas.openxmlformats.org/officeDocument/2006/relationships/hyperlink" Target="https://visittampere.fi/en/events/pispala-sauna-festival/" TargetMode="External" /><Relationship Id="rId153" Type="http://schemas.openxmlformats.org/officeDocument/2006/relationships/hyperlink" Target="https://pbs.twimg.com/media/EBrpSN9XsAAcOcm.jpg" TargetMode="External" /><Relationship Id="rId154" Type="http://schemas.openxmlformats.org/officeDocument/2006/relationships/hyperlink" Target="https://pbs.twimg.com/media/EBrpXp4XsAAwiBr.jpg" TargetMode="External" /><Relationship Id="rId155" Type="http://schemas.openxmlformats.org/officeDocument/2006/relationships/hyperlink" Target="https://pbs.twimg.com/media/EBrpbCmW4AACNC6.jpg" TargetMode="External" /><Relationship Id="rId156" Type="http://schemas.openxmlformats.org/officeDocument/2006/relationships/hyperlink" Target="https://pbs.twimg.com/media/EBrpSN9XsAAcOcm.jpg" TargetMode="External" /><Relationship Id="rId157" Type="http://schemas.openxmlformats.org/officeDocument/2006/relationships/hyperlink" Target="https://pbs.twimg.com/media/EBrpXp4XsAAwiBr.jpg" TargetMode="External" /><Relationship Id="rId158" Type="http://schemas.openxmlformats.org/officeDocument/2006/relationships/hyperlink" Target="https://pbs.twimg.com/media/EBrpbCmW4AACNC6.jpg" TargetMode="External" /><Relationship Id="rId159" Type="http://schemas.openxmlformats.org/officeDocument/2006/relationships/hyperlink" Target="https://pbs.twimg.com/media/EBs7cPFW4AAEMbi.jpg" TargetMode="External" /><Relationship Id="rId160" Type="http://schemas.openxmlformats.org/officeDocument/2006/relationships/hyperlink" Target="https://pbs.twimg.com/media/EClPOGIXkAA_b_l.jpg" TargetMode="External" /><Relationship Id="rId161" Type="http://schemas.openxmlformats.org/officeDocument/2006/relationships/hyperlink" Target="https://pbs.twimg.com/media/C-rZEnFXoAUT9O5.jpg" TargetMode="External" /><Relationship Id="rId162" Type="http://schemas.openxmlformats.org/officeDocument/2006/relationships/hyperlink" Target="https://pbs.twimg.com/media/EB13ACRWsAAldqg.jpg" TargetMode="External" /><Relationship Id="rId163" Type="http://schemas.openxmlformats.org/officeDocument/2006/relationships/hyperlink" Target="https://pbs.twimg.com/media/EB2Uxp6WkAAvVkR.jpg" TargetMode="External" /><Relationship Id="rId164" Type="http://schemas.openxmlformats.org/officeDocument/2006/relationships/hyperlink" Target="https://pbs.twimg.com/media/EB-jTwAXsAAivjB.jpg" TargetMode="External" /><Relationship Id="rId165" Type="http://schemas.openxmlformats.org/officeDocument/2006/relationships/hyperlink" Target="https://pbs.twimg.com/media/ECKgMxoXkAAkGV2.jpg" TargetMode="External" /><Relationship Id="rId166" Type="http://schemas.openxmlformats.org/officeDocument/2006/relationships/hyperlink" Target="https://pbs.twimg.com/media/ECGYli3WwAUs8d5.jpg" TargetMode="External" /><Relationship Id="rId167" Type="http://schemas.openxmlformats.org/officeDocument/2006/relationships/hyperlink" Target="https://pbs.twimg.com/media/ECLO9r_WwAE-8ER.jpg" TargetMode="External" /><Relationship Id="rId168" Type="http://schemas.openxmlformats.org/officeDocument/2006/relationships/hyperlink" Target="https://pbs.twimg.com/media/ECLPRnZXkAAGY3b.jpg" TargetMode="External" /><Relationship Id="rId169" Type="http://schemas.openxmlformats.org/officeDocument/2006/relationships/hyperlink" Target="https://pbs.twimg.com/media/ECLO9r_WwAE-8ER.jpg" TargetMode="External" /><Relationship Id="rId170" Type="http://schemas.openxmlformats.org/officeDocument/2006/relationships/hyperlink" Target="https://pbs.twimg.com/media/ECLPRnZXkAAGY3b.jpg" TargetMode="External" /><Relationship Id="rId171" Type="http://schemas.openxmlformats.org/officeDocument/2006/relationships/hyperlink" Target="https://pbs.twimg.com/media/ECKgMxoXkAAkGV2.jpg" TargetMode="External" /><Relationship Id="rId172" Type="http://schemas.openxmlformats.org/officeDocument/2006/relationships/hyperlink" Target="https://pbs.twimg.com/media/ECKfzQdWsAAyhiR.jpg" TargetMode="External" /><Relationship Id="rId173" Type="http://schemas.openxmlformats.org/officeDocument/2006/relationships/hyperlink" Target="https://pbs.twimg.com/media/EBs7cPFW4AAEMbi.jpg" TargetMode="External" /><Relationship Id="rId174" Type="http://schemas.openxmlformats.org/officeDocument/2006/relationships/hyperlink" Target="https://pbs.twimg.com/media/ECosE7oVAAAs7tV.jpg" TargetMode="External" /><Relationship Id="rId175" Type="http://schemas.openxmlformats.org/officeDocument/2006/relationships/hyperlink" Target="https://pbs.twimg.com/media/ECFDCyaUcAcSWFE.jpg" TargetMode="External" /><Relationship Id="rId176" Type="http://schemas.openxmlformats.org/officeDocument/2006/relationships/hyperlink" Target="https://pbs.twimg.com/media/EClPOGIXkAA_b_l.jpg" TargetMode="External" /><Relationship Id="rId177" Type="http://schemas.openxmlformats.org/officeDocument/2006/relationships/hyperlink" Target="https://pbs.twimg.com/media/ECgkApuX4AYEwPP.jpg" TargetMode="External" /><Relationship Id="rId178" Type="http://schemas.openxmlformats.org/officeDocument/2006/relationships/hyperlink" Target="https://pbs.twimg.com/media/EBrpSN9XsAAcOcm.jpg" TargetMode="External" /><Relationship Id="rId179" Type="http://schemas.openxmlformats.org/officeDocument/2006/relationships/hyperlink" Target="https://pbs.twimg.com/media/EBrpSN9XsAAcOcm.jpg" TargetMode="External" /><Relationship Id="rId180" Type="http://schemas.openxmlformats.org/officeDocument/2006/relationships/hyperlink" Target="https://pbs.twimg.com/media/EBrpXp4XsAAwiBr.jpg" TargetMode="External" /><Relationship Id="rId181" Type="http://schemas.openxmlformats.org/officeDocument/2006/relationships/hyperlink" Target="https://pbs.twimg.com/media/EBrpXp4XsAAwiBr.jpg" TargetMode="External" /><Relationship Id="rId182" Type="http://schemas.openxmlformats.org/officeDocument/2006/relationships/hyperlink" Target="https://pbs.twimg.com/media/EBrpbCmW4AACNC6.jpg" TargetMode="External" /><Relationship Id="rId183" Type="http://schemas.openxmlformats.org/officeDocument/2006/relationships/hyperlink" Target="https://pbs.twimg.com/media/EBrpbCmW4AACNC6.jpg" TargetMode="External" /><Relationship Id="rId184" Type="http://schemas.openxmlformats.org/officeDocument/2006/relationships/hyperlink" Target="https://pbs.twimg.com/media/ECAd9JBXkAAyHed.png" TargetMode="External" /><Relationship Id="rId185" Type="http://schemas.openxmlformats.org/officeDocument/2006/relationships/hyperlink" Target="https://pbs.twimg.com/media/ECAcrWiW4AAYprf.png" TargetMode="External" /><Relationship Id="rId186" Type="http://schemas.openxmlformats.org/officeDocument/2006/relationships/hyperlink" Target="https://pbs.twimg.com/media/EB_245ZX4AAlSRv.jpg" TargetMode="External" /><Relationship Id="rId187" Type="http://schemas.openxmlformats.org/officeDocument/2006/relationships/hyperlink" Target="https://pbs.twimg.com/media/EB_70e0XUAAArKF.jpg" TargetMode="External" /><Relationship Id="rId188" Type="http://schemas.openxmlformats.org/officeDocument/2006/relationships/hyperlink" Target="https://pbs.twimg.com/media/ECAULUdWsAI0j_I.jpg" TargetMode="External" /><Relationship Id="rId189" Type="http://schemas.openxmlformats.org/officeDocument/2006/relationships/hyperlink" Target="https://pbs.twimg.com/media/ECEgxFXUIAAIPNt.jpg" TargetMode="External" /><Relationship Id="rId190" Type="http://schemas.openxmlformats.org/officeDocument/2006/relationships/hyperlink" Target="https://pbs.twimg.com/media/ECEh7qpUEAAenbX.jpg" TargetMode="External" /><Relationship Id="rId191" Type="http://schemas.openxmlformats.org/officeDocument/2006/relationships/hyperlink" Target="https://pbs.twimg.com/media/ECEjZmVUIAMUSS7.jpg" TargetMode="External" /><Relationship Id="rId192" Type="http://schemas.openxmlformats.org/officeDocument/2006/relationships/hyperlink" Target="https://pbs.twimg.com/media/ECEnawWU0AAH6KH.jpg" TargetMode="External" /><Relationship Id="rId193" Type="http://schemas.openxmlformats.org/officeDocument/2006/relationships/hyperlink" Target="https://pbs.twimg.com/media/ECFbPgyXkAYgrRN.jpg" TargetMode="External" /><Relationship Id="rId194" Type="http://schemas.openxmlformats.org/officeDocument/2006/relationships/hyperlink" Target="https://pbs.twimg.com/media/ECFX1mhWwAELCu2.jpg" TargetMode="External" /><Relationship Id="rId195" Type="http://schemas.openxmlformats.org/officeDocument/2006/relationships/hyperlink" Target="https://pbs.twimg.com/media/ECAd9JBXkAAyHed.png" TargetMode="External" /><Relationship Id="rId196" Type="http://schemas.openxmlformats.org/officeDocument/2006/relationships/hyperlink" Target="https://pbs.twimg.com/media/ECLtQfIXoAESR40.jpg" TargetMode="External" /><Relationship Id="rId197" Type="http://schemas.openxmlformats.org/officeDocument/2006/relationships/hyperlink" Target="https://pbs.twimg.com/media/ECAcrWiW4AAYprf.png" TargetMode="External" /><Relationship Id="rId198" Type="http://schemas.openxmlformats.org/officeDocument/2006/relationships/hyperlink" Target="https://pbs.twimg.com/media/ECLqdBAWwAA3fYw.jpg" TargetMode="External" /><Relationship Id="rId199" Type="http://schemas.openxmlformats.org/officeDocument/2006/relationships/hyperlink" Target="https://pbs.twimg.com/media/ECAcrWiW4AAYprf.png" TargetMode="External" /><Relationship Id="rId200" Type="http://schemas.openxmlformats.org/officeDocument/2006/relationships/hyperlink" Target="https://pbs.twimg.com/media/ECLqdBAWwAA3fYw.jpg" TargetMode="External" /><Relationship Id="rId201" Type="http://schemas.openxmlformats.org/officeDocument/2006/relationships/hyperlink" Target="https://pbs.twimg.com/media/ECooBUUUIAEXvHO.jpg" TargetMode="External" /><Relationship Id="rId202" Type="http://schemas.openxmlformats.org/officeDocument/2006/relationships/hyperlink" Target="https://pbs.twimg.com/media/ECooBUUUIAEXvHO.jpg" TargetMode="External" /><Relationship Id="rId203" Type="http://schemas.openxmlformats.org/officeDocument/2006/relationships/hyperlink" Target="https://pbs.twimg.com/media/ECooBUUUIAEXvHO.jpg" TargetMode="External" /><Relationship Id="rId204" Type="http://schemas.openxmlformats.org/officeDocument/2006/relationships/hyperlink" Target="https://pbs.twimg.com/media/ECooBUUUIAEXvHO.jpg" TargetMode="External" /><Relationship Id="rId205" Type="http://schemas.openxmlformats.org/officeDocument/2006/relationships/hyperlink" Target="https://pbs.twimg.com/media/ECooBUUUIAEXvHO.jpg" TargetMode="External" /><Relationship Id="rId206" Type="http://schemas.openxmlformats.org/officeDocument/2006/relationships/hyperlink" Target="https://pbs.twimg.com/media/ECrF_OnX4AA7T_k.jpg" TargetMode="External" /><Relationship Id="rId207" Type="http://schemas.openxmlformats.org/officeDocument/2006/relationships/hyperlink" Target="https://pbs.twimg.com/media/ECrF_OnX4AA7T_k.jpg" TargetMode="External" /><Relationship Id="rId208" Type="http://schemas.openxmlformats.org/officeDocument/2006/relationships/hyperlink" Target="https://pbs.twimg.com/media/ECrF_OnX4AA7T_k.jpg" TargetMode="External" /><Relationship Id="rId209" Type="http://schemas.openxmlformats.org/officeDocument/2006/relationships/hyperlink" Target="https://pbs.twimg.com/media/ECrF_OnX4AA7T_k.jpg" TargetMode="External" /><Relationship Id="rId210" Type="http://schemas.openxmlformats.org/officeDocument/2006/relationships/hyperlink" Target="https://pbs.twimg.com/media/ECrF_OnX4AA7T_k.jpg" TargetMode="External" /><Relationship Id="rId211" Type="http://schemas.openxmlformats.org/officeDocument/2006/relationships/hyperlink" Target="https://pbs.twimg.com/media/ECrF_OnX4AA7T_k.jpg" TargetMode="External" /><Relationship Id="rId212" Type="http://schemas.openxmlformats.org/officeDocument/2006/relationships/hyperlink" Target="https://pbs.twimg.com/media/ECrF_OnX4AA7T_k.jpg" TargetMode="External" /><Relationship Id="rId213" Type="http://schemas.openxmlformats.org/officeDocument/2006/relationships/hyperlink" Target="https://pbs.twimg.com/media/ECvNzOUW4AARiKf.jpg" TargetMode="External" /><Relationship Id="rId214" Type="http://schemas.openxmlformats.org/officeDocument/2006/relationships/hyperlink" Target="https://pbs.twimg.com/media/ECvNzOUW4AARiKf.jpg" TargetMode="External" /><Relationship Id="rId215" Type="http://schemas.openxmlformats.org/officeDocument/2006/relationships/hyperlink" Target="https://pbs.twimg.com/media/ECAd9JBXkAAyHed.png" TargetMode="External" /><Relationship Id="rId216" Type="http://schemas.openxmlformats.org/officeDocument/2006/relationships/hyperlink" Target="https://pbs.twimg.com/media/ECLtQfIXoAESR40.jpg" TargetMode="External" /><Relationship Id="rId217" Type="http://schemas.openxmlformats.org/officeDocument/2006/relationships/hyperlink" Target="https://pbs.twimg.com/media/ECO6a7eWkAE3fsM.jpg" TargetMode="External" /><Relationship Id="rId218" Type="http://schemas.openxmlformats.org/officeDocument/2006/relationships/hyperlink" Target="https://pbs.twimg.com/media/EByckO7XsAAENAE.jpg" TargetMode="External" /><Relationship Id="rId219" Type="http://schemas.openxmlformats.org/officeDocument/2006/relationships/hyperlink" Target="https://pbs.twimg.com/media/EB8ztBkWwAE3pPB.jpg" TargetMode="External" /><Relationship Id="rId220" Type="http://schemas.openxmlformats.org/officeDocument/2006/relationships/hyperlink" Target="https://pbs.twimg.com/media/EClotSWWsAAr3Vc.jpg" TargetMode="External" /><Relationship Id="rId221" Type="http://schemas.openxmlformats.org/officeDocument/2006/relationships/hyperlink" Target="https://pbs.twimg.com/media/ECqw3gdXkAIoFTv.jpg" TargetMode="External" /><Relationship Id="rId222" Type="http://schemas.openxmlformats.org/officeDocument/2006/relationships/hyperlink" Target="https://pbs.twimg.com/media/ECwHyhLXUAE-9Zp.jpg" TargetMode="External" /><Relationship Id="rId223" Type="http://schemas.openxmlformats.org/officeDocument/2006/relationships/hyperlink" Target="https://pbs.twimg.com/media/EBs7cPFW4AAEMbi.jpg" TargetMode="External" /><Relationship Id="rId224" Type="http://schemas.openxmlformats.org/officeDocument/2006/relationships/hyperlink" Target="https://pbs.twimg.com/media/EBwvujlWkAAHBkX.jpg" TargetMode="External" /><Relationship Id="rId225" Type="http://schemas.openxmlformats.org/officeDocument/2006/relationships/hyperlink" Target="https://pbs.twimg.com/media/EB8mU1iX4AEEYl2.jpg" TargetMode="External" /><Relationship Id="rId226" Type="http://schemas.openxmlformats.org/officeDocument/2006/relationships/hyperlink" Target="https://pbs.twimg.com/media/EB8m2-bXsAErnUz.jpg" TargetMode="External" /><Relationship Id="rId227" Type="http://schemas.openxmlformats.org/officeDocument/2006/relationships/hyperlink" Target="https://pbs.twimg.com/media/EB8o4U3WkAc2nrV.jpg" TargetMode="External" /><Relationship Id="rId228" Type="http://schemas.openxmlformats.org/officeDocument/2006/relationships/hyperlink" Target="https://pbs.twimg.com/media/EBw-c4SXoAAf4uN.jpg" TargetMode="External" /><Relationship Id="rId229" Type="http://schemas.openxmlformats.org/officeDocument/2006/relationships/hyperlink" Target="https://pbs.twimg.com/media/EBxvZYeXUAEYulN.jpg" TargetMode="External" /><Relationship Id="rId230" Type="http://schemas.openxmlformats.org/officeDocument/2006/relationships/hyperlink" Target="https://pbs.twimg.com/media/ECFQm-IXUAAup49.jpg" TargetMode="External" /><Relationship Id="rId231" Type="http://schemas.openxmlformats.org/officeDocument/2006/relationships/hyperlink" Target="https://pbs.twimg.com/media/ECVn-pHXkAEza__.jpg" TargetMode="External" /><Relationship Id="rId232" Type="http://schemas.openxmlformats.org/officeDocument/2006/relationships/hyperlink" Target="https://pbs.twimg.com/media/ECaRfLEWsAYU-SL.jpg" TargetMode="External" /><Relationship Id="rId233" Type="http://schemas.openxmlformats.org/officeDocument/2006/relationships/hyperlink" Target="http://pbs.twimg.com/profile_images/413730607597109248/la3TOx7S_normal.jpeg" TargetMode="External" /><Relationship Id="rId234" Type="http://schemas.openxmlformats.org/officeDocument/2006/relationships/hyperlink" Target="http://pbs.twimg.com/profile_images/2679171403/5bc192c97dd1a23ce4421a4d95b919bc_normal.png" TargetMode="External" /><Relationship Id="rId235" Type="http://schemas.openxmlformats.org/officeDocument/2006/relationships/hyperlink" Target="http://pbs.twimg.com/profile_images/2679171403/5bc192c97dd1a23ce4421a4d95b919bc_normal.png" TargetMode="External" /><Relationship Id="rId236" Type="http://schemas.openxmlformats.org/officeDocument/2006/relationships/hyperlink" Target="http://pbs.twimg.com/profile_images/2679171403/5bc192c97dd1a23ce4421a4d95b919bc_normal.png" TargetMode="External" /><Relationship Id="rId237" Type="http://schemas.openxmlformats.org/officeDocument/2006/relationships/hyperlink" Target="http://pbs.twimg.com/profile_images/2679171403/5bc192c97dd1a23ce4421a4d95b919bc_normal.png" TargetMode="External" /><Relationship Id="rId238" Type="http://schemas.openxmlformats.org/officeDocument/2006/relationships/hyperlink" Target="http://pbs.twimg.com/profile_images/2679171403/5bc192c97dd1a23ce4421a4d95b919bc_normal.png" TargetMode="External" /><Relationship Id="rId239" Type="http://schemas.openxmlformats.org/officeDocument/2006/relationships/hyperlink" Target="http://pbs.twimg.com/profile_images/2679171403/5bc192c97dd1a23ce4421a4d95b919bc_normal.png" TargetMode="External" /><Relationship Id="rId240" Type="http://schemas.openxmlformats.org/officeDocument/2006/relationships/hyperlink" Target="http://pbs.twimg.com/profile_images/2679171403/5bc192c97dd1a23ce4421a4d95b919bc_normal.png" TargetMode="External" /><Relationship Id="rId241" Type="http://schemas.openxmlformats.org/officeDocument/2006/relationships/hyperlink" Target="http://pbs.twimg.com/profile_images/2679171403/5bc192c97dd1a23ce4421a4d95b919bc_normal.png" TargetMode="External" /><Relationship Id="rId242" Type="http://schemas.openxmlformats.org/officeDocument/2006/relationships/hyperlink" Target="http://pbs.twimg.com/profile_images/2679171403/5bc192c97dd1a23ce4421a4d95b919bc_normal.png" TargetMode="External" /><Relationship Id="rId243" Type="http://schemas.openxmlformats.org/officeDocument/2006/relationships/hyperlink" Target="http://pbs.twimg.com/profile_images/2679171403/5bc192c97dd1a23ce4421a4d95b919bc_normal.png" TargetMode="External" /><Relationship Id="rId244" Type="http://schemas.openxmlformats.org/officeDocument/2006/relationships/hyperlink" Target="http://pbs.twimg.com/profile_images/2679171403/5bc192c97dd1a23ce4421a4d95b919bc_normal.png" TargetMode="External" /><Relationship Id="rId245" Type="http://schemas.openxmlformats.org/officeDocument/2006/relationships/hyperlink" Target="http://pbs.twimg.com/profile_images/2679171403/5bc192c97dd1a23ce4421a4d95b919bc_normal.png" TargetMode="External" /><Relationship Id="rId246" Type="http://schemas.openxmlformats.org/officeDocument/2006/relationships/hyperlink" Target="http://pbs.twimg.com/profile_images/2679171403/5bc192c97dd1a23ce4421a4d95b919bc_normal.png" TargetMode="External" /><Relationship Id="rId247" Type="http://schemas.openxmlformats.org/officeDocument/2006/relationships/hyperlink" Target="http://pbs.twimg.com/profile_images/2679171403/5bc192c97dd1a23ce4421a4d95b919bc_normal.png" TargetMode="External" /><Relationship Id="rId248" Type="http://schemas.openxmlformats.org/officeDocument/2006/relationships/hyperlink" Target="http://pbs.twimg.com/profile_images/1043839717010284546/YA8yq5M__normal.jpg" TargetMode="External" /><Relationship Id="rId249" Type="http://schemas.openxmlformats.org/officeDocument/2006/relationships/hyperlink" Target="https://pbs.twimg.com/media/EBrpSN9XsAAcOcm.jpg" TargetMode="External" /><Relationship Id="rId250" Type="http://schemas.openxmlformats.org/officeDocument/2006/relationships/hyperlink" Target="https://pbs.twimg.com/media/EBrpXp4XsAAwiBr.jpg" TargetMode="External" /><Relationship Id="rId251" Type="http://schemas.openxmlformats.org/officeDocument/2006/relationships/hyperlink" Target="https://pbs.twimg.com/media/EBrpbCmW4AACNC6.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s://pbs.twimg.com/media/EBrpSN9XsAAcOcm.jpg" TargetMode="External" /><Relationship Id="rId254" Type="http://schemas.openxmlformats.org/officeDocument/2006/relationships/hyperlink" Target="https://pbs.twimg.com/media/EBrpXp4XsAAwiBr.jpg" TargetMode="External" /><Relationship Id="rId255" Type="http://schemas.openxmlformats.org/officeDocument/2006/relationships/hyperlink" Target="https://pbs.twimg.com/media/EBrpbCmW4AACNC6.jp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831109508705505280/7kq-a29W_normal.jpg" TargetMode="External" /><Relationship Id="rId258" Type="http://schemas.openxmlformats.org/officeDocument/2006/relationships/hyperlink" Target="http://pbs.twimg.com/profile_images/831109508705505280/7kq-a29W_normal.jpg" TargetMode="External" /><Relationship Id="rId259" Type="http://schemas.openxmlformats.org/officeDocument/2006/relationships/hyperlink" Target="http://pbs.twimg.com/profile_images/831109508705505280/7kq-a29W_normal.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s://pbs.twimg.com/media/EBs7cPFW4AAEMbi.jpg" TargetMode="External" /><Relationship Id="rId265" Type="http://schemas.openxmlformats.org/officeDocument/2006/relationships/hyperlink" Target="http://pbs.twimg.com/profile_images/1137415043082072065/JCSdXrPM_normal.jpg" TargetMode="External" /><Relationship Id="rId266" Type="http://schemas.openxmlformats.org/officeDocument/2006/relationships/hyperlink" Target="http://pbs.twimg.com/profile_images/872146838962544642/HUEzbEm9_normal.jpg" TargetMode="External" /><Relationship Id="rId267" Type="http://schemas.openxmlformats.org/officeDocument/2006/relationships/hyperlink" Target="http://pbs.twimg.com/profile_images/872146838962544642/HUEzbEm9_normal.jpg" TargetMode="External" /><Relationship Id="rId268" Type="http://schemas.openxmlformats.org/officeDocument/2006/relationships/hyperlink" Target="https://pbs.twimg.com/media/EClPOGIXkAA_b_l.jpg" TargetMode="External" /><Relationship Id="rId269" Type="http://schemas.openxmlformats.org/officeDocument/2006/relationships/hyperlink" Target="http://pbs.twimg.com/profile_images/1268882759/Paulina10_normal.jpg" TargetMode="External" /><Relationship Id="rId270" Type="http://schemas.openxmlformats.org/officeDocument/2006/relationships/hyperlink" Target="http://pbs.twimg.com/profile_images/1268882759/Paulina10_normal.jpg" TargetMode="External" /><Relationship Id="rId271" Type="http://schemas.openxmlformats.org/officeDocument/2006/relationships/hyperlink" Target="http://pbs.twimg.com/profile_images/1116215146924388352/FGSTfJxW_normal.jpg" TargetMode="External" /><Relationship Id="rId272" Type="http://schemas.openxmlformats.org/officeDocument/2006/relationships/hyperlink" Target="https://pbs.twimg.com/media/C-rZEnFXoAUT9O5.jpg" TargetMode="External" /><Relationship Id="rId273" Type="http://schemas.openxmlformats.org/officeDocument/2006/relationships/hyperlink" Target="http://pbs.twimg.com/profile_images/1116215146924388352/FGSTfJxW_normal.jpg" TargetMode="External" /><Relationship Id="rId274" Type="http://schemas.openxmlformats.org/officeDocument/2006/relationships/hyperlink" Target="http://pbs.twimg.com/profile_images/1116215146924388352/FGSTfJxW_normal.jpg" TargetMode="External" /><Relationship Id="rId275" Type="http://schemas.openxmlformats.org/officeDocument/2006/relationships/hyperlink" Target="https://pbs.twimg.com/media/EB13ACRWsAAldqg.jpg" TargetMode="External" /><Relationship Id="rId276" Type="http://schemas.openxmlformats.org/officeDocument/2006/relationships/hyperlink" Target="https://pbs.twimg.com/media/EB2Uxp6WkAAvVkR.jpg" TargetMode="External" /><Relationship Id="rId277" Type="http://schemas.openxmlformats.org/officeDocument/2006/relationships/hyperlink" Target="http://pbs.twimg.com/profile_images/1072283169221566464/lc09mUNU_normal.jpg" TargetMode="External" /><Relationship Id="rId278" Type="http://schemas.openxmlformats.org/officeDocument/2006/relationships/hyperlink" Target="http://pbs.twimg.com/profile_images/972407532219174913/rM8t6kar_normal.jpg" TargetMode="External" /><Relationship Id="rId279" Type="http://schemas.openxmlformats.org/officeDocument/2006/relationships/hyperlink" Target="http://pbs.twimg.com/profile_images/442469431126413312/ryAVBocS_normal.jpeg" TargetMode="External" /><Relationship Id="rId280" Type="http://schemas.openxmlformats.org/officeDocument/2006/relationships/hyperlink" Target="http://pbs.twimg.com/profile_images/442469431126413312/ryAVBocS_normal.jpeg" TargetMode="External" /><Relationship Id="rId281" Type="http://schemas.openxmlformats.org/officeDocument/2006/relationships/hyperlink" Target="http://pbs.twimg.com/profile_images/948087121436397568/O6H62RZk_normal.jpg" TargetMode="External" /><Relationship Id="rId282" Type="http://schemas.openxmlformats.org/officeDocument/2006/relationships/hyperlink" Target="http://pbs.twimg.com/profile_images/948087121436397568/O6H62RZk_normal.jpg" TargetMode="External" /><Relationship Id="rId283" Type="http://schemas.openxmlformats.org/officeDocument/2006/relationships/hyperlink" Target="http://pbs.twimg.com/profile_images/948087121436397568/O6H62RZk_normal.jpg" TargetMode="External" /><Relationship Id="rId284" Type="http://schemas.openxmlformats.org/officeDocument/2006/relationships/hyperlink" Target="http://pbs.twimg.com/profile_images/1110453302674817024/sQpjZrAE_normal.png" TargetMode="External" /><Relationship Id="rId285" Type="http://schemas.openxmlformats.org/officeDocument/2006/relationships/hyperlink" Target="http://pbs.twimg.com/profile_images/1110453302674817024/sQpjZrAE_normal.png" TargetMode="External" /><Relationship Id="rId286" Type="http://schemas.openxmlformats.org/officeDocument/2006/relationships/hyperlink" Target="http://pbs.twimg.com/profile_images/976077511699419142/2eXLzPWS_normal.jpg" TargetMode="External" /><Relationship Id="rId287" Type="http://schemas.openxmlformats.org/officeDocument/2006/relationships/hyperlink" Target="http://pbs.twimg.com/profile_images/976077511699419142/2eXLzPWS_normal.jpg" TargetMode="External" /><Relationship Id="rId288" Type="http://schemas.openxmlformats.org/officeDocument/2006/relationships/hyperlink" Target="http://pbs.twimg.com/profile_images/1064849761524699136/YbOcliLS_normal.jpg" TargetMode="External" /><Relationship Id="rId289" Type="http://schemas.openxmlformats.org/officeDocument/2006/relationships/hyperlink" Target="http://pbs.twimg.com/profile_images/904269478745255936/wZM5YOD8_normal.jpg" TargetMode="External" /><Relationship Id="rId290" Type="http://schemas.openxmlformats.org/officeDocument/2006/relationships/hyperlink" Target="http://pbs.twimg.com/profile_images/904269478745255936/wZM5YOD8_normal.jpg" TargetMode="External" /><Relationship Id="rId291" Type="http://schemas.openxmlformats.org/officeDocument/2006/relationships/hyperlink" Target="http://pbs.twimg.com/profile_images/904269478745255936/wZM5YOD8_normal.jpg" TargetMode="External" /><Relationship Id="rId292" Type="http://schemas.openxmlformats.org/officeDocument/2006/relationships/hyperlink" Target="http://pbs.twimg.com/profile_images/904269478745255936/wZM5YOD8_normal.jpg" TargetMode="External" /><Relationship Id="rId293" Type="http://schemas.openxmlformats.org/officeDocument/2006/relationships/hyperlink" Target="http://pbs.twimg.com/profile_images/489236643690577920/zOw6K2W5_normal.jpeg" TargetMode="External" /><Relationship Id="rId294" Type="http://schemas.openxmlformats.org/officeDocument/2006/relationships/hyperlink" Target="http://pbs.twimg.com/profile_images/489236643690577920/zOw6K2W5_normal.jpeg" TargetMode="External" /><Relationship Id="rId295" Type="http://schemas.openxmlformats.org/officeDocument/2006/relationships/hyperlink" Target="https://pbs.twimg.com/media/EB-jTwAXsAAivjB.jpg" TargetMode="External" /><Relationship Id="rId296" Type="http://schemas.openxmlformats.org/officeDocument/2006/relationships/hyperlink" Target="http://pbs.twimg.com/profile_images/324612996/Jim_at_E_Connect_3_normal.jpg" TargetMode="External" /><Relationship Id="rId297" Type="http://schemas.openxmlformats.org/officeDocument/2006/relationships/hyperlink" Target="http://pbs.twimg.com/profile_images/324612996/Jim_at_E_Connect_3_normal.jpg" TargetMode="External" /><Relationship Id="rId298" Type="http://schemas.openxmlformats.org/officeDocument/2006/relationships/hyperlink" Target="http://pbs.twimg.com/profile_images/961566495556980737/6hb7x8ol_normal.jpg" TargetMode="External" /><Relationship Id="rId299" Type="http://schemas.openxmlformats.org/officeDocument/2006/relationships/hyperlink" Target="http://pbs.twimg.com/profile_images/580064605248049152/qC9Rwt9i_normal.png" TargetMode="External" /><Relationship Id="rId300" Type="http://schemas.openxmlformats.org/officeDocument/2006/relationships/hyperlink" Target="http://pbs.twimg.com/profile_images/580064605248049152/qC9Rwt9i_normal.png" TargetMode="External" /><Relationship Id="rId301" Type="http://schemas.openxmlformats.org/officeDocument/2006/relationships/hyperlink" Target="http://pbs.twimg.com/profile_images/1005089424617730048/3bwxmyzv_normal.jpg" TargetMode="External" /><Relationship Id="rId302" Type="http://schemas.openxmlformats.org/officeDocument/2006/relationships/hyperlink" Target="http://pbs.twimg.com/profile_images/964939186926170112/OBAredoC_normal.jpg" TargetMode="External" /><Relationship Id="rId303" Type="http://schemas.openxmlformats.org/officeDocument/2006/relationships/hyperlink" Target="http://pbs.twimg.com/profile_images/926063104735219712/cNt2Mo79_normal.jpg" TargetMode="External" /><Relationship Id="rId304" Type="http://schemas.openxmlformats.org/officeDocument/2006/relationships/hyperlink" Target="http://pbs.twimg.com/profile_images/666516828089286658/3speflMK_normal.jpg" TargetMode="External" /><Relationship Id="rId305" Type="http://schemas.openxmlformats.org/officeDocument/2006/relationships/hyperlink" Target="http://pbs.twimg.com/profile_images/990153626613178369/rPAKURkz_normal.jpg" TargetMode="External" /><Relationship Id="rId306" Type="http://schemas.openxmlformats.org/officeDocument/2006/relationships/hyperlink" Target="http://pbs.twimg.com/profile_images/1121320541330255873/pH382ctG_normal.png" TargetMode="External" /><Relationship Id="rId307" Type="http://schemas.openxmlformats.org/officeDocument/2006/relationships/hyperlink" Target="http://pbs.twimg.com/profile_images/1121320541330255873/pH382ctG_normal.png" TargetMode="External" /><Relationship Id="rId308" Type="http://schemas.openxmlformats.org/officeDocument/2006/relationships/hyperlink" Target="http://pbs.twimg.com/profile_images/719304169434144768/6ggylypD_normal.jpg" TargetMode="External" /><Relationship Id="rId309" Type="http://schemas.openxmlformats.org/officeDocument/2006/relationships/hyperlink" Target="http://pbs.twimg.com/profile_images/719304169434144768/6ggylypD_normal.jpg" TargetMode="External" /><Relationship Id="rId310" Type="http://schemas.openxmlformats.org/officeDocument/2006/relationships/hyperlink" Target="http://pbs.twimg.com/profile_images/1117315421462335489/umvlDZ8z_normal.jpg" TargetMode="External" /><Relationship Id="rId311" Type="http://schemas.openxmlformats.org/officeDocument/2006/relationships/hyperlink" Target="http://pbs.twimg.com/profile_images/695012378266705921/AM1EKfHY_normal.jpg" TargetMode="External" /><Relationship Id="rId312" Type="http://schemas.openxmlformats.org/officeDocument/2006/relationships/hyperlink" Target="http://pbs.twimg.com/profile_images/1062422126983024640/aej0WWPW_normal.jpg" TargetMode="External" /><Relationship Id="rId313" Type="http://schemas.openxmlformats.org/officeDocument/2006/relationships/hyperlink" Target="http://pbs.twimg.com/profile_images/926423884001366016/DrNRsX3h_normal.jpg" TargetMode="External" /><Relationship Id="rId314" Type="http://schemas.openxmlformats.org/officeDocument/2006/relationships/hyperlink" Target="http://pbs.twimg.com/profile_images/2263021678/kauppakamari_normal.jpg" TargetMode="External" /><Relationship Id="rId315" Type="http://schemas.openxmlformats.org/officeDocument/2006/relationships/hyperlink" Target="http://pbs.twimg.com/profile_images/917653900488003585/XMGTav57_normal.jpg" TargetMode="External" /><Relationship Id="rId316" Type="http://schemas.openxmlformats.org/officeDocument/2006/relationships/hyperlink" Target="http://pbs.twimg.com/profile_images/917653900488003585/XMGTav57_normal.jpg" TargetMode="External" /><Relationship Id="rId317" Type="http://schemas.openxmlformats.org/officeDocument/2006/relationships/hyperlink" Target="http://pbs.twimg.com/profile_images/986701481284808704/ufHRbNoY_normal.jpg" TargetMode="External" /><Relationship Id="rId318" Type="http://schemas.openxmlformats.org/officeDocument/2006/relationships/hyperlink" Target="http://pbs.twimg.com/profile_images/1143861725575417856/agO8aClf_normal.png" TargetMode="External" /><Relationship Id="rId319" Type="http://schemas.openxmlformats.org/officeDocument/2006/relationships/hyperlink" Target="http://pbs.twimg.com/profile_images/512988974101446656/pspeX1bI_normal.png" TargetMode="External" /><Relationship Id="rId320" Type="http://schemas.openxmlformats.org/officeDocument/2006/relationships/hyperlink" Target="http://pbs.twimg.com/profile_images/512988974101446656/pspeX1bI_normal.png" TargetMode="External" /><Relationship Id="rId321" Type="http://schemas.openxmlformats.org/officeDocument/2006/relationships/hyperlink" Target="https://pbs.twimg.com/media/ECKgMxoXkAAkGV2.jpg" TargetMode="External" /><Relationship Id="rId322" Type="http://schemas.openxmlformats.org/officeDocument/2006/relationships/hyperlink" Target="https://pbs.twimg.com/media/ECGYli3WwAUs8d5.jpg" TargetMode="External" /><Relationship Id="rId323" Type="http://schemas.openxmlformats.org/officeDocument/2006/relationships/hyperlink" Target="https://pbs.twimg.com/media/ECLO9r_WwAE-8ER.jpg" TargetMode="External" /><Relationship Id="rId324" Type="http://schemas.openxmlformats.org/officeDocument/2006/relationships/hyperlink" Target="https://pbs.twimg.com/media/ECLPRnZXkAAGY3b.jpg" TargetMode="External" /><Relationship Id="rId325" Type="http://schemas.openxmlformats.org/officeDocument/2006/relationships/hyperlink" Target="https://pbs.twimg.com/media/ECLO9r_WwAE-8ER.jpg" TargetMode="External" /><Relationship Id="rId326" Type="http://schemas.openxmlformats.org/officeDocument/2006/relationships/hyperlink" Target="https://pbs.twimg.com/media/ECLPRnZXkAAGY3b.jpg" TargetMode="External" /><Relationship Id="rId327" Type="http://schemas.openxmlformats.org/officeDocument/2006/relationships/hyperlink" Target="https://pbs.twimg.com/media/ECKgMxoXkAAkGV2.jpg" TargetMode="External" /><Relationship Id="rId328" Type="http://schemas.openxmlformats.org/officeDocument/2006/relationships/hyperlink" Target="http://pbs.twimg.com/profile_images/955433784933081089/OuT81H09_normal.jpg" TargetMode="External" /><Relationship Id="rId329" Type="http://schemas.openxmlformats.org/officeDocument/2006/relationships/hyperlink" Target="http://pbs.twimg.com/profile_images/955433784933081089/OuT81H09_normal.jpg" TargetMode="External" /><Relationship Id="rId330" Type="http://schemas.openxmlformats.org/officeDocument/2006/relationships/hyperlink" Target="http://pbs.twimg.com/profile_images/955433784933081089/OuT81H09_normal.jpg" TargetMode="External" /><Relationship Id="rId331" Type="http://schemas.openxmlformats.org/officeDocument/2006/relationships/hyperlink" Target="https://pbs.twimg.com/media/ECKfzQdWsAAyhiR.jpg" TargetMode="External" /><Relationship Id="rId332" Type="http://schemas.openxmlformats.org/officeDocument/2006/relationships/hyperlink" Target="http://pbs.twimg.com/profile_images/499429577551122434/lkAuVXl5_normal.jpeg" TargetMode="External" /><Relationship Id="rId333" Type="http://schemas.openxmlformats.org/officeDocument/2006/relationships/hyperlink" Target="http://pbs.twimg.com/profile_images/683571918084136960/M3uewG4q_normal.jpg" TargetMode="External" /><Relationship Id="rId334" Type="http://schemas.openxmlformats.org/officeDocument/2006/relationships/hyperlink" Target="http://pbs.twimg.com/profile_images/1117700097536679936/jBo5ShRd_normal.png" TargetMode="External" /><Relationship Id="rId335" Type="http://schemas.openxmlformats.org/officeDocument/2006/relationships/hyperlink" Target="http://pbs.twimg.com/profile_images/725232352922886145/s29HcQ1a_normal.jpg" TargetMode="External" /><Relationship Id="rId336" Type="http://schemas.openxmlformats.org/officeDocument/2006/relationships/hyperlink" Target="http://pbs.twimg.com/profile_images/1128168700060798977/dBlKLLwJ_normal.jpg" TargetMode="External" /><Relationship Id="rId337" Type="http://schemas.openxmlformats.org/officeDocument/2006/relationships/hyperlink" Target="http://pbs.twimg.com/profile_images/580353231462658048/3XyXntb9_normal.jpg" TargetMode="External" /><Relationship Id="rId338" Type="http://schemas.openxmlformats.org/officeDocument/2006/relationships/hyperlink" Target="http://pbs.twimg.com/profile_images/580353231462658048/3XyXntb9_normal.jpg" TargetMode="External" /><Relationship Id="rId339" Type="http://schemas.openxmlformats.org/officeDocument/2006/relationships/hyperlink" Target="http://pbs.twimg.com/profile_images/580353231462658048/3XyXntb9_normal.jpg" TargetMode="External" /><Relationship Id="rId340" Type="http://schemas.openxmlformats.org/officeDocument/2006/relationships/hyperlink" Target="http://pbs.twimg.com/profile_images/1145790234946342913/DkWYJwsI_normal.jpg" TargetMode="External" /><Relationship Id="rId341" Type="http://schemas.openxmlformats.org/officeDocument/2006/relationships/hyperlink" Target="http://pbs.twimg.com/profile_images/1145790234946342913/DkWYJwsI_normal.jpg" TargetMode="External" /><Relationship Id="rId342" Type="http://schemas.openxmlformats.org/officeDocument/2006/relationships/hyperlink" Target="http://pbs.twimg.com/profile_images/452865512410599426/6whVOlL0_normal.jpeg" TargetMode="External" /><Relationship Id="rId343" Type="http://schemas.openxmlformats.org/officeDocument/2006/relationships/hyperlink" Target="http://pbs.twimg.com/profile_images/452865512410599426/6whVOlL0_normal.jpeg" TargetMode="External" /><Relationship Id="rId344" Type="http://schemas.openxmlformats.org/officeDocument/2006/relationships/hyperlink" Target="http://pbs.twimg.com/profile_images/701456098310619136/cC0SftZG_normal.jpg" TargetMode="External" /><Relationship Id="rId345" Type="http://schemas.openxmlformats.org/officeDocument/2006/relationships/hyperlink" Target="http://pbs.twimg.com/profile_images/701456098310619136/cC0SftZG_normal.jpg" TargetMode="External" /><Relationship Id="rId346" Type="http://schemas.openxmlformats.org/officeDocument/2006/relationships/hyperlink" Target="http://pbs.twimg.com/profile_images/701456098310619136/cC0SftZG_normal.jpg" TargetMode="External" /><Relationship Id="rId347" Type="http://schemas.openxmlformats.org/officeDocument/2006/relationships/hyperlink" Target="http://pbs.twimg.com/profile_images/585408568632811520/0m5ZDQpq_normal.jpg" TargetMode="External" /><Relationship Id="rId348" Type="http://schemas.openxmlformats.org/officeDocument/2006/relationships/hyperlink" Target="http://pbs.twimg.com/profile_images/1105067090925502465/1nfRY5Rc_normal.png" TargetMode="External" /><Relationship Id="rId349" Type="http://schemas.openxmlformats.org/officeDocument/2006/relationships/hyperlink" Target="http://pbs.twimg.com/profile_images/1105067090925502465/1nfRY5Rc_normal.png" TargetMode="External" /><Relationship Id="rId350" Type="http://schemas.openxmlformats.org/officeDocument/2006/relationships/hyperlink" Target="http://pbs.twimg.com/profile_images/1105067090925502465/1nfRY5Rc_normal.png" TargetMode="External" /><Relationship Id="rId351" Type="http://schemas.openxmlformats.org/officeDocument/2006/relationships/hyperlink" Target="http://pbs.twimg.com/profile_images/748783484387209216/wYSGSLpN_normal.jpg" TargetMode="External" /><Relationship Id="rId352" Type="http://schemas.openxmlformats.org/officeDocument/2006/relationships/hyperlink" Target="http://pbs.twimg.com/profile_images/748783484387209216/wYSGSLpN_normal.jpg" TargetMode="External" /><Relationship Id="rId353" Type="http://schemas.openxmlformats.org/officeDocument/2006/relationships/hyperlink" Target="http://pbs.twimg.com/profile_images/748783484387209216/wYSGSLpN_normal.jpg" TargetMode="External" /><Relationship Id="rId354" Type="http://schemas.openxmlformats.org/officeDocument/2006/relationships/hyperlink" Target="http://pbs.twimg.com/profile_images/2913233145/1ab76a9ca9f0ad1eb7db3ea77b35972c_normal.jpeg" TargetMode="External" /><Relationship Id="rId355" Type="http://schemas.openxmlformats.org/officeDocument/2006/relationships/hyperlink" Target="http://pbs.twimg.com/profile_images/1059790530459193344/l8kGXkrn_normal.jpg" TargetMode="External" /><Relationship Id="rId356" Type="http://schemas.openxmlformats.org/officeDocument/2006/relationships/hyperlink" Target="http://pbs.twimg.com/profile_images/1059790530459193344/l8kGXkrn_normal.jpg" TargetMode="External" /><Relationship Id="rId357" Type="http://schemas.openxmlformats.org/officeDocument/2006/relationships/hyperlink" Target="http://pbs.twimg.com/profile_images/1059790530459193344/l8kGXkrn_normal.jpg" TargetMode="External" /><Relationship Id="rId358" Type="http://schemas.openxmlformats.org/officeDocument/2006/relationships/hyperlink" Target="http://pbs.twimg.com/profile_images/1086903023429996544/kt4fqtWk_normal.jpg" TargetMode="External" /><Relationship Id="rId359" Type="http://schemas.openxmlformats.org/officeDocument/2006/relationships/hyperlink" Target="http://pbs.twimg.com/profile_images/1151037991139364864/gdLSMVHk_normal.jpg" TargetMode="External" /><Relationship Id="rId360" Type="http://schemas.openxmlformats.org/officeDocument/2006/relationships/hyperlink" Target="http://pbs.twimg.com/profile_images/1044629856288460800/J5OLoV0l_normal.jpg" TargetMode="External" /><Relationship Id="rId361" Type="http://schemas.openxmlformats.org/officeDocument/2006/relationships/hyperlink" Target="http://pbs.twimg.com/profile_images/1044629856288460800/J5OLoV0l_normal.jpg" TargetMode="External" /><Relationship Id="rId362" Type="http://schemas.openxmlformats.org/officeDocument/2006/relationships/hyperlink" Target="http://pbs.twimg.com/profile_images/682716515251138560/kwt-bkru_normal.jpg" TargetMode="External" /><Relationship Id="rId363" Type="http://schemas.openxmlformats.org/officeDocument/2006/relationships/hyperlink" Target="http://pbs.twimg.com/profile_images/964421455273377798/BF6ac7d3_normal.jpg" TargetMode="External" /><Relationship Id="rId364" Type="http://schemas.openxmlformats.org/officeDocument/2006/relationships/hyperlink" Target="http://pbs.twimg.com/profile_images/775651887257387008/PznXLs_r_normal.jpg" TargetMode="External" /><Relationship Id="rId365" Type="http://schemas.openxmlformats.org/officeDocument/2006/relationships/hyperlink" Target="http://pbs.twimg.com/profile_images/776660558800191488/QxVMDa5r_normal.jpg" TargetMode="External" /><Relationship Id="rId366" Type="http://schemas.openxmlformats.org/officeDocument/2006/relationships/hyperlink" Target="http://pbs.twimg.com/profile_images/834938032/ich-400-1_normal.jpg" TargetMode="External" /><Relationship Id="rId367" Type="http://schemas.openxmlformats.org/officeDocument/2006/relationships/hyperlink" Target="http://pbs.twimg.com/profile_images/843959369205239809/XwyE3NOE_normal.jpg" TargetMode="External" /><Relationship Id="rId368" Type="http://schemas.openxmlformats.org/officeDocument/2006/relationships/hyperlink" Target="http://pbs.twimg.com/profile_images/843959369205239809/XwyE3NOE_normal.jpg" TargetMode="External" /><Relationship Id="rId369" Type="http://schemas.openxmlformats.org/officeDocument/2006/relationships/hyperlink" Target="https://pbs.twimg.com/media/EBs7cPFW4AAEMbi.jpg" TargetMode="External" /><Relationship Id="rId370" Type="http://schemas.openxmlformats.org/officeDocument/2006/relationships/hyperlink" Target="http://pbs.twimg.com/profile_images/753109529387204608/SmFoMBc__normal.jpg" TargetMode="External" /><Relationship Id="rId371" Type="http://schemas.openxmlformats.org/officeDocument/2006/relationships/hyperlink" Target="http://pbs.twimg.com/profile_images/753109529387204608/SmFoMBc__normal.jpg" TargetMode="External" /><Relationship Id="rId372" Type="http://schemas.openxmlformats.org/officeDocument/2006/relationships/hyperlink" Target="http://pbs.twimg.com/profile_images/1097859563573915648/dRx2W6hl_normal.png" TargetMode="External" /><Relationship Id="rId373" Type="http://schemas.openxmlformats.org/officeDocument/2006/relationships/hyperlink" Target="http://pbs.twimg.com/profile_images/1097859563573915648/dRx2W6hl_normal.png" TargetMode="External" /><Relationship Id="rId374" Type="http://schemas.openxmlformats.org/officeDocument/2006/relationships/hyperlink" Target="http://pbs.twimg.com/profile_images/3735835803/30afe0c9f82fa85b21b50788dc87136d_normal.jpeg" TargetMode="External" /><Relationship Id="rId375" Type="http://schemas.openxmlformats.org/officeDocument/2006/relationships/hyperlink" Target="http://pbs.twimg.com/profile_images/3735835803/30afe0c9f82fa85b21b50788dc87136d_normal.jpeg" TargetMode="External" /><Relationship Id="rId376" Type="http://schemas.openxmlformats.org/officeDocument/2006/relationships/hyperlink" Target="http://pbs.twimg.com/profile_images/1120059197968781312/EQQXpFcf_normal.jpg" TargetMode="External" /><Relationship Id="rId377" Type="http://schemas.openxmlformats.org/officeDocument/2006/relationships/hyperlink" Target="http://pbs.twimg.com/profile_images/1138782617677979650/aoqorXN1_normal.jpg" TargetMode="External" /><Relationship Id="rId378" Type="http://schemas.openxmlformats.org/officeDocument/2006/relationships/hyperlink" Target="http://pbs.twimg.com/profile_images/989894248584630273/fuppHHtU_normal.jpg" TargetMode="External" /><Relationship Id="rId379" Type="http://schemas.openxmlformats.org/officeDocument/2006/relationships/hyperlink" Target="http://pbs.twimg.com/profile_images/989894248584630273/fuppHHtU_normal.jpg" TargetMode="External" /><Relationship Id="rId380" Type="http://schemas.openxmlformats.org/officeDocument/2006/relationships/hyperlink" Target="http://pbs.twimg.com/profile_images/989894248584630273/fuppHHtU_normal.jpg" TargetMode="External" /><Relationship Id="rId381" Type="http://schemas.openxmlformats.org/officeDocument/2006/relationships/hyperlink" Target="http://pbs.twimg.com/profile_images/1092516484469981184/qgy57_tb_normal.jpg" TargetMode="External" /><Relationship Id="rId382" Type="http://schemas.openxmlformats.org/officeDocument/2006/relationships/hyperlink" Target="http://pbs.twimg.com/profile_images/937271677574090752/V-uTxC51_normal.jpg" TargetMode="External" /><Relationship Id="rId383" Type="http://schemas.openxmlformats.org/officeDocument/2006/relationships/hyperlink" Target="http://pbs.twimg.com/profile_images/931266139577077760/qoHU0g_3_normal.jpg" TargetMode="External" /><Relationship Id="rId384" Type="http://schemas.openxmlformats.org/officeDocument/2006/relationships/hyperlink" Target="http://pbs.twimg.com/profile_images/931266139577077760/qoHU0g_3_normal.jpg" TargetMode="External" /><Relationship Id="rId385" Type="http://schemas.openxmlformats.org/officeDocument/2006/relationships/hyperlink" Target="http://pbs.twimg.com/profile_images/613224046138822657/RaFfkYdV_normal.jpg" TargetMode="External" /><Relationship Id="rId386" Type="http://schemas.openxmlformats.org/officeDocument/2006/relationships/hyperlink" Target="http://pbs.twimg.com/profile_images/613224046138822657/RaFfkYdV_normal.jpg" TargetMode="External" /><Relationship Id="rId387" Type="http://schemas.openxmlformats.org/officeDocument/2006/relationships/hyperlink" Target="http://pbs.twimg.com/profile_images/613224046138822657/RaFfkYdV_normal.jpg" TargetMode="External" /><Relationship Id="rId388" Type="http://schemas.openxmlformats.org/officeDocument/2006/relationships/hyperlink" Target="http://pbs.twimg.com/profile_images/613224046138822657/RaFfkYdV_normal.jpg" TargetMode="External" /><Relationship Id="rId389" Type="http://schemas.openxmlformats.org/officeDocument/2006/relationships/hyperlink" Target="http://pbs.twimg.com/profile_images/613224046138822657/RaFfkYdV_normal.jpg" TargetMode="External" /><Relationship Id="rId390" Type="http://schemas.openxmlformats.org/officeDocument/2006/relationships/hyperlink" Target="http://pbs.twimg.com/profile_images/613224046138822657/RaFfkYdV_normal.jpg" TargetMode="External" /><Relationship Id="rId391" Type="http://schemas.openxmlformats.org/officeDocument/2006/relationships/hyperlink" Target="http://pbs.twimg.com/profile_images/613224046138822657/RaFfkYdV_normal.jpg" TargetMode="External" /><Relationship Id="rId392" Type="http://schemas.openxmlformats.org/officeDocument/2006/relationships/hyperlink" Target="http://pbs.twimg.com/profile_images/613224046138822657/RaFfkYdV_normal.jpg" TargetMode="External" /><Relationship Id="rId393" Type="http://schemas.openxmlformats.org/officeDocument/2006/relationships/hyperlink" Target="http://pbs.twimg.com/profile_images/931266139577077760/qoHU0g_3_normal.jpg" TargetMode="External" /><Relationship Id="rId394" Type="http://schemas.openxmlformats.org/officeDocument/2006/relationships/hyperlink" Target="http://pbs.twimg.com/profile_images/909725724403228672/SRZ94nrU_normal.jpg" TargetMode="External" /><Relationship Id="rId395" Type="http://schemas.openxmlformats.org/officeDocument/2006/relationships/hyperlink" Target="http://pbs.twimg.com/profile_images/909725724403228672/SRZ94nrU_normal.jpg" TargetMode="External" /><Relationship Id="rId396" Type="http://schemas.openxmlformats.org/officeDocument/2006/relationships/hyperlink" Target="https://pbs.twimg.com/media/ECosE7oVAAAs7tV.jpg" TargetMode="External" /><Relationship Id="rId397" Type="http://schemas.openxmlformats.org/officeDocument/2006/relationships/hyperlink" Target="http://pbs.twimg.com/profile_images/846719040739573763/Sf2wT3nM_normal.jpg" TargetMode="External" /><Relationship Id="rId398" Type="http://schemas.openxmlformats.org/officeDocument/2006/relationships/hyperlink" Target="http://pbs.twimg.com/profile_images/952984338781663232/hGHhNFWw_normal.jpg" TargetMode="External" /><Relationship Id="rId399" Type="http://schemas.openxmlformats.org/officeDocument/2006/relationships/hyperlink" Target="http://pbs.twimg.com/profile_images/952984338781663232/hGHhNFWw_normal.jpg" TargetMode="External" /><Relationship Id="rId400" Type="http://schemas.openxmlformats.org/officeDocument/2006/relationships/hyperlink" Target="http://pbs.twimg.com/profile_images/950689641698557953/KmW2PC2n_normal.jpg" TargetMode="External" /><Relationship Id="rId401" Type="http://schemas.openxmlformats.org/officeDocument/2006/relationships/hyperlink" Target="http://pbs.twimg.com/profile_images/1101509366/2005.04.19_11.37.41_f340_normal.jpg" TargetMode="External" /><Relationship Id="rId402" Type="http://schemas.openxmlformats.org/officeDocument/2006/relationships/hyperlink" Target="http://pbs.twimg.com/profile_images/950689641698557953/KmW2PC2n_normal.jpg" TargetMode="External" /><Relationship Id="rId403" Type="http://schemas.openxmlformats.org/officeDocument/2006/relationships/hyperlink" Target="https://pbs.twimg.com/media/ECFDCyaUcAcSWFE.jpg" TargetMode="External" /><Relationship Id="rId404" Type="http://schemas.openxmlformats.org/officeDocument/2006/relationships/hyperlink" Target="http://pbs.twimg.com/profile_images/950689641698557953/KmW2PC2n_normal.jpg" TargetMode="External" /><Relationship Id="rId405" Type="http://schemas.openxmlformats.org/officeDocument/2006/relationships/hyperlink" Target="http://pbs.twimg.com/profile_images/950689641698557953/KmW2PC2n_normal.jpg" TargetMode="External" /><Relationship Id="rId406" Type="http://schemas.openxmlformats.org/officeDocument/2006/relationships/hyperlink" Target="http://pbs.twimg.com/profile_images/899970751859699712/13QXktYL_normal.jpg" TargetMode="External" /><Relationship Id="rId407" Type="http://schemas.openxmlformats.org/officeDocument/2006/relationships/hyperlink" Target="http://pbs.twimg.com/profile_images/950689641698557953/KmW2PC2n_normal.jpg" TargetMode="External" /><Relationship Id="rId408" Type="http://schemas.openxmlformats.org/officeDocument/2006/relationships/hyperlink" Target="http://pbs.twimg.com/profile_images/950689641698557953/KmW2PC2n_normal.jpg" TargetMode="External" /><Relationship Id="rId409" Type="http://schemas.openxmlformats.org/officeDocument/2006/relationships/hyperlink" Target="https://pbs.twimg.com/media/EClPOGIXkAA_b_l.jpg" TargetMode="External" /><Relationship Id="rId410" Type="http://schemas.openxmlformats.org/officeDocument/2006/relationships/hyperlink" Target="http://pbs.twimg.com/profile_images/950689641698557953/KmW2PC2n_normal.jpg" TargetMode="External" /><Relationship Id="rId411" Type="http://schemas.openxmlformats.org/officeDocument/2006/relationships/hyperlink" Target="http://pbs.twimg.com/profile_images/950689641698557953/KmW2PC2n_normal.jpg" TargetMode="External" /><Relationship Id="rId412" Type="http://schemas.openxmlformats.org/officeDocument/2006/relationships/hyperlink" Target="http://pbs.twimg.com/profile_images/904955159918280704/Kq_JwOAr_normal.jpg" TargetMode="External" /><Relationship Id="rId413" Type="http://schemas.openxmlformats.org/officeDocument/2006/relationships/hyperlink" Target="http://pbs.twimg.com/profile_images/1020318687490867201/08zSzkmt_normal.jpg" TargetMode="External" /><Relationship Id="rId414" Type="http://schemas.openxmlformats.org/officeDocument/2006/relationships/hyperlink" Target="https://pbs.twimg.com/media/ECgkApuX4AYEwPP.jpg" TargetMode="External" /><Relationship Id="rId415" Type="http://schemas.openxmlformats.org/officeDocument/2006/relationships/hyperlink" Target="http://pbs.twimg.com/profile_images/950689641698557953/KmW2PC2n_normal.jpg" TargetMode="External" /><Relationship Id="rId416" Type="http://schemas.openxmlformats.org/officeDocument/2006/relationships/hyperlink" Target="http://pbs.twimg.com/profile_images/1020318687490867201/08zSzkmt_normal.jpg" TargetMode="External" /><Relationship Id="rId417" Type="http://schemas.openxmlformats.org/officeDocument/2006/relationships/hyperlink" Target="http://pbs.twimg.com/profile_images/1020318687490867201/08zSzkmt_normal.jpg" TargetMode="External" /><Relationship Id="rId418" Type="http://schemas.openxmlformats.org/officeDocument/2006/relationships/hyperlink" Target="http://pbs.twimg.com/profile_images/1020318687490867201/08zSzkmt_normal.jpg" TargetMode="External" /><Relationship Id="rId419" Type="http://schemas.openxmlformats.org/officeDocument/2006/relationships/hyperlink" Target="http://pbs.twimg.com/profile_images/855457664658178049/5mUDAbGI_normal.jpg" TargetMode="External" /><Relationship Id="rId420" Type="http://schemas.openxmlformats.org/officeDocument/2006/relationships/hyperlink" Target="http://pbs.twimg.com/profile_images/950695935859937280/DZxoU3GC_normal.jpg" TargetMode="External" /><Relationship Id="rId421" Type="http://schemas.openxmlformats.org/officeDocument/2006/relationships/hyperlink" Target="http://pbs.twimg.com/profile_images/1083288600693932032/I4SCSnlS_normal.jpg" TargetMode="External" /><Relationship Id="rId422" Type="http://schemas.openxmlformats.org/officeDocument/2006/relationships/hyperlink" Target="http://pbs.twimg.com/profile_images/950695935859937280/DZxoU3GC_normal.jpg" TargetMode="External" /><Relationship Id="rId423" Type="http://schemas.openxmlformats.org/officeDocument/2006/relationships/hyperlink" Target="http://pbs.twimg.com/profile_images/1145171791830294528/qo7QUwGn_normal.jpg" TargetMode="External" /><Relationship Id="rId424" Type="http://schemas.openxmlformats.org/officeDocument/2006/relationships/hyperlink" Target="http://pbs.twimg.com/profile_images/950695935859937280/DZxoU3GC_normal.jpg" TargetMode="External" /><Relationship Id="rId425" Type="http://schemas.openxmlformats.org/officeDocument/2006/relationships/hyperlink" Target="http://pbs.twimg.com/profile_images/950695935859937280/DZxoU3GC_normal.jpg" TargetMode="External" /><Relationship Id="rId426" Type="http://schemas.openxmlformats.org/officeDocument/2006/relationships/hyperlink" Target="https://pbs.twimg.com/media/EBrpSN9XsAAcOcm.jpg" TargetMode="External" /><Relationship Id="rId427" Type="http://schemas.openxmlformats.org/officeDocument/2006/relationships/hyperlink" Target="https://pbs.twimg.com/media/EBrpSN9XsAAcOcm.jpg" TargetMode="External" /><Relationship Id="rId428" Type="http://schemas.openxmlformats.org/officeDocument/2006/relationships/hyperlink" Target="https://pbs.twimg.com/media/EBrpXp4XsAAwiBr.jpg" TargetMode="External" /><Relationship Id="rId429" Type="http://schemas.openxmlformats.org/officeDocument/2006/relationships/hyperlink" Target="https://pbs.twimg.com/media/EBrpXp4XsAAwiBr.jpg" TargetMode="External" /><Relationship Id="rId430" Type="http://schemas.openxmlformats.org/officeDocument/2006/relationships/hyperlink" Target="https://pbs.twimg.com/media/EBrpbCmW4AACNC6.jpg" TargetMode="External" /><Relationship Id="rId431" Type="http://schemas.openxmlformats.org/officeDocument/2006/relationships/hyperlink" Target="https://pbs.twimg.com/media/EBrpbCmW4AACNC6.jpg" TargetMode="External" /><Relationship Id="rId432" Type="http://schemas.openxmlformats.org/officeDocument/2006/relationships/hyperlink" Target="http://pbs.twimg.com/profile_images/950695935859937280/DZxoU3GC_normal.jpg" TargetMode="External" /><Relationship Id="rId433" Type="http://schemas.openxmlformats.org/officeDocument/2006/relationships/hyperlink" Target="http://pbs.twimg.com/profile_images/466889974835458048/HXMIfTx8_normal.jpeg" TargetMode="External" /><Relationship Id="rId434" Type="http://schemas.openxmlformats.org/officeDocument/2006/relationships/hyperlink" Target="http://pbs.twimg.com/profile_images/862286888484450306/XF8EI2LG_normal.jpg" TargetMode="External" /><Relationship Id="rId435" Type="http://schemas.openxmlformats.org/officeDocument/2006/relationships/hyperlink" Target="http://pbs.twimg.com/profile_images/862286888484450306/XF8EI2LG_normal.jpg" TargetMode="External" /><Relationship Id="rId436" Type="http://schemas.openxmlformats.org/officeDocument/2006/relationships/hyperlink" Target="http://pbs.twimg.com/profile_images/950689641698557953/KmW2PC2n_normal.jpg" TargetMode="External" /><Relationship Id="rId437" Type="http://schemas.openxmlformats.org/officeDocument/2006/relationships/hyperlink" Target="https://pbs.twimg.com/media/ECAd9JBXkAAyHed.png" TargetMode="External" /><Relationship Id="rId438" Type="http://schemas.openxmlformats.org/officeDocument/2006/relationships/hyperlink" Target="http://pbs.twimg.com/profile_images/950695935859937280/DZxoU3GC_normal.jpg" TargetMode="External" /><Relationship Id="rId439" Type="http://schemas.openxmlformats.org/officeDocument/2006/relationships/hyperlink" Target="https://pbs.twimg.com/media/ECAcrWiW4AAYprf.png" TargetMode="External" /><Relationship Id="rId440" Type="http://schemas.openxmlformats.org/officeDocument/2006/relationships/hyperlink" Target="http://pbs.twimg.com/profile_images/466889974835458048/HXMIfTx8_normal.jpeg" TargetMode="External" /><Relationship Id="rId441" Type="http://schemas.openxmlformats.org/officeDocument/2006/relationships/hyperlink" Target="https://pbs.twimg.com/media/EB_245ZX4AAlSRv.jpg" TargetMode="External" /><Relationship Id="rId442" Type="http://schemas.openxmlformats.org/officeDocument/2006/relationships/hyperlink" Target="https://pbs.twimg.com/media/EB_70e0XUAAArKF.jpg" TargetMode="External" /><Relationship Id="rId443" Type="http://schemas.openxmlformats.org/officeDocument/2006/relationships/hyperlink" Target="https://pbs.twimg.com/media/ECAULUdWsAI0j_I.jpg" TargetMode="External" /><Relationship Id="rId444" Type="http://schemas.openxmlformats.org/officeDocument/2006/relationships/hyperlink" Target="https://pbs.twimg.com/media/ECEgxFXUIAAIPNt.jpg" TargetMode="External" /><Relationship Id="rId445" Type="http://schemas.openxmlformats.org/officeDocument/2006/relationships/hyperlink" Target="https://pbs.twimg.com/media/ECEh7qpUEAAenbX.jpg" TargetMode="External" /><Relationship Id="rId446" Type="http://schemas.openxmlformats.org/officeDocument/2006/relationships/hyperlink" Target="https://pbs.twimg.com/media/ECEjZmVUIAMUSS7.jpg" TargetMode="External" /><Relationship Id="rId447" Type="http://schemas.openxmlformats.org/officeDocument/2006/relationships/hyperlink" Target="https://pbs.twimg.com/media/ECEnawWU0AAH6KH.jpg" TargetMode="External" /><Relationship Id="rId448" Type="http://schemas.openxmlformats.org/officeDocument/2006/relationships/hyperlink" Target="https://pbs.twimg.com/media/ECFbPgyXkAYgrRN.jpg" TargetMode="External" /><Relationship Id="rId449" Type="http://schemas.openxmlformats.org/officeDocument/2006/relationships/hyperlink" Target="http://pbs.twimg.com/profile_images/931266139577077760/qoHU0g_3_normal.jpg" TargetMode="External" /><Relationship Id="rId450" Type="http://schemas.openxmlformats.org/officeDocument/2006/relationships/hyperlink" Target="http://pbs.twimg.com/profile_images/950695935859937280/DZxoU3GC_normal.jpg" TargetMode="External" /><Relationship Id="rId451" Type="http://schemas.openxmlformats.org/officeDocument/2006/relationships/hyperlink" Target="http://pbs.twimg.com/profile_images/950695935859937280/DZxoU3GC_normal.jpg" TargetMode="External" /><Relationship Id="rId452" Type="http://schemas.openxmlformats.org/officeDocument/2006/relationships/hyperlink" Target="http://pbs.twimg.com/profile_images/950695935859937280/DZxoU3GC_normal.jpg" TargetMode="External" /><Relationship Id="rId453" Type="http://schemas.openxmlformats.org/officeDocument/2006/relationships/hyperlink" Target="http://pbs.twimg.com/profile_images/466889974835458048/HXMIfTx8_normal.jpeg" TargetMode="External" /><Relationship Id="rId454" Type="http://schemas.openxmlformats.org/officeDocument/2006/relationships/hyperlink" Target="http://pbs.twimg.com/profile_images/950695935859937280/DZxoU3GC_normal.jpg" TargetMode="External" /><Relationship Id="rId455" Type="http://schemas.openxmlformats.org/officeDocument/2006/relationships/hyperlink" Target="https://pbs.twimg.com/media/ECFX1mhWwAELCu2.jpg" TargetMode="External" /><Relationship Id="rId456" Type="http://schemas.openxmlformats.org/officeDocument/2006/relationships/hyperlink" Target="http://pbs.twimg.com/profile_images/876819267395756033/5bM8UjQJ_normal.jpg" TargetMode="External" /><Relationship Id="rId457" Type="http://schemas.openxmlformats.org/officeDocument/2006/relationships/hyperlink" Target="http://pbs.twimg.com/profile_images/950689641698557953/KmW2PC2n_normal.jpg" TargetMode="External" /><Relationship Id="rId458" Type="http://schemas.openxmlformats.org/officeDocument/2006/relationships/hyperlink" Target="https://pbs.twimg.com/media/ECAd9JBXkAAyHed.png" TargetMode="External" /><Relationship Id="rId459" Type="http://schemas.openxmlformats.org/officeDocument/2006/relationships/hyperlink" Target="https://pbs.twimg.com/media/ECLtQfIXoAESR40.jpg" TargetMode="External" /><Relationship Id="rId460" Type="http://schemas.openxmlformats.org/officeDocument/2006/relationships/hyperlink" Target="http://pbs.twimg.com/profile_images/950695935859937280/DZxoU3GC_normal.jpg" TargetMode="External" /><Relationship Id="rId461" Type="http://schemas.openxmlformats.org/officeDocument/2006/relationships/hyperlink" Target="https://pbs.twimg.com/media/ECAcrWiW4AAYprf.png" TargetMode="External" /><Relationship Id="rId462" Type="http://schemas.openxmlformats.org/officeDocument/2006/relationships/hyperlink" Target="https://pbs.twimg.com/media/ECLqdBAWwAA3fYw.jpg" TargetMode="External" /><Relationship Id="rId463" Type="http://schemas.openxmlformats.org/officeDocument/2006/relationships/hyperlink" Target="http://pbs.twimg.com/profile_images/466889974835458048/HXMIfTx8_normal.jpeg" TargetMode="External" /><Relationship Id="rId464" Type="http://schemas.openxmlformats.org/officeDocument/2006/relationships/hyperlink" Target="http://pbs.twimg.com/profile_images/1087842582997147648/cN1joJeZ_normal.jpg" TargetMode="External" /><Relationship Id="rId465" Type="http://schemas.openxmlformats.org/officeDocument/2006/relationships/hyperlink" Target="http://pbs.twimg.com/profile_images/950695935859937280/DZxoU3GC_normal.jpg" TargetMode="External" /><Relationship Id="rId466" Type="http://schemas.openxmlformats.org/officeDocument/2006/relationships/hyperlink" Target="http://pbs.twimg.com/profile_images/466889974835458048/HXMIfTx8_normal.jpeg" TargetMode="External" /><Relationship Id="rId467" Type="http://schemas.openxmlformats.org/officeDocument/2006/relationships/hyperlink" Target="http://pbs.twimg.com/profile_images/1050301410741575680/EgTrsTjN_normal.jpg" TargetMode="External" /><Relationship Id="rId468" Type="http://schemas.openxmlformats.org/officeDocument/2006/relationships/hyperlink" Target="http://pbs.twimg.com/profile_images/466889974835458048/HXMIfTx8_normal.jpeg" TargetMode="External" /><Relationship Id="rId469" Type="http://schemas.openxmlformats.org/officeDocument/2006/relationships/hyperlink" Target="http://pbs.twimg.com/profile_images/466889974835458048/HXMIfTx8_normal.jpeg" TargetMode="External" /><Relationship Id="rId470" Type="http://schemas.openxmlformats.org/officeDocument/2006/relationships/hyperlink" Target="http://pbs.twimg.com/profile_images/709707497553039361/FRPp-i-l_normal.jpg" TargetMode="External" /><Relationship Id="rId471" Type="http://schemas.openxmlformats.org/officeDocument/2006/relationships/hyperlink" Target="http://pbs.twimg.com/profile_images/950695935859937280/DZxoU3GC_normal.jpg" TargetMode="External" /><Relationship Id="rId472" Type="http://schemas.openxmlformats.org/officeDocument/2006/relationships/hyperlink" Target="http://pbs.twimg.com/profile_images/950695935859937280/DZxoU3GC_normal.jpg" TargetMode="External" /><Relationship Id="rId473" Type="http://schemas.openxmlformats.org/officeDocument/2006/relationships/hyperlink" Target="http://pbs.twimg.com/profile_images/950695935859937280/DZxoU3GC_normal.jpg" TargetMode="External" /><Relationship Id="rId474" Type="http://schemas.openxmlformats.org/officeDocument/2006/relationships/hyperlink" Target="http://pbs.twimg.com/profile_images/950695935859937280/DZxoU3GC_normal.jpg" TargetMode="External" /><Relationship Id="rId475" Type="http://schemas.openxmlformats.org/officeDocument/2006/relationships/hyperlink" Target="http://pbs.twimg.com/profile_images/950695935859937280/DZxoU3GC_normal.jpg" TargetMode="External" /><Relationship Id="rId476" Type="http://schemas.openxmlformats.org/officeDocument/2006/relationships/hyperlink" Target="http://pbs.twimg.com/profile_images/950695935859937280/DZxoU3GC_normal.jpg" TargetMode="External" /><Relationship Id="rId477" Type="http://schemas.openxmlformats.org/officeDocument/2006/relationships/hyperlink" Target="https://pbs.twimg.com/media/ECAcrWiW4AAYprf.png" TargetMode="External" /><Relationship Id="rId478" Type="http://schemas.openxmlformats.org/officeDocument/2006/relationships/hyperlink" Target="https://pbs.twimg.com/media/ECLqdBAWwAA3fYw.jpg" TargetMode="External" /><Relationship Id="rId479" Type="http://schemas.openxmlformats.org/officeDocument/2006/relationships/hyperlink" Target="http://pbs.twimg.com/profile_images/950695935859937280/DZxoU3GC_normal.jpg" TargetMode="External" /><Relationship Id="rId480" Type="http://schemas.openxmlformats.org/officeDocument/2006/relationships/hyperlink" Target="http://pbs.twimg.com/profile_images/950695935859937280/DZxoU3GC_normal.jpg" TargetMode="External" /><Relationship Id="rId481" Type="http://schemas.openxmlformats.org/officeDocument/2006/relationships/hyperlink" Target="http://pbs.twimg.com/profile_images/950695935859937280/DZxoU3GC_normal.jpg" TargetMode="External" /><Relationship Id="rId482" Type="http://schemas.openxmlformats.org/officeDocument/2006/relationships/hyperlink" Target="http://pbs.twimg.com/profile_images/950695935859937280/DZxoU3GC_normal.jpg" TargetMode="External" /><Relationship Id="rId483" Type="http://schemas.openxmlformats.org/officeDocument/2006/relationships/hyperlink" Target="http://pbs.twimg.com/profile_images/950695935859937280/DZxoU3GC_normal.jpg" TargetMode="External" /><Relationship Id="rId484" Type="http://schemas.openxmlformats.org/officeDocument/2006/relationships/hyperlink" Target="http://pbs.twimg.com/profile_images/950695935859937280/DZxoU3GC_normal.jpg" TargetMode="External" /><Relationship Id="rId485" Type="http://schemas.openxmlformats.org/officeDocument/2006/relationships/hyperlink" Target="http://pbs.twimg.com/profile_images/950695935859937280/DZxoU3GC_normal.jpg" TargetMode="External" /><Relationship Id="rId486" Type="http://schemas.openxmlformats.org/officeDocument/2006/relationships/hyperlink" Target="http://pbs.twimg.com/profile_images/950695935859937280/DZxoU3GC_normal.jpg" TargetMode="External" /><Relationship Id="rId487" Type="http://schemas.openxmlformats.org/officeDocument/2006/relationships/hyperlink" Target="http://pbs.twimg.com/profile_images/950695935859937280/DZxoU3GC_normal.jpg" TargetMode="External" /><Relationship Id="rId488" Type="http://schemas.openxmlformats.org/officeDocument/2006/relationships/hyperlink" Target="http://pbs.twimg.com/profile_images/950695935859937280/DZxoU3GC_normal.jpg" TargetMode="External" /><Relationship Id="rId489" Type="http://schemas.openxmlformats.org/officeDocument/2006/relationships/hyperlink" Target="http://pbs.twimg.com/profile_images/466889974835458048/HXMIfTx8_normal.jpeg" TargetMode="External" /><Relationship Id="rId490" Type="http://schemas.openxmlformats.org/officeDocument/2006/relationships/hyperlink" Target="http://pbs.twimg.com/profile_images/466889974835458048/HXMIfTx8_normal.jpeg" TargetMode="External" /><Relationship Id="rId491" Type="http://schemas.openxmlformats.org/officeDocument/2006/relationships/hyperlink" Target="http://pbs.twimg.com/profile_images/466889974835458048/HXMIfTx8_normal.jpeg" TargetMode="External" /><Relationship Id="rId492" Type="http://schemas.openxmlformats.org/officeDocument/2006/relationships/hyperlink" Target="http://pbs.twimg.com/profile_images/466889974835458048/HXMIfTx8_normal.jpeg" TargetMode="External" /><Relationship Id="rId493" Type="http://schemas.openxmlformats.org/officeDocument/2006/relationships/hyperlink" Target="http://pbs.twimg.com/profile_images/466889974835458048/HXMIfTx8_normal.jpeg" TargetMode="External" /><Relationship Id="rId494" Type="http://schemas.openxmlformats.org/officeDocument/2006/relationships/hyperlink" Target="http://pbs.twimg.com/profile_images/466889974835458048/HXMIfTx8_normal.jpeg" TargetMode="External" /><Relationship Id="rId495" Type="http://schemas.openxmlformats.org/officeDocument/2006/relationships/hyperlink" Target="http://pbs.twimg.com/profile_images/466889974835458048/HXMIfTx8_normal.jpeg" TargetMode="External" /><Relationship Id="rId496" Type="http://schemas.openxmlformats.org/officeDocument/2006/relationships/hyperlink" Target="http://pbs.twimg.com/profile_images/466889974835458048/HXMIfTx8_normal.jpeg" TargetMode="External" /><Relationship Id="rId497" Type="http://schemas.openxmlformats.org/officeDocument/2006/relationships/hyperlink" Target="http://pbs.twimg.com/profile_images/466889974835458048/HXMIfTx8_normal.jpeg" TargetMode="External" /><Relationship Id="rId498" Type="http://schemas.openxmlformats.org/officeDocument/2006/relationships/hyperlink" Target="http://pbs.twimg.com/profile_images/466889974835458048/HXMIfTx8_normal.jpeg" TargetMode="External" /><Relationship Id="rId499" Type="http://schemas.openxmlformats.org/officeDocument/2006/relationships/hyperlink" Target="http://pbs.twimg.com/profile_images/466889974835458048/HXMIfTx8_normal.jpeg" TargetMode="External" /><Relationship Id="rId500" Type="http://schemas.openxmlformats.org/officeDocument/2006/relationships/hyperlink" Target="http://pbs.twimg.com/profile_images/466889974835458048/HXMIfTx8_normal.jpeg" TargetMode="External" /><Relationship Id="rId501" Type="http://schemas.openxmlformats.org/officeDocument/2006/relationships/hyperlink" Target="http://pbs.twimg.com/profile_images/1080916188505559042/TCLVEuW-_normal.jpg" TargetMode="External" /><Relationship Id="rId502" Type="http://schemas.openxmlformats.org/officeDocument/2006/relationships/hyperlink" Target="http://pbs.twimg.com/profile_images/931266139577077760/qoHU0g_3_normal.jpg" TargetMode="External" /><Relationship Id="rId503" Type="http://schemas.openxmlformats.org/officeDocument/2006/relationships/hyperlink" Target="http://pbs.twimg.com/profile_images/931266139577077760/qoHU0g_3_normal.jpg" TargetMode="External" /><Relationship Id="rId504" Type="http://schemas.openxmlformats.org/officeDocument/2006/relationships/hyperlink" Target="http://pbs.twimg.com/profile_images/573967400246329344/plfXpZpI_normal.jpeg" TargetMode="External" /><Relationship Id="rId505" Type="http://schemas.openxmlformats.org/officeDocument/2006/relationships/hyperlink" Target="http://pbs.twimg.com/profile_images/573967400246329344/plfXpZpI_normal.jpeg" TargetMode="External" /><Relationship Id="rId506" Type="http://schemas.openxmlformats.org/officeDocument/2006/relationships/hyperlink" Target="http://pbs.twimg.com/profile_images/896787663805665281/iFfad2En_normal.jpg" TargetMode="External" /><Relationship Id="rId507" Type="http://schemas.openxmlformats.org/officeDocument/2006/relationships/hyperlink" Target="http://pbs.twimg.com/profile_images/896787663805665281/iFfad2En_normal.jpg" TargetMode="External" /><Relationship Id="rId508" Type="http://schemas.openxmlformats.org/officeDocument/2006/relationships/hyperlink" Target="http://pbs.twimg.com/profile_images/896787663805665281/iFfad2En_normal.jpg" TargetMode="External" /><Relationship Id="rId509" Type="http://schemas.openxmlformats.org/officeDocument/2006/relationships/hyperlink" Target="http://pbs.twimg.com/profile_images/896787663805665281/iFfad2En_normal.jpg" TargetMode="External" /><Relationship Id="rId510" Type="http://schemas.openxmlformats.org/officeDocument/2006/relationships/hyperlink" Target="http://pbs.twimg.com/profile_images/896787663805665281/iFfad2En_normal.jpg" TargetMode="External" /><Relationship Id="rId511" Type="http://schemas.openxmlformats.org/officeDocument/2006/relationships/hyperlink" Target="http://pbs.twimg.com/profile_images/896787663805665281/iFfad2En_normal.jpg" TargetMode="External" /><Relationship Id="rId512" Type="http://schemas.openxmlformats.org/officeDocument/2006/relationships/hyperlink" Target="https://pbs.twimg.com/media/ECooBUUUIAEXvHO.jpg" TargetMode="External" /><Relationship Id="rId513" Type="http://schemas.openxmlformats.org/officeDocument/2006/relationships/hyperlink" Target="http://pbs.twimg.com/profile_images/1159726907136626691/zcUB2wWW_normal.jpg" TargetMode="External" /><Relationship Id="rId514" Type="http://schemas.openxmlformats.org/officeDocument/2006/relationships/hyperlink" Target="https://pbs.twimg.com/media/ECooBUUUIAEXvHO.jpg" TargetMode="External" /><Relationship Id="rId515" Type="http://schemas.openxmlformats.org/officeDocument/2006/relationships/hyperlink" Target="http://pbs.twimg.com/profile_images/1159726907136626691/zcUB2wWW_normal.jpg" TargetMode="External" /><Relationship Id="rId516" Type="http://schemas.openxmlformats.org/officeDocument/2006/relationships/hyperlink" Target="https://pbs.twimg.com/media/ECooBUUUIAEXvHO.jpg" TargetMode="External" /><Relationship Id="rId517" Type="http://schemas.openxmlformats.org/officeDocument/2006/relationships/hyperlink" Target="http://pbs.twimg.com/profile_images/1159726907136626691/zcUB2wWW_normal.jpg" TargetMode="External" /><Relationship Id="rId518" Type="http://schemas.openxmlformats.org/officeDocument/2006/relationships/hyperlink" Target="https://pbs.twimg.com/media/ECooBUUUIAEXvHO.jpg" TargetMode="External" /><Relationship Id="rId519" Type="http://schemas.openxmlformats.org/officeDocument/2006/relationships/hyperlink" Target="http://pbs.twimg.com/profile_images/1159726907136626691/zcUB2wWW_normal.jpg" TargetMode="External" /><Relationship Id="rId520" Type="http://schemas.openxmlformats.org/officeDocument/2006/relationships/hyperlink" Target="https://pbs.twimg.com/media/ECooBUUUIAEXvHO.jpg" TargetMode="External" /><Relationship Id="rId521" Type="http://schemas.openxmlformats.org/officeDocument/2006/relationships/hyperlink" Target="http://pbs.twimg.com/profile_images/1159726907136626691/zcUB2wWW_normal.jpg" TargetMode="External" /><Relationship Id="rId522" Type="http://schemas.openxmlformats.org/officeDocument/2006/relationships/hyperlink" Target="http://pbs.twimg.com/profile_images/1159726907136626691/zcUB2wWW_normal.jpg" TargetMode="External" /><Relationship Id="rId523" Type="http://schemas.openxmlformats.org/officeDocument/2006/relationships/hyperlink" Target="http://pbs.twimg.com/profile_images/709707497553039361/FRPp-i-l_normal.jpg" TargetMode="External" /><Relationship Id="rId524" Type="http://schemas.openxmlformats.org/officeDocument/2006/relationships/hyperlink" Target="http://pbs.twimg.com/profile_images/950689641698557953/KmW2PC2n_normal.jpg" TargetMode="External" /><Relationship Id="rId525" Type="http://schemas.openxmlformats.org/officeDocument/2006/relationships/hyperlink" Target="http://pbs.twimg.com/profile_images/466889974835458048/HXMIfTx8_normal.jpeg" TargetMode="External" /><Relationship Id="rId526" Type="http://schemas.openxmlformats.org/officeDocument/2006/relationships/hyperlink" Target="https://pbs.twimg.com/media/ECrF_OnX4AA7T_k.jpg" TargetMode="External" /><Relationship Id="rId527" Type="http://schemas.openxmlformats.org/officeDocument/2006/relationships/hyperlink" Target="https://pbs.twimg.com/media/ECrF_OnX4AA7T_k.jpg" TargetMode="External" /><Relationship Id="rId528" Type="http://schemas.openxmlformats.org/officeDocument/2006/relationships/hyperlink" Target="https://pbs.twimg.com/media/ECrF_OnX4AA7T_k.jpg" TargetMode="External" /><Relationship Id="rId529" Type="http://schemas.openxmlformats.org/officeDocument/2006/relationships/hyperlink" Target="https://pbs.twimg.com/media/ECrF_OnX4AA7T_k.jpg" TargetMode="External" /><Relationship Id="rId530" Type="http://schemas.openxmlformats.org/officeDocument/2006/relationships/hyperlink" Target="https://pbs.twimg.com/media/ECrF_OnX4AA7T_k.jpg" TargetMode="External" /><Relationship Id="rId531" Type="http://schemas.openxmlformats.org/officeDocument/2006/relationships/hyperlink" Target="https://pbs.twimg.com/media/ECrF_OnX4AA7T_k.jpg" TargetMode="External" /><Relationship Id="rId532" Type="http://schemas.openxmlformats.org/officeDocument/2006/relationships/hyperlink" Target="https://pbs.twimg.com/media/ECrF_OnX4AA7T_k.jpg" TargetMode="External" /><Relationship Id="rId533" Type="http://schemas.openxmlformats.org/officeDocument/2006/relationships/hyperlink" Target="http://pbs.twimg.com/profile_images/885051046732627968/ct8HDaFX_normal.jpg" TargetMode="External" /><Relationship Id="rId534" Type="http://schemas.openxmlformats.org/officeDocument/2006/relationships/hyperlink" Target="http://pbs.twimg.com/profile_images/923631300426321921/3v6GITHE_normal.jpg" TargetMode="External" /><Relationship Id="rId535" Type="http://schemas.openxmlformats.org/officeDocument/2006/relationships/hyperlink" Target="http://pbs.twimg.com/profile_images/923631300426321921/3v6GITHE_normal.jpg" TargetMode="External" /><Relationship Id="rId536" Type="http://schemas.openxmlformats.org/officeDocument/2006/relationships/hyperlink" Target="http://pbs.twimg.com/profile_images/634276570178420736/w3pt_4Th_normal.png" TargetMode="External" /><Relationship Id="rId537" Type="http://schemas.openxmlformats.org/officeDocument/2006/relationships/hyperlink" Target="http://pbs.twimg.com/profile_images/950689641698557953/KmW2PC2n_normal.jpg" TargetMode="External" /><Relationship Id="rId538" Type="http://schemas.openxmlformats.org/officeDocument/2006/relationships/hyperlink" Target="http://pbs.twimg.com/profile_images/950689641698557953/KmW2PC2n_normal.jpg" TargetMode="External" /><Relationship Id="rId539" Type="http://schemas.openxmlformats.org/officeDocument/2006/relationships/hyperlink" Target="http://pbs.twimg.com/profile_images/710815889025835009/znsUOngE_normal.jpg" TargetMode="External" /><Relationship Id="rId540" Type="http://schemas.openxmlformats.org/officeDocument/2006/relationships/hyperlink" Target="http://pbs.twimg.com/profile_images/1112008979834720256/pXorl7La_normal.jpg" TargetMode="External" /><Relationship Id="rId541" Type="http://schemas.openxmlformats.org/officeDocument/2006/relationships/hyperlink" Target="http://pbs.twimg.com/profile_images/1112008979834720256/pXorl7La_normal.jpg" TargetMode="External" /><Relationship Id="rId542" Type="http://schemas.openxmlformats.org/officeDocument/2006/relationships/hyperlink" Target="http://pbs.twimg.com/profile_images/1040593480681177089/PxYRp8dv_normal.jpg" TargetMode="External" /><Relationship Id="rId543" Type="http://schemas.openxmlformats.org/officeDocument/2006/relationships/hyperlink" Target="http://pbs.twimg.com/profile_images/1148168161784717313/8pKERoy5_normal.jpg" TargetMode="External" /><Relationship Id="rId544" Type="http://schemas.openxmlformats.org/officeDocument/2006/relationships/hyperlink" Target="http://pbs.twimg.com/profile_images/1148168161784717313/8pKERoy5_normal.jpg" TargetMode="External" /><Relationship Id="rId545" Type="http://schemas.openxmlformats.org/officeDocument/2006/relationships/hyperlink" Target="http://pbs.twimg.com/profile_images/962055181549502464/UWe9tyjo_normal.jpg" TargetMode="External" /><Relationship Id="rId546" Type="http://schemas.openxmlformats.org/officeDocument/2006/relationships/hyperlink" Target="http://pbs.twimg.com/profile_images/962977186524422144/6ylj5UVL_normal.jpg" TargetMode="External" /><Relationship Id="rId547" Type="http://schemas.openxmlformats.org/officeDocument/2006/relationships/hyperlink" Target="http://pbs.twimg.com/profile_images/746995420606382080/0b5PkXTE_normal.jpg" TargetMode="External" /><Relationship Id="rId548" Type="http://schemas.openxmlformats.org/officeDocument/2006/relationships/hyperlink" Target="http://pbs.twimg.com/profile_images/746995420606382080/0b5PkXTE_normal.jpg" TargetMode="External" /><Relationship Id="rId549" Type="http://schemas.openxmlformats.org/officeDocument/2006/relationships/hyperlink" Target="http://pbs.twimg.com/profile_images/904955159918280704/Kq_JwOAr_normal.jpg" TargetMode="External" /><Relationship Id="rId550" Type="http://schemas.openxmlformats.org/officeDocument/2006/relationships/hyperlink" Target="http://pbs.twimg.com/profile_images/950689641698557953/KmW2PC2n_normal.jpg" TargetMode="External" /><Relationship Id="rId551" Type="http://schemas.openxmlformats.org/officeDocument/2006/relationships/hyperlink" Target="http://pbs.twimg.com/profile_images/950689641698557953/KmW2PC2n_normal.jpg" TargetMode="External" /><Relationship Id="rId552" Type="http://schemas.openxmlformats.org/officeDocument/2006/relationships/hyperlink" Target="http://pbs.twimg.com/profile_images/950689641698557953/KmW2PC2n_normal.jpg" TargetMode="External" /><Relationship Id="rId553" Type="http://schemas.openxmlformats.org/officeDocument/2006/relationships/hyperlink" Target="http://pbs.twimg.com/profile_images/950689641698557953/KmW2PC2n_normal.jpg" TargetMode="External" /><Relationship Id="rId554" Type="http://schemas.openxmlformats.org/officeDocument/2006/relationships/hyperlink" Target="http://pbs.twimg.com/profile_images/466889974835458048/HXMIfTx8_normal.jpeg" TargetMode="External" /><Relationship Id="rId555" Type="http://schemas.openxmlformats.org/officeDocument/2006/relationships/hyperlink" Target="https://pbs.twimg.com/media/ECvNzOUW4AARiKf.jpg" TargetMode="External" /><Relationship Id="rId556" Type="http://schemas.openxmlformats.org/officeDocument/2006/relationships/hyperlink" Target="https://pbs.twimg.com/media/ECvNzOUW4AARiKf.jpg" TargetMode="External" /><Relationship Id="rId557" Type="http://schemas.openxmlformats.org/officeDocument/2006/relationships/hyperlink" Target="http://pbs.twimg.com/profile_images/529639803025768448/Og0VHqVQ_normal.jpeg" TargetMode="External" /><Relationship Id="rId558" Type="http://schemas.openxmlformats.org/officeDocument/2006/relationships/hyperlink" Target="http://pbs.twimg.com/profile_images/529639803025768448/Og0VHqVQ_normal.jpeg" TargetMode="External" /><Relationship Id="rId559" Type="http://schemas.openxmlformats.org/officeDocument/2006/relationships/hyperlink" Target="http://pbs.twimg.com/profile_images/529639803025768448/Og0VHqVQ_normal.jpeg" TargetMode="External" /><Relationship Id="rId560" Type="http://schemas.openxmlformats.org/officeDocument/2006/relationships/hyperlink" Target="http://pbs.twimg.com/profile_images/529639803025768448/Og0VHqVQ_normal.jpeg" TargetMode="External" /><Relationship Id="rId561" Type="http://schemas.openxmlformats.org/officeDocument/2006/relationships/hyperlink" Target="http://pbs.twimg.com/profile_images/950689641698557953/KmW2PC2n_normal.jpg" TargetMode="External" /><Relationship Id="rId562" Type="http://schemas.openxmlformats.org/officeDocument/2006/relationships/hyperlink" Target="https://pbs.twimg.com/media/ECAd9JBXkAAyHed.png" TargetMode="External" /><Relationship Id="rId563" Type="http://schemas.openxmlformats.org/officeDocument/2006/relationships/hyperlink" Target="https://pbs.twimg.com/media/ECLtQfIXoAESR40.jpg" TargetMode="External" /><Relationship Id="rId564" Type="http://schemas.openxmlformats.org/officeDocument/2006/relationships/hyperlink" Target="http://pbs.twimg.com/profile_images/950689641698557953/KmW2PC2n_normal.jpg" TargetMode="External" /><Relationship Id="rId565" Type="http://schemas.openxmlformats.org/officeDocument/2006/relationships/hyperlink" Target="http://pbs.twimg.com/profile_images/466889974835458048/HXMIfTx8_normal.jpeg" TargetMode="External" /><Relationship Id="rId566" Type="http://schemas.openxmlformats.org/officeDocument/2006/relationships/hyperlink" Target="http://pbs.twimg.com/profile_images/466889974835458048/HXMIfTx8_normal.jpeg" TargetMode="External" /><Relationship Id="rId567" Type="http://schemas.openxmlformats.org/officeDocument/2006/relationships/hyperlink" Target="http://pbs.twimg.com/profile_images/466889974835458048/HXMIfTx8_normal.jpeg" TargetMode="External" /><Relationship Id="rId568" Type="http://schemas.openxmlformats.org/officeDocument/2006/relationships/hyperlink" Target="http://pbs.twimg.com/profile_images/466889974835458048/HXMIfTx8_normal.jpeg" TargetMode="External" /><Relationship Id="rId569" Type="http://schemas.openxmlformats.org/officeDocument/2006/relationships/hyperlink" Target="http://pbs.twimg.com/profile_images/466889974835458048/HXMIfTx8_normal.jpeg" TargetMode="External" /><Relationship Id="rId570" Type="http://schemas.openxmlformats.org/officeDocument/2006/relationships/hyperlink" Target="http://pbs.twimg.com/profile_images/466889974835458048/HXMIfTx8_normal.jpeg" TargetMode="External" /><Relationship Id="rId571" Type="http://schemas.openxmlformats.org/officeDocument/2006/relationships/hyperlink" Target="http://pbs.twimg.com/profile_images/466889974835458048/HXMIfTx8_normal.jpeg" TargetMode="External" /><Relationship Id="rId572" Type="http://schemas.openxmlformats.org/officeDocument/2006/relationships/hyperlink" Target="http://pbs.twimg.com/profile_images/466889974835458048/HXMIfTx8_normal.jpeg" TargetMode="External" /><Relationship Id="rId573" Type="http://schemas.openxmlformats.org/officeDocument/2006/relationships/hyperlink" Target="http://pbs.twimg.com/profile_images/466889974835458048/HXMIfTx8_normal.jpeg" TargetMode="External" /><Relationship Id="rId574" Type="http://schemas.openxmlformats.org/officeDocument/2006/relationships/hyperlink" Target="http://pbs.twimg.com/profile_images/466889974835458048/HXMIfTx8_normal.jpeg" TargetMode="External" /><Relationship Id="rId575" Type="http://schemas.openxmlformats.org/officeDocument/2006/relationships/hyperlink" Target="https://pbs.twimg.com/media/ECO6a7eWkAE3fsM.jpg" TargetMode="External" /><Relationship Id="rId576" Type="http://schemas.openxmlformats.org/officeDocument/2006/relationships/hyperlink" Target="https://pbs.twimg.com/media/EByckO7XsAAENAE.jpg" TargetMode="External" /><Relationship Id="rId577" Type="http://schemas.openxmlformats.org/officeDocument/2006/relationships/hyperlink" Target="https://pbs.twimg.com/media/EB8ztBkWwAE3pPB.jpg" TargetMode="External" /><Relationship Id="rId578" Type="http://schemas.openxmlformats.org/officeDocument/2006/relationships/hyperlink" Target="https://pbs.twimg.com/media/EClotSWWsAAr3Vc.jpg" TargetMode="External" /><Relationship Id="rId579" Type="http://schemas.openxmlformats.org/officeDocument/2006/relationships/hyperlink" Target="https://pbs.twimg.com/media/ECqw3gdXkAIoFTv.jpg" TargetMode="External" /><Relationship Id="rId580" Type="http://schemas.openxmlformats.org/officeDocument/2006/relationships/hyperlink" Target="https://pbs.twimg.com/media/ECwHyhLXUAE-9Zp.jpg" TargetMode="External" /><Relationship Id="rId581" Type="http://schemas.openxmlformats.org/officeDocument/2006/relationships/hyperlink" Target="https://pbs.twimg.com/media/EBs7cPFW4AAEMbi.jpg" TargetMode="External" /><Relationship Id="rId582" Type="http://schemas.openxmlformats.org/officeDocument/2006/relationships/hyperlink" Target="https://pbs.twimg.com/media/EBwvujlWkAAHBkX.jpg" TargetMode="External" /><Relationship Id="rId583" Type="http://schemas.openxmlformats.org/officeDocument/2006/relationships/hyperlink" Target="https://pbs.twimg.com/media/EB8mU1iX4AEEYl2.jpg" TargetMode="External" /><Relationship Id="rId584" Type="http://schemas.openxmlformats.org/officeDocument/2006/relationships/hyperlink" Target="https://pbs.twimg.com/media/EB8m2-bXsAErnUz.jpg" TargetMode="External" /><Relationship Id="rId585" Type="http://schemas.openxmlformats.org/officeDocument/2006/relationships/hyperlink" Target="https://pbs.twimg.com/media/EB8o4U3WkAc2nrV.jpg" TargetMode="External" /><Relationship Id="rId586" Type="http://schemas.openxmlformats.org/officeDocument/2006/relationships/hyperlink" Target="http://pbs.twimg.com/profile_images/938653329084649472/k2WHL-TN_normal.jpg" TargetMode="External" /><Relationship Id="rId587" Type="http://schemas.openxmlformats.org/officeDocument/2006/relationships/hyperlink" Target="http://pbs.twimg.com/profile_images/938653329084649472/k2WHL-TN_normal.jpg" TargetMode="External" /><Relationship Id="rId588" Type="http://schemas.openxmlformats.org/officeDocument/2006/relationships/hyperlink" Target="http://pbs.twimg.com/profile_images/938653329084649472/k2WHL-TN_normal.jpg" TargetMode="External" /><Relationship Id="rId589" Type="http://schemas.openxmlformats.org/officeDocument/2006/relationships/hyperlink" Target="http://pbs.twimg.com/profile_images/938653329084649472/k2WHL-TN_normal.jpg" TargetMode="External" /><Relationship Id="rId590" Type="http://schemas.openxmlformats.org/officeDocument/2006/relationships/hyperlink" Target="https://pbs.twimg.com/media/EBw-c4SXoAAf4uN.jpg" TargetMode="External" /><Relationship Id="rId591" Type="http://schemas.openxmlformats.org/officeDocument/2006/relationships/hyperlink" Target="https://pbs.twimg.com/media/EBxvZYeXUAEYulN.jpg" TargetMode="External" /><Relationship Id="rId592" Type="http://schemas.openxmlformats.org/officeDocument/2006/relationships/hyperlink" Target="https://pbs.twimg.com/media/ECFQm-IXUAAup49.jpg" TargetMode="External" /><Relationship Id="rId593" Type="http://schemas.openxmlformats.org/officeDocument/2006/relationships/hyperlink" Target="http://pbs.twimg.com/profile_images/904955159918280704/Kq_JwOAr_normal.jpg" TargetMode="External" /><Relationship Id="rId594" Type="http://schemas.openxmlformats.org/officeDocument/2006/relationships/hyperlink" Target="http://pbs.twimg.com/profile_images/904955159918280704/Kq_JwOAr_normal.jpg" TargetMode="External" /><Relationship Id="rId595" Type="http://schemas.openxmlformats.org/officeDocument/2006/relationships/hyperlink" Target="https://pbs.twimg.com/media/ECVn-pHXkAEza__.jpg" TargetMode="External" /><Relationship Id="rId596" Type="http://schemas.openxmlformats.org/officeDocument/2006/relationships/hyperlink" Target="https://pbs.twimg.com/media/ECaRfLEWsAYU-SL.jpg" TargetMode="External" /><Relationship Id="rId597" Type="http://schemas.openxmlformats.org/officeDocument/2006/relationships/hyperlink" Target="http://pbs.twimg.com/profile_images/950689641698557953/KmW2PC2n_normal.jpg" TargetMode="External" /><Relationship Id="rId598" Type="http://schemas.openxmlformats.org/officeDocument/2006/relationships/hyperlink" Target="http://pbs.twimg.com/profile_images/950689641698557953/KmW2PC2n_normal.jpg" TargetMode="External" /><Relationship Id="rId599" Type="http://schemas.openxmlformats.org/officeDocument/2006/relationships/hyperlink" Target="http://pbs.twimg.com/profile_images/950689641698557953/KmW2PC2n_normal.jpg" TargetMode="External" /><Relationship Id="rId600" Type="http://schemas.openxmlformats.org/officeDocument/2006/relationships/hyperlink" Target="http://pbs.twimg.com/profile_images/950689641698557953/KmW2PC2n_normal.jpg" TargetMode="External" /><Relationship Id="rId601" Type="http://schemas.openxmlformats.org/officeDocument/2006/relationships/hyperlink" Target="http://pbs.twimg.com/profile_images/950689641698557953/KmW2PC2n_normal.jpg" TargetMode="External" /><Relationship Id="rId602" Type="http://schemas.openxmlformats.org/officeDocument/2006/relationships/hyperlink" Target="http://pbs.twimg.com/profile_images/1099768199082594305/L535lD3m_normal.jpg" TargetMode="External" /><Relationship Id="rId603" Type="http://schemas.openxmlformats.org/officeDocument/2006/relationships/hyperlink" Target="http://pbs.twimg.com/profile_images/950689641698557953/KmW2PC2n_normal.jpg" TargetMode="External" /><Relationship Id="rId604" Type="http://schemas.openxmlformats.org/officeDocument/2006/relationships/hyperlink" Target="http://pbs.twimg.com/profile_images/950689641698557953/KmW2PC2n_normal.jpg" TargetMode="External" /><Relationship Id="rId605" Type="http://schemas.openxmlformats.org/officeDocument/2006/relationships/hyperlink" Target="http://pbs.twimg.com/profile_images/710815889025835009/znsUOngE_normal.jpg" TargetMode="External" /><Relationship Id="rId606" Type="http://schemas.openxmlformats.org/officeDocument/2006/relationships/hyperlink" Target="http://pbs.twimg.com/profile_images/1099768199082594305/L535lD3m_normal.jpg" TargetMode="External" /><Relationship Id="rId607" Type="http://schemas.openxmlformats.org/officeDocument/2006/relationships/hyperlink" Target="http://pbs.twimg.com/profile_images/1099768199082594305/L535lD3m_normal.jpg" TargetMode="External" /><Relationship Id="rId608" Type="http://schemas.openxmlformats.org/officeDocument/2006/relationships/hyperlink" Target="https://twitter.com/#!/travistn/status/1160469411091898369" TargetMode="External" /><Relationship Id="rId609" Type="http://schemas.openxmlformats.org/officeDocument/2006/relationships/hyperlink" Target="https://twitter.com/#!/mihkal/status/1160487957339496448" TargetMode="External" /><Relationship Id="rId610" Type="http://schemas.openxmlformats.org/officeDocument/2006/relationships/hyperlink" Target="https://twitter.com/#!/mihkal/status/1160504853287886848" TargetMode="External" /><Relationship Id="rId611" Type="http://schemas.openxmlformats.org/officeDocument/2006/relationships/hyperlink" Target="https://twitter.com/#!/mihkal/status/1160504853287886848" TargetMode="External" /><Relationship Id="rId612" Type="http://schemas.openxmlformats.org/officeDocument/2006/relationships/hyperlink" Target="https://twitter.com/#!/mihkal/status/1160504853287886848" TargetMode="External" /><Relationship Id="rId613" Type="http://schemas.openxmlformats.org/officeDocument/2006/relationships/hyperlink" Target="https://twitter.com/#!/mihkal/status/1160487957339496448" TargetMode="External" /><Relationship Id="rId614" Type="http://schemas.openxmlformats.org/officeDocument/2006/relationships/hyperlink" Target="https://twitter.com/#!/mihkal/status/1160504853287886848" TargetMode="External" /><Relationship Id="rId615" Type="http://schemas.openxmlformats.org/officeDocument/2006/relationships/hyperlink" Target="https://twitter.com/#!/mihkal/status/1160487957339496448" TargetMode="External" /><Relationship Id="rId616" Type="http://schemas.openxmlformats.org/officeDocument/2006/relationships/hyperlink" Target="https://twitter.com/#!/mihkal/status/1160487957339496448" TargetMode="External" /><Relationship Id="rId617" Type="http://schemas.openxmlformats.org/officeDocument/2006/relationships/hyperlink" Target="https://twitter.com/#!/mihkal/status/1160487957339496448" TargetMode="External" /><Relationship Id="rId618" Type="http://schemas.openxmlformats.org/officeDocument/2006/relationships/hyperlink" Target="https://twitter.com/#!/mihkal/status/1160487957339496448" TargetMode="External" /><Relationship Id="rId619" Type="http://schemas.openxmlformats.org/officeDocument/2006/relationships/hyperlink" Target="https://twitter.com/#!/mihkal/status/1160487957339496448" TargetMode="External" /><Relationship Id="rId620" Type="http://schemas.openxmlformats.org/officeDocument/2006/relationships/hyperlink" Target="https://twitter.com/#!/mihkal/status/1160487957339496448" TargetMode="External" /><Relationship Id="rId621" Type="http://schemas.openxmlformats.org/officeDocument/2006/relationships/hyperlink" Target="https://twitter.com/#!/mihkal/status/1160487957339496448" TargetMode="External" /><Relationship Id="rId622" Type="http://schemas.openxmlformats.org/officeDocument/2006/relationships/hyperlink" Target="https://twitter.com/#!/mihkal/status/1160504853287886848" TargetMode="External" /><Relationship Id="rId623" Type="http://schemas.openxmlformats.org/officeDocument/2006/relationships/hyperlink" Target="https://twitter.com/#!/makitalo82/status/1160511773524578305" TargetMode="External" /><Relationship Id="rId624" Type="http://schemas.openxmlformats.org/officeDocument/2006/relationships/hyperlink" Target="https://twitter.com/#!/starafi/status/1160496359243505664" TargetMode="External" /><Relationship Id="rId625" Type="http://schemas.openxmlformats.org/officeDocument/2006/relationships/hyperlink" Target="https://twitter.com/#!/starafi/status/1160496453841825792" TargetMode="External" /><Relationship Id="rId626" Type="http://schemas.openxmlformats.org/officeDocument/2006/relationships/hyperlink" Target="https://twitter.com/#!/starafi/status/1160496511328903168" TargetMode="External" /><Relationship Id="rId627" Type="http://schemas.openxmlformats.org/officeDocument/2006/relationships/hyperlink" Target="https://twitter.com/#!/arkkitehtipaha/status/1160543727234031617" TargetMode="External" /><Relationship Id="rId628" Type="http://schemas.openxmlformats.org/officeDocument/2006/relationships/hyperlink" Target="https://twitter.com/#!/starafi/status/1160496359243505664" TargetMode="External" /><Relationship Id="rId629" Type="http://schemas.openxmlformats.org/officeDocument/2006/relationships/hyperlink" Target="https://twitter.com/#!/starafi/status/1160496453841825792" TargetMode="External" /><Relationship Id="rId630" Type="http://schemas.openxmlformats.org/officeDocument/2006/relationships/hyperlink" Target="https://twitter.com/#!/starafi/status/1160496511328903168" TargetMode="External" /><Relationship Id="rId631" Type="http://schemas.openxmlformats.org/officeDocument/2006/relationships/hyperlink" Target="https://twitter.com/#!/arkkitehtipaha/status/1160543727234031617" TargetMode="External" /><Relationship Id="rId632" Type="http://schemas.openxmlformats.org/officeDocument/2006/relationships/hyperlink" Target="https://twitter.com/#!/jocka/status/1160496802057064451" TargetMode="External" /><Relationship Id="rId633" Type="http://schemas.openxmlformats.org/officeDocument/2006/relationships/hyperlink" Target="https://twitter.com/#!/jocka/status/1160496814832922624" TargetMode="External" /><Relationship Id="rId634" Type="http://schemas.openxmlformats.org/officeDocument/2006/relationships/hyperlink" Target="https://twitter.com/#!/jocka/status/1160496833724067840" TargetMode="External" /><Relationship Id="rId635" Type="http://schemas.openxmlformats.org/officeDocument/2006/relationships/hyperlink" Target="https://twitter.com/#!/arkkitehtipaha/status/1160543727234031617" TargetMode="External" /><Relationship Id="rId636" Type="http://schemas.openxmlformats.org/officeDocument/2006/relationships/hyperlink" Target="https://twitter.com/#!/arkkitehtipaha/status/1160543727234031617" TargetMode="External" /><Relationship Id="rId637" Type="http://schemas.openxmlformats.org/officeDocument/2006/relationships/hyperlink" Target="https://twitter.com/#!/arkkitehtipaha/status/1160543727234031617" TargetMode="External" /><Relationship Id="rId638" Type="http://schemas.openxmlformats.org/officeDocument/2006/relationships/hyperlink" Target="https://twitter.com/#!/arkkitehtipaha/status/1160543727234031617" TargetMode="External" /><Relationship Id="rId639" Type="http://schemas.openxmlformats.org/officeDocument/2006/relationships/hyperlink" Target="https://twitter.com/#!/marytheluckyone/status/1160596561765834757" TargetMode="External" /><Relationship Id="rId640" Type="http://schemas.openxmlformats.org/officeDocument/2006/relationships/hyperlink" Target="https://twitter.com/#!/nikontili/status/1160903039491989504" TargetMode="External" /><Relationship Id="rId641" Type="http://schemas.openxmlformats.org/officeDocument/2006/relationships/hyperlink" Target="https://twitter.com/#!/visitlahti/status/1160912841295171584" TargetMode="External" /><Relationship Id="rId642" Type="http://schemas.openxmlformats.org/officeDocument/2006/relationships/hyperlink" Target="https://twitter.com/#!/visitlahti/status/1160912841295171584" TargetMode="External" /><Relationship Id="rId643" Type="http://schemas.openxmlformats.org/officeDocument/2006/relationships/hyperlink" Target="https://twitter.com/#!/helenporter1853/status/1164549099061948418" TargetMode="External" /><Relationship Id="rId644" Type="http://schemas.openxmlformats.org/officeDocument/2006/relationships/hyperlink" Target="https://twitter.com/#!/pahokas/status/1161181477515616256" TargetMode="External" /><Relationship Id="rId645" Type="http://schemas.openxmlformats.org/officeDocument/2006/relationships/hyperlink" Target="https://twitter.com/#!/pahokas/status/1161181477515616256" TargetMode="External" /><Relationship Id="rId646" Type="http://schemas.openxmlformats.org/officeDocument/2006/relationships/hyperlink" Target="https://twitter.com/#!/monamqureshi/status/1161186089731854336" TargetMode="External" /><Relationship Id="rId647" Type="http://schemas.openxmlformats.org/officeDocument/2006/relationships/hyperlink" Target="https://twitter.com/#!/_girlwhotravels/status/858737494103293953" TargetMode="External" /><Relationship Id="rId648" Type="http://schemas.openxmlformats.org/officeDocument/2006/relationships/hyperlink" Target="https://twitter.com/#!/monamqureshi/status/1161186089731854336" TargetMode="External" /><Relationship Id="rId649" Type="http://schemas.openxmlformats.org/officeDocument/2006/relationships/hyperlink" Target="https://twitter.com/#!/monamqureshi/status/1161186089731854336" TargetMode="External" /><Relationship Id="rId650" Type="http://schemas.openxmlformats.org/officeDocument/2006/relationships/hyperlink" Target="https://twitter.com/#!/kimmorouhiainen/status/1161215127263334402" TargetMode="External" /><Relationship Id="rId651" Type="http://schemas.openxmlformats.org/officeDocument/2006/relationships/hyperlink" Target="https://twitter.com/#!/brewdogtampere/status/1161247877785686017" TargetMode="External" /><Relationship Id="rId652" Type="http://schemas.openxmlformats.org/officeDocument/2006/relationships/hyperlink" Target="https://twitter.com/#!/16kissa07/status/1161366117635387392" TargetMode="External" /><Relationship Id="rId653" Type="http://schemas.openxmlformats.org/officeDocument/2006/relationships/hyperlink" Target="https://twitter.com/#!/tuomaszacheus/status/1161367352870678528" TargetMode="External" /><Relationship Id="rId654" Type="http://schemas.openxmlformats.org/officeDocument/2006/relationships/hyperlink" Target="https://twitter.com/#!/mistersopuli/status/1160845797174517760" TargetMode="External" /><Relationship Id="rId655" Type="http://schemas.openxmlformats.org/officeDocument/2006/relationships/hyperlink" Target="https://twitter.com/#!/mistersopuli/status/1161577907820683265" TargetMode="External" /><Relationship Id="rId656" Type="http://schemas.openxmlformats.org/officeDocument/2006/relationships/hyperlink" Target="https://twitter.com/#!/postigroup/status/1161583623948165120" TargetMode="External" /><Relationship Id="rId657" Type="http://schemas.openxmlformats.org/officeDocument/2006/relationships/hyperlink" Target="https://twitter.com/#!/postigroup/status/1161583623948165120" TargetMode="External" /><Relationship Id="rId658" Type="http://schemas.openxmlformats.org/officeDocument/2006/relationships/hyperlink" Target="https://twitter.com/#!/postigroup/status/1161583623948165120" TargetMode="External" /><Relationship Id="rId659" Type="http://schemas.openxmlformats.org/officeDocument/2006/relationships/hyperlink" Target="https://twitter.com/#!/pikalaturit/status/1161632754938843138" TargetMode="External" /><Relationship Id="rId660" Type="http://schemas.openxmlformats.org/officeDocument/2006/relationships/hyperlink" Target="https://twitter.com/#!/pikalaturit/status/1161632754938843138" TargetMode="External" /><Relationship Id="rId661" Type="http://schemas.openxmlformats.org/officeDocument/2006/relationships/hyperlink" Target="https://twitter.com/#!/paavilaineneija/status/1161647883923402754" TargetMode="External" /><Relationship Id="rId662" Type="http://schemas.openxmlformats.org/officeDocument/2006/relationships/hyperlink" Target="https://twitter.com/#!/paavilaineneija/status/1161647883923402754" TargetMode="External" /><Relationship Id="rId663" Type="http://schemas.openxmlformats.org/officeDocument/2006/relationships/hyperlink" Target="https://twitter.com/#!/pekkaruissalo/status/1161653034536992769" TargetMode="External" /><Relationship Id="rId664" Type="http://schemas.openxmlformats.org/officeDocument/2006/relationships/hyperlink" Target="https://twitter.com/#!/vsplyshka/status/1161684581621338115" TargetMode="External" /><Relationship Id="rId665" Type="http://schemas.openxmlformats.org/officeDocument/2006/relationships/hyperlink" Target="https://twitter.com/#!/vsplyshka/status/1161684581621338115" TargetMode="External" /><Relationship Id="rId666" Type="http://schemas.openxmlformats.org/officeDocument/2006/relationships/hyperlink" Target="https://twitter.com/#!/vsplyshka/status/1161684833413795840" TargetMode="External" /><Relationship Id="rId667" Type="http://schemas.openxmlformats.org/officeDocument/2006/relationships/hyperlink" Target="https://twitter.com/#!/vsplyshka/status/1161684858093080576" TargetMode="External" /><Relationship Id="rId668" Type="http://schemas.openxmlformats.org/officeDocument/2006/relationships/hyperlink" Target="https://twitter.com/#!/ksharrit/status/1161814812365643776" TargetMode="External" /><Relationship Id="rId669" Type="http://schemas.openxmlformats.org/officeDocument/2006/relationships/hyperlink" Target="https://twitter.com/#!/ksharrit/status/1161814904124391425" TargetMode="External" /><Relationship Id="rId670" Type="http://schemas.openxmlformats.org/officeDocument/2006/relationships/hyperlink" Target="https://twitter.com/#!/destrecommended/status/1161826795420835840" TargetMode="External" /><Relationship Id="rId671" Type="http://schemas.openxmlformats.org/officeDocument/2006/relationships/hyperlink" Target="https://twitter.com/#!/jbsenseofplace/status/1161839331054669824" TargetMode="External" /><Relationship Id="rId672" Type="http://schemas.openxmlformats.org/officeDocument/2006/relationships/hyperlink" Target="https://twitter.com/#!/jbsenseofplace/status/1161826377961803778" TargetMode="External" /><Relationship Id="rId673" Type="http://schemas.openxmlformats.org/officeDocument/2006/relationships/hyperlink" Target="https://twitter.com/#!/sopimusvuorenka/status/1161919711409561601" TargetMode="External" /><Relationship Id="rId674" Type="http://schemas.openxmlformats.org/officeDocument/2006/relationships/hyperlink" Target="https://twitter.com/#!/1000histoires/status/1161704821541543936" TargetMode="External" /><Relationship Id="rId675" Type="http://schemas.openxmlformats.org/officeDocument/2006/relationships/hyperlink" Target="https://twitter.com/#!/1000histoires/status/1161928412455481344" TargetMode="External" /><Relationship Id="rId676" Type="http://schemas.openxmlformats.org/officeDocument/2006/relationships/hyperlink" Target="https://twitter.com/#!/lsulonen/status/1161941093145075713" TargetMode="External" /><Relationship Id="rId677" Type="http://schemas.openxmlformats.org/officeDocument/2006/relationships/hyperlink" Target="https://twitter.com/#!/hosekibako/status/1162053309831815168" TargetMode="External" /><Relationship Id="rId678" Type="http://schemas.openxmlformats.org/officeDocument/2006/relationships/hyperlink" Target="https://twitter.com/#!/mikaitanen/status/1162096128965222400" TargetMode="External" /><Relationship Id="rId679" Type="http://schemas.openxmlformats.org/officeDocument/2006/relationships/hyperlink" Target="https://twitter.com/#!/blogsallys/status/1162229903313367040" TargetMode="External" /><Relationship Id="rId680" Type="http://schemas.openxmlformats.org/officeDocument/2006/relationships/hyperlink" Target="https://twitter.com/#!/liisahai/status/1162279400907218949" TargetMode="External" /><Relationship Id="rId681" Type="http://schemas.openxmlformats.org/officeDocument/2006/relationships/hyperlink" Target="https://twitter.com/#!/helichristine/status/1160832617907929088" TargetMode="External" /><Relationship Id="rId682" Type="http://schemas.openxmlformats.org/officeDocument/2006/relationships/hyperlink" Target="https://twitter.com/#!/helichristine/status/1162296749366697990" TargetMode="External" /><Relationship Id="rId683" Type="http://schemas.openxmlformats.org/officeDocument/2006/relationships/hyperlink" Target="https://twitter.com/#!/jpvuorela/status/1162305697368834048" TargetMode="External" /><Relationship Id="rId684" Type="http://schemas.openxmlformats.org/officeDocument/2006/relationships/hyperlink" Target="https://twitter.com/#!/jpvuorela/status/1162305697368834048" TargetMode="External" /><Relationship Id="rId685" Type="http://schemas.openxmlformats.org/officeDocument/2006/relationships/hyperlink" Target="https://twitter.com/#!/akotwi/status/1162311443217170432" TargetMode="External" /><Relationship Id="rId686" Type="http://schemas.openxmlformats.org/officeDocument/2006/relationships/hyperlink" Target="https://twitter.com/#!/midelario/status/1162372760049528837" TargetMode="External" /><Relationship Id="rId687" Type="http://schemas.openxmlformats.org/officeDocument/2006/relationships/hyperlink" Target="https://twitter.com/#!/hennapuisto/status/1162381623196868610" TargetMode="External" /><Relationship Id="rId688" Type="http://schemas.openxmlformats.org/officeDocument/2006/relationships/hyperlink" Target="https://twitter.com/#!/markus_sjolund/status/1162384932804710400" TargetMode="External" /><Relationship Id="rId689" Type="http://schemas.openxmlformats.org/officeDocument/2006/relationships/hyperlink" Target="https://twitter.com/#!/kauppakamari/status/1162637578656522241" TargetMode="External" /><Relationship Id="rId690" Type="http://schemas.openxmlformats.org/officeDocument/2006/relationships/hyperlink" Target="https://twitter.com/#!/reijovaliharju/status/1162079523413909504" TargetMode="External" /><Relationship Id="rId691" Type="http://schemas.openxmlformats.org/officeDocument/2006/relationships/hyperlink" Target="https://twitter.com/#!/reijovaliharju/status/1162646478701125632" TargetMode="External" /><Relationship Id="rId692" Type="http://schemas.openxmlformats.org/officeDocument/2006/relationships/hyperlink" Target="https://twitter.com/#!/graffiti_bot/status/1162668870647332864" TargetMode="External" /><Relationship Id="rId693" Type="http://schemas.openxmlformats.org/officeDocument/2006/relationships/hyperlink" Target="https://twitter.com/#!/__subwaysurfer/status/1162670238909026304" TargetMode="External" /><Relationship Id="rId694" Type="http://schemas.openxmlformats.org/officeDocument/2006/relationships/hyperlink" Target="https://twitter.com/#!/breizhwecan/status/1162706501401812992" TargetMode="External" /><Relationship Id="rId695" Type="http://schemas.openxmlformats.org/officeDocument/2006/relationships/hyperlink" Target="https://twitter.com/#!/breizhwecan/status/1162706501401812992" TargetMode="External" /><Relationship Id="rId696" Type="http://schemas.openxmlformats.org/officeDocument/2006/relationships/hyperlink" Target="https://twitter.com/#!/priouljp56/status/1162667803708727296" TargetMode="External" /><Relationship Id="rId697" Type="http://schemas.openxmlformats.org/officeDocument/2006/relationships/hyperlink" Target="https://twitter.com/#!/raidbreizhcap/status/1162378186132512768" TargetMode="External" /><Relationship Id="rId698" Type="http://schemas.openxmlformats.org/officeDocument/2006/relationships/hyperlink" Target="https://twitter.com/#!/priouljp56/status/1162719228094537730" TargetMode="External" /><Relationship Id="rId699" Type="http://schemas.openxmlformats.org/officeDocument/2006/relationships/hyperlink" Target="https://twitter.com/#!/raidbreizhcap/status/1162719566650380288" TargetMode="External" /><Relationship Id="rId700" Type="http://schemas.openxmlformats.org/officeDocument/2006/relationships/hyperlink" Target="https://twitter.com/#!/priouljp56/status/1162719228094537730" TargetMode="External" /><Relationship Id="rId701" Type="http://schemas.openxmlformats.org/officeDocument/2006/relationships/hyperlink" Target="https://twitter.com/#!/raidbreizhcap/status/1162719566650380288" TargetMode="External" /><Relationship Id="rId702" Type="http://schemas.openxmlformats.org/officeDocument/2006/relationships/hyperlink" Target="https://twitter.com/#!/priouljp56/status/1162667803708727296" TargetMode="External" /><Relationship Id="rId703" Type="http://schemas.openxmlformats.org/officeDocument/2006/relationships/hyperlink" Target="https://twitter.com/#!/priouljp56/status/1162369494829936640" TargetMode="External" /><Relationship Id="rId704" Type="http://schemas.openxmlformats.org/officeDocument/2006/relationships/hyperlink" Target="https://twitter.com/#!/priouljp56/status/1162370902576775169" TargetMode="External" /><Relationship Id="rId705" Type="http://schemas.openxmlformats.org/officeDocument/2006/relationships/hyperlink" Target="https://twitter.com/#!/priouljp56/status/1162666718612852742" TargetMode="External" /><Relationship Id="rId706" Type="http://schemas.openxmlformats.org/officeDocument/2006/relationships/hyperlink" Target="https://twitter.com/#!/priouljp56/status/1162667363340365824" TargetMode="External" /><Relationship Id="rId707" Type="http://schemas.openxmlformats.org/officeDocument/2006/relationships/hyperlink" Target="https://twitter.com/#!/pol_aurelien/status/1162733508131000320" TargetMode="External" /><Relationship Id="rId708" Type="http://schemas.openxmlformats.org/officeDocument/2006/relationships/hyperlink" Target="https://twitter.com/#!/jarkko_malmberg/status/1162786446970904578" TargetMode="External" /><Relationship Id="rId709" Type="http://schemas.openxmlformats.org/officeDocument/2006/relationships/hyperlink" Target="https://twitter.com/#!/kpylsy/status/1162792314533818368" TargetMode="External" /><Relationship Id="rId710" Type="http://schemas.openxmlformats.org/officeDocument/2006/relationships/hyperlink" Target="https://twitter.com/#!/karoliinapontys/status/1162850380054781952" TargetMode="External" /><Relationship Id="rId711" Type="http://schemas.openxmlformats.org/officeDocument/2006/relationships/hyperlink" Target="https://twitter.com/#!/pirkkopiirainen/status/1162961756907626496" TargetMode="External" /><Relationship Id="rId712" Type="http://schemas.openxmlformats.org/officeDocument/2006/relationships/hyperlink" Target="https://twitter.com/#!/sorinsirkus/status/1162999975611129858" TargetMode="External" /><Relationship Id="rId713" Type="http://schemas.openxmlformats.org/officeDocument/2006/relationships/hyperlink" Target="https://twitter.com/#!/sorinsirkus/status/1162999975611129858" TargetMode="External" /><Relationship Id="rId714" Type="http://schemas.openxmlformats.org/officeDocument/2006/relationships/hyperlink" Target="https://twitter.com/#!/sorinsirkus/status/1162999975611129858" TargetMode="External" /><Relationship Id="rId715" Type="http://schemas.openxmlformats.org/officeDocument/2006/relationships/hyperlink" Target="https://twitter.com/#!/msipilai/status/1163090677435174913" TargetMode="External" /><Relationship Id="rId716" Type="http://schemas.openxmlformats.org/officeDocument/2006/relationships/hyperlink" Target="https://twitter.com/#!/msipilai/status/1163090677435174913" TargetMode="External" /><Relationship Id="rId717" Type="http://schemas.openxmlformats.org/officeDocument/2006/relationships/hyperlink" Target="https://twitter.com/#!/mikkolmmz/status/1163107072042553349" TargetMode="External" /><Relationship Id="rId718" Type="http://schemas.openxmlformats.org/officeDocument/2006/relationships/hyperlink" Target="https://twitter.com/#!/mikkolmmz/status/1163107072042553349" TargetMode="External" /><Relationship Id="rId719" Type="http://schemas.openxmlformats.org/officeDocument/2006/relationships/hyperlink" Target="https://twitter.com/#!/travelwithxtina/status/1163136992944754688" TargetMode="External" /><Relationship Id="rId720" Type="http://schemas.openxmlformats.org/officeDocument/2006/relationships/hyperlink" Target="https://twitter.com/#!/travelwithxtina/status/1163136992944754688" TargetMode="External" /><Relationship Id="rId721" Type="http://schemas.openxmlformats.org/officeDocument/2006/relationships/hyperlink" Target="https://twitter.com/#!/travelwithxtina/status/1163136992944754688" TargetMode="External" /><Relationship Id="rId722" Type="http://schemas.openxmlformats.org/officeDocument/2006/relationships/hyperlink" Target="https://twitter.com/#!/ritvaasula/status/1163416534049574912" TargetMode="External" /><Relationship Id="rId723" Type="http://schemas.openxmlformats.org/officeDocument/2006/relationships/hyperlink" Target="https://twitter.com/#!/mcelasari/status/1161556167958650880" TargetMode="External" /><Relationship Id="rId724" Type="http://schemas.openxmlformats.org/officeDocument/2006/relationships/hyperlink" Target="https://twitter.com/#!/mcelasari/status/1161556167958650880" TargetMode="External" /><Relationship Id="rId725" Type="http://schemas.openxmlformats.org/officeDocument/2006/relationships/hyperlink" Target="https://twitter.com/#!/mcelasari/status/1161627625225408513" TargetMode="External" /><Relationship Id="rId726" Type="http://schemas.openxmlformats.org/officeDocument/2006/relationships/hyperlink" Target="https://twitter.com/#!/ammaunu/status/1161652472047423493" TargetMode="External" /><Relationship Id="rId727" Type="http://schemas.openxmlformats.org/officeDocument/2006/relationships/hyperlink" Target="https://twitter.com/#!/ammaunu/status/1161178616203550720" TargetMode="External" /><Relationship Id="rId728" Type="http://schemas.openxmlformats.org/officeDocument/2006/relationships/hyperlink" Target="https://twitter.com/#!/ammaunu/status/1163709377125244928" TargetMode="External" /><Relationship Id="rId729" Type="http://schemas.openxmlformats.org/officeDocument/2006/relationships/hyperlink" Target="https://twitter.com/#!/kirsikkakaipain/status/1163756395889668096" TargetMode="External" /><Relationship Id="rId730" Type="http://schemas.openxmlformats.org/officeDocument/2006/relationships/hyperlink" Target="https://twitter.com/#!/foreignerfi/status/1161595547360403458" TargetMode="External" /><Relationship Id="rId731" Type="http://schemas.openxmlformats.org/officeDocument/2006/relationships/hyperlink" Target="https://twitter.com/#!/foreignerfi/status/1161595547360403458" TargetMode="External" /><Relationship Id="rId732" Type="http://schemas.openxmlformats.org/officeDocument/2006/relationships/hyperlink" Target="https://twitter.com/#!/foreignerfi/status/1163776469530755073" TargetMode="External" /><Relationship Id="rId733" Type="http://schemas.openxmlformats.org/officeDocument/2006/relationships/hyperlink" Target="https://twitter.com/#!/michaelderry3/status/1163780675662700544" TargetMode="External" /><Relationship Id="rId734" Type="http://schemas.openxmlformats.org/officeDocument/2006/relationships/hyperlink" Target="https://twitter.com/#!/planisferiocom/status/1163793303399260160" TargetMode="External" /><Relationship Id="rId735" Type="http://schemas.openxmlformats.org/officeDocument/2006/relationships/hyperlink" Target="https://twitter.com/#!/sarikorju/status/1163806868323672064" TargetMode="External" /><Relationship Id="rId736" Type="http://schemas.openxmlformats.org/officeDocument/2006/relationships/hyperlink" Target="https://twitter.com/#!/sarikorju/status/1163807135219646464" TargetMode="External" /><Relationship Id="rId737" Type="http://schemas.openxmlformats.org/officeDocument/2006/relationships/hyperlink" Target="https://twitter.com/#!/sunville0710/status/1163940648736690177" TargetMode="External" /><Relationship Id="rId738" Type="http://schemas.openxmlformats.org/officeDocument/2006/relationships/hyperlink" Target="https://twitter.com/#!/duunipolku/status/1164047788948316160" TargetMode="External" /><Relationship Id="rId739" Type="http://schemas.openxmlformats.org/officeDocument/2006/relationships/hyperlink" Target="https://twitter.com/#!/s34growth/status/1164048352830509057" TargetMode="External" /><Relationship Id="rId740" Type="http://schemas.openxmlformats.org/officeDocument/2006/relationships/hyperlink" Target="https://twitter.com/#!/fduchastel888/status/1164055060462166016" TargetMode="External" /><Relationship Id="rId741" Type="http://schemas.openxmlformats.org/officeDocument/2006/relationships/hyperlink" Target="https://twitter.com/#!/streuverluste/status/1164081015633190913" TargetMode="External" /><Relationship Id="rId742" Type="http://schemas.openxmlformats.org/officeDocument/2006/relationships/hyperlink" Target="https://twitter.com/#!/ippu/status/1160885784754425857" TargetMode="External" /><Relationship Id="rId743" Type="http://schemas.openxmlformats.org/officeDocument/2006/relationships/hyperlink" Target="https://twitter.com/#!/ippu/status/1164091143434461184" TargetMode="External" /><Relationship Id="rId744" Type="http://schemas.openxmlformats.org/officeDocument/2006/relationships/hyperlink" Target="https://twitter.com/#!/lacutara/status/1160805310736601088" TargetMode="External" /><Relationship Id="rId745" Type="http://schemas.openxmlformats.org/officeDocument/2006/relationships/hyperlink" Target="https://twitter.com/#!/lacutara/status/1160939328534700032" TargetMode="External" /><Relationship Id="rId746" Type="http://schemas.openxmlformats.org/officeDocument/2006/relationships/hyperlink" Target="https://twitter.com/#!/lacutara/status/1164096380979372032" TargetMode="External" /><Relationship Id="rId747" Type="http://schemas.openxmlformats.org/officeDocument/2006/relationships/hyperlink" Target="https://twitter.com/#!/lakesperience/status/1161265303168397314" TargetMode="External" /><Relationship Id="rId748" Type="http://schemas.openxmlformats.org/officeDocument/2006/relationships/hyperlink" Target="https://twitter.com/#!/lakesperience/status/1163758391560495104" TargetMode="External" /><Relationship Id="rId749" Type="http://schemas.openxmlformats.org/officeDocument/2006/relationships/hyperlink" Target="https://twitter.com/#!/balticinstitute/status/1163758645563285504" TargetMode="External" /><Relationship Id="rId750" Type="http://schemas.openxmlformats.org/officeDocument/2006/relationships/hyperlink" Target="https://twitter.com/#!/balticinstitute/status/1164100148181344256" TargetMode="External" /><Relationship Id="rId751" Type="http://schemas.openxmlformats.org/officeDocument/2006/relationships/hyperlink" Target="https://twitter.com/#!/yoshikosuge/status/1156879842203394049" TargetMode="External" /><Relationship Id="rId752" Type="http://schemas.openxmlformats.org/officeDocument/2006/relationships/hyperlink" Target="https://twitter.com/#!/worldofreem06/status/1164576062283636737" TargetMode="External" /><Relationship Id="rId753" Type="http://schemas.openxmlformats.org/officeDocument/2006/relationships/hyperlink" Target="https://twitter.com/#!/paivi_reponen/status/1162019662546079744" TargetMode="External" /><Relationship Id="rId754" Type="http://schemas.openxmlformats.org/officeDocument/2006/relationships/hyperlink" Target="https://twitter.com/#!/paivi_reponen/status/1164758787120459776" TargetMode="External" /><Relationship Id="rId755" Type="http://schemas.openxmlformats.org/officeDocument/2006/relationships/hyperlink" Target="https://twitter.com/#!/paivi_reponen/status/1164759729526022144" TargetMode="External" /><Relationship Id="rId756" Type="http://schemas.openxmlformats.org/officeDocument/2006/relationships/hyperlink" Target="https://twitter.com/#!/jloukaskorpi/status/1164783140474216455" TargetMode="External" /><Relationship Id="rId757" Type="http://schemas.openxmlformats.org/officeDocument/2006/relationships/hyperlink" Target="https://twitter.com/#!/hanneraikkonen/status/1164796415085645824" TargetMode="External" /><Relationship Id="rId758" Type="http://schemas.openxmlformats.org/officeDocument/2006/relationships/hyperlink" Target="https://twitter.com/#!/mikko_ky/status/1164800912084201472" TargetMode="External" /><Relationship Id="rId759" Type="http://schemas.openxmlformats.org/officeDocument/2006/relationships/hyperlink" Target="https://twitter.com/#!/mikko_ky/status/1164800912084201472" TargetMode="External" /><Relationship Id="rId760" Type="http://schemas.openxmlformats.org/officeDocument/2006/relationships/hyperlink" Target="https://twitter.com/#!/nuppua/status/1162668649884332035" TargetMode="External" /><Relationship Id="rId761" Type="http://schemas.openxmlformats.org/officeDocument/2006/relationships/hyperlink" Target="https://twitter.com/#!/nuppua/status/1162668649884332035" TargetMode="External" /><Relationship Id="rId762" Type="http://schemas.openxmlformats.org/officeDocument/2006/relationships/hyperlink" Target="https://twitter.com/#!/nuppua/status/1164800981726445568" TargetMode="External" /><Relationship Id="rId763" Type="http://schemas.openxmlformats.org/officeDocument/2006/relationships/hyperlink" Target="https://twitter.com/#!/nuppua/status/1164800981726445568" TargetMode="External" /><Relationship Id="rId764" Type="http://schemas.openxmlformats.org/officeDocument/2006/relationships/hyperlink" Target="https://twitter.com/#!/nuppua/status/1164800981726445568" TargetMode="External" /><Relationship Id="rId765" Type="http://schemas.openxmlformats.org/officeDocument/2006/relationships/hyperlink" Target="https://twitter.com/#!/nuppua/status/1164800981726445568" TargetMode="External" /><Relationship Id="rId766" Type="http://schemas.openxmlformats.org/officeDocument/2006/relationships/hyperlink" Target="https://twitter.com/#!/nuppua/status/1164800981726445568" TargetMode="External" /><Relationship Id="rId767" Type="http://schemas.openxmlformats.org/officeDocument/2006/relationships/hyperlink" Target="https://twitter.com/#!/nuppua/status/1164800981726445568" TargetMode="External" /><Relationship Id="rId768" Type="http://schemas.openxmlformats.org/officeDocument/2006/relationships/hyperlink" Target="https://twitter.com/#!/mikko_ky/status/1164800912084201472" TargetMode="External" /><Relationship Id="rId769" Type="http://schemas.openxmlformats.org/officeDocument/2006/relationships/hyperlink" Target="https://twitter.com/#!/suomenkuvalehti/status/1164804151630372864" TargetMode="External" /><Relationship Id="rId770" Type="http://schemas.openxmlformats.org/officeDocument/2006/relationships/hyperlink" Target="https://twitter.com/#!/suomenkuvalehti/status/1164804151630372864" TargetMode="External" /><Relationship Id="rId771" Type="http://schemas.openxmlformats.org/officeDocument/2006/relationships/hyperlink" Target="https://twitter.com/#!/jjuvakka/status/1164791928115752961" TargetMode="External" /><Relationship Id="rId772" Type="http://schemas.openxmlformats.org/officeDocument/2006/relationships/hyperlink" Target="https://twitter.com/#!/marisiltanen/status/1164805739853967361" TargetMode="External" /><Relationship Id="rId773" Type="http://schemas.openxmlformats.org/officeDocument/2006/relationships/hyperlink" Target="https://twitter.com/#!/caritaisomaki/status/1164806308484091905" TargetMode="External" /><Relationship Id="rId774" Type="http://schemas.openxmlformats.org/officeDocument/2006/relationships/hyperlink" Target="https://twitter.com/#!/caritaisomaki/status/1164806308484091905" TargetMode="External" /><Relationship Id="rId775" Type="http://schemas.openxmlformats.org/officeDocument/2006/relationships/hyperlink" Target="https://twitter.com/#!/visittampere/status/1159043411749609474" TargetMode="External" /><Relationship Id="rId776" Type="http://schemas.openxmlformats.org/officeDocument/2006/relationships/hyperlink" Target="https://twitter.com/#!/rammsteinfans/status/1160575095921938433" TargetMode="External" /><Relationship Id="rId777" Type="http://schemas.openxmlformats.org/officeDocument/2006/relationships/hyperlink" Target="https://twitter.com/#!/visittampere/status/1161595313506922497" TargetMode="External" /><Relationship Id="rId778" Type="http://schemas.openxmlformats.org/officeDocument/2006/relationships/hyperlink" Target="https://twitter.com/#!/serlachius/status/1162283901043109888" TargetMode="External" /><Relationship Id="rId779" Type="http://schemas.openxmlformats.org/officeDocument/2006/relationships/hyperlink" Target="https://twitter.com/#!/visittampere/status/1162311577980362752" TargetMode="External" /><Relationship Id="rId780" Type="http://schemas.openxmlformats.org/officeDocument/2006/relationships/hyperlink" Target="https://twitter.com/#!/visittampere/status/1164497441783255041" TargetMode="External" /><Relationship Id="rId781" Type="http://schemas.openxmlformats.org/officeDocument/2006/relationships/hyperlink" Target="https://twitter.com/#!/moominmuseum/status/1164517221495914497" TargetMode="External" /><Relationship Id="rId782" Type="http://schemas.openxmlformats.org/officeDocument/2006/relationships/hyperlink" Target="https://twitter.com/#!/visittampere/status/1159742442301788160" TargetMode="External" /><Relationship Id="rId783" Type="http://schemas.openxmlformats.org/officeDocument/2006/relationships/hyperlink" Target="https://twitter.com/#!/visittampere/status/1164519344753258496" TargetMode="External" /><Relationship Id="rId784" Type="http://schemas.openxmlformats.org/officeDocument/2006/relationships/hyperlink" Target="https://twitter.com/#!/helenporter1853/status/1164549099061948418" TargetMode="External" /><Relationship Id="rId785" Type="http://schemas.openxmlformats.org/officeDocument/2006/relationships/hyperlink" Target="https://twitter.com/#!/visittampere/status/1164796727599104005" TargetMode="External" /><Relationship Id="rId786" Type="http://schemas.openxmlformats.org/officeDocument/2006/relationships/hyperlink" Target="https://twitter.com/#!/visittampere/status/1164796727599104005" TargetMode="External" /><Relationship Id="rId787" Type="http://schemas.openxmlformats.org/officeDocument/2006/relationships/hyperlink" Target="https://twitter.com/#!/discoverfinland/status/1161594347038695429" TargetMode="External" /><Relationship Id="rId788" Type="http://schemas.openxmlformats.org/officeDocument/2006/relationships/hyperlink" Target="https://twitter.com/#!/daerrina/status/1161550733235408899" TargetMode="External" /><Relationship Id="rId789" Type="http://schemas.openxmlformats.org/officeDocument/2006/relationships/hyperlink" Target="https://twitter.com/#!/purnauskis/status/1164220098476937216" TargetMode="External" /><Relationship Id="rId790" Type="http://schemas.openxmlformats.org/officeDocument/2006/relationships/hyperlink" Target="https://twitter.com/#!/visittampere/status/1164850068345806848" TargetMode="External" /><Relationship Id="rId791" Type="http://schemas.openxmlformats.org/officeDocument/2006/relationships/hyperlink" Target="https://twitter.com/#!/daerrina/status/1164851398548295680" TargetMode="External" /><Relationship Id="rId792" Type="http://schemas.openxmlformats.org/officeDocument/2006/relationships/hyperlink" Target="https://twitter.com/#!/daerrina/status/1161550733235408899" TargetMode="External" /><Relationship Id="rId793" Type="http://schemas.openxmlformats.org/officeDocument/2006/relationships/hyperlink" Target="https://twitter.com/#!/daerrina/status/1164851398548295680" TargetMode="External" /><Relationship Id="rId794" Type="http://schemas.openxmlformats.org/officeDocument/2006/relationships/hyperlink" Target="https://twitter.com/#!/pyhanasi/status/1160524378964205568" TargetMode="External" /><Relationship Id="rId795" Type="http://schemas.openxmlformats.org/officeDocument/2006/relationships/hyperlink" Target="https://twitter.com/#!/visittamperefi/status/1146735408111165440" TargetMode="External" /><Relationship Id="rId796" Type="http://schemas.openxmlformats.org/officeDocument/2006/relationships/hyperlink" Target="https://twitter.com/#!/sastamala/status/1162775453071020035" TargetMode="External" /><Relationship Id="rId797" Type="http://schemas.openxmlformats.org/officeDocument/2006/relationships/hyperlink" Target="https://twitter.com/#!/visittamperefi/status/1162695711995158529" TargetMode="External" /><Relationship Id="rId798" Type="http://schemas.openxmlformats.org/officeDocument/2006/relationships/hyperlink" Target="https://twitter.com/#!/tampereratikka/status/1164450809284845569" TargetMode="External" /><Relationship Id="rId799" Type="http://schemas.openxmlformats.org/officeDocument/2006/relationships/hyperlink" Target="https://twitter.com/#!/visittamperefi/status/1164431835977453568" TargetMode="External" /><Relationship Id="rId800" Type="http://schemas.openxmlformats.org/officeDocument/2006/relationships/hyperlink" Target="https://twitter.com/#!/visittamperefi/status/1164852365188587522" TargetMode="External" /><Relationship Id="rId801" Type="http://schemas.openxmlformats.org/officeDocument/2006/relationships/hyperlink" Target="https://twitter.com/#!/starafi/status/1160496359243505664" TargetMode="External" /><Relationship Id="rId802" Type="http://schemas.openxmlformats.org/officeDocument/2006/relationships/hyperlink" Target="https://twitter.com/#!/starafi/status/1160496359243505664" TargetMode="External" /><Relationship Id="rId803" Type="http://schemas.openxmlformats.org/officeDocument/2006/relationships/hyperlink" Target="https://twitter.com/#!/starafi/status/1160496453841825792" TargetMode="External" /><Relationship Id="rId804" Type="http://schemas.openxmlformats.org/officeDocument/2006/relationships/hyperlink" Target="https://twitter.com/#!/starafi/status/1160496453841825792" TargetMode="External" /><Relationship Id="rId805" Type="http://schemas.openxmlformats.org/officeDocument/2006/relationships/hyperlink" Target="https://twitter.com/#!/starafi/status/1160496511328903168" TargetMode="External" /><Relationship Id="rId806" Type="http://schemas.openxmlformats.org/officeDocument/2006/relationships/hyperlink" Target="https://twitter.com/#!/starafi/status/1160496511328903168" TargetMode="External" /><Relationship Id="rId807" Type="http://schemas.openxmlformats.org/officeDocument/2006/relationships/hyperlink" Target="https://twitter.com/#!/visittamperefi/status/1160825229855404032" TargetMode="External" /><Relationship Id="rId808" Type="http://schemas.openxmlformats.org/officeDocument/2006/relationships/hyperlink" Target="https://twitter.com/#!/tamperekaupunki/status/1160821238408912896" TargetMode="External" /><Relationship Id="rId809" Type="http://schemas.openxmlformats.org/officeDocument/2006/relationships/hyperlink" Target="https://twitter.com/#!/tamperetalo/status/1160901027870257153" TargetMode="External" /><Relationship Id="rId810" Type="http://schemas.openxmlformats.org/officeDocument/2006/relationships/hyperlink" Target="https://twitter.com/#!/tamperetalo/status/1161967092205314048" TargetMode="External" /><Relationship Id="rId811" Type="http://schemas.openxmlformats.org/officeDocument/2006/relationships/hyperlink" Target="https://twitter.com/#!/visittampere/status/1159742442301788160" TargetMode="External" /><Relationship Id="rId812" Type="http://schemas.openxmlformats.org/officeDocument/2006/relationships/hyperlink" Target="https://twitter.com/#!/visittampere/status/1161961659134554112" TargetMode="External" /><Relationship Id="rId813" Type="http://schemas.openxmlformats.org/officeDocument/2006/relationships/hyperlink" Target="https://twitter.com/#!/visittamperefi/status/1161181332497752064" TargetMode="External" /><Relationship Id="rId814" Type="http://schemas.openxmlformats.org/officeDocument/2006/relationships/hyperlink" Target="https://twitter.com/#!/visittamperefi/status/1161960247575138304" TargetMode="External" /><Relationship Id="rId815" Type="http://schemas.openxmlformats.org/officeDocument/2006/relationships/hyperlink" Target="https://twitter.com/#!/tamperekaupunki/status/1161178236182814721" TargetMode="External" /><Relationship Id="rId816" Type="http://schemas.openxmlformats.org/officeDocument/2006/relationships/hyperlink" Target="https://twitter.com/#!/hiedanranta/status/1161918692990574593" TargetMode="External" /><Relationship Id="rId817" Type="http://schemas.openxmlformats.org/officeDocument/2006/relationships/hyperlink" Target="https://twitter.com/#!/hiedanranta/status/1161924113302196229" TargetMode="External" /><Relationship Id="rId818" Type="http://schemas.openxmlformats.org/officeDocument/2006/relationships/hyperlink" Target="https://twitter.com/#!/hiedanranta/status/1161950894474301442" TargetMode="External" /><Relationship Id="rId819" Type="http://schemas.openxmlformats.org/officeDocument/2006/relationships/hyperlink" Target="https://twitter.com/#!/hiedanranta/status/1162246212696727552" TargetMode="External" /><Relationship Id="rId820" Type="http://schemas.openxmlformats.org/officeDocument/2006/relationships/hyperlink" Target="https://twitter.com/#!/hiedanranta/status/1162247493003857925" TargetMode="External" /><Relationship Id="rId821" Type="http://schemas.openxmlformats.org/officeDocument/2006/relationships/hyperlink" Target="https://twitter.com/#!/hiedanranta/status/1162249108062556160" TargetMode="External" /><Relationship Id="rId822" Type="http://schemas.openxmlformats.org/officeDocument/2006/relationships/hyperlink" Target="https://twitter.com/#!/hiedanranta/status/1162253525578948608" TargetMode="External" /><Relationship Id="rId823" Type="http://schemas.openxmlformats.org/officeDocument/2006/relationships/hyperlink" Target="https://twitter.com/#!/hiedanranta/status/1162310507036102657" TargetMode="External" /><Relationship Id="rId824" Type="http://schemas.openxmlformats.org/officeDocument/2006/relationships/hyperlink" Target="https://twitter.com/#!/mikko_ky/status/1164800912084201472" TargetMode="External" /><Relationship Id="rId825" Type="http://schemas.openxmlformats.org/officeDocument/2006/relationships/hyperlink" Target="https://twitter.com/#!/visittamperefi/status/1161927231754657792" TargetMode="External" /><Relationship Id="rId826" Type="http://schemas.openxmlformats.org/officeDocument/2006/relationships/hyperlink" Target="https://twitter.com/#!/visittamperefi/status/1161927291506704384" TargetMode="External" /><Relationship Id="rId827" Type="http://schemas.openxmlformats.org/officeDocument/2006/relationships/hyperlink" Target="https://twitter.com/#!/visittamperefi/status/1162311190221066240" TargetMode="External" /><Relationship Id="rId828" Type="http://schemas.openxmlformats.org/officeDocument/2006/relationships/hyperlink" Target="https://twitter.com/#!/tamperekaupunki/status/1161937964013883393" TargetMode="External" /><Relationship Id="rId829" Type="http://schemas.openxmlformats.org/officeDocument/2006/relationships/hyperlink" Target="https://twitter.com/#!/visittamperefi/status/1162290018410532864" TargetMode="External" /><Relationship Id="rId830" Type="http://schemas.openxmlformats.org/officeDocument/2006/relationships/hyperlink" Target="https://twitter.com/#!/tamperekaupunki/status/1162306765163311104" TargetMode="External" /><Relationship Id="rId831" Type="http://schemas.openxmlformats.org/officeDocument/2006/relationships/hyperlink" Target="https://twitter.com/#!/pariscapnord/status/1161960459639111680" TargetMode="External" /><Relationship Id="rId832" Type="http://schemas.openxmlformats.org/officeDocument/2006/relationships/hyperlink" Target="https://twitter.com/#!/visittampere/status/1161541871790972928" TargetMode="External" /><Relationship Id="rId833" Type="http://schemas.openxmlformats.org/officeDocument/2006/relationships/hyperlink" Target="https://twitter.com/#!/visittampere/status/1161961659134554112" TargetMode="External" /><Relationship Id="rId834" Type="http://schemas.openxmlformats.org/officeDocument/2006/relationships/hyperlink" Target="https://twitter.com/#!/visittampere/status/1162752568017215488" TargetMode="External" /><Relationship Id="rId835" Type="http://schemas.openxmlformats.org/officeDocument/2006/relationships/hyperlink" Target="https://twitter.com/#!/visittamperefi/status/1161529888756703234" TargetMode="External" /><Relationship Id="rId836" Type="http://schemas.openxmlformats.org/officeDocument/2006/relationships/hyperlink" Target="https://twitter.com/#!/visittamperefi/status/1161960247575138304" TargetMode="External" /><Relationship Id="rId837" Type="http://schemas.openxmlformats.org/officeDocument/2006/relationships/hyperlink" Target="https://twitter.com/#!/visittamperefi/status/1162749499288236038" TargetMode="External" /><Relationship Id="rId838" Type="http://schemas.openxmlformats.org/officeDocument/2006/relationships/hyperlink" Target="https://twitter.com/#!/tamperekaupunki/status/1163414836308533248" TargetMode="External" /><Relationship Id="rId839" Type="http://schemas.openxmlformats.org/officeDocument/2006/relationships/hyperlink" Target="https://twitter.com/#!/pirfest/status/1164804725973245954" TargetMode="External" /><Relationship Id="rId840" Type="http://schemas.openxmlformats.org/officeDocument/2006/relationships/hyperlink" Target="https://twitter.com/#!/visittamperefi/status/1164806167027019776" TargetMode="External" /><Relationship Id="rId841" Type="http://schemas.openxmlformats.org/officeDocument/2006/relationships/hyperlink" Target="https://twitter.com/#!/tamperekaupunki/status/1164839295892332544" TargetMode="External" /><Relationship Id="rId842" Type="http://schemas.openxmlformats.org/officeDocument/2006/relationships/hyperlink" Target="https://twitter.com/#!/tchambermusic/status/1164614950561751046" TargetMode="External" /><Relationship Id="rId843" Type="http://schemas.openxmlformats.org/officeDocument/2006/relationships/hyperlink" Target="https://twitter.com/#!/tamperekaupunki/status/1164840114985373696" TargetMode="External" /><Relationship Id="rId844" Type="http://schemas.openxmlformats.org/officeDocument/2006/relationships/hyperlink" Target="https://twitter.com/#!/tamperekaupunki/status/1164870117240520704" TargetMode="External" /><Relationship Id="rId845" Type="http://schemas.openxmlformats.org/officeDocument/2006/relationships/hyperlink" Target="https://twitter.com/#!/sarkanniemi/status/1163771277229907968" TargetMode="External" /><Relationship Id="rId846" Type="http://schemas.openxmlformats.org/officeDocument/2006/relationships/hyperlink" Target="https://twitter.com/#!/visittamperefi/status/1159825041103687680" TargetMode="External" /><Relationship Id="rId847" Type="http://schemas.openxmlformats.org/officeDocument/2006/relationships/hyperlink" Target="https://twitter.com/#!/visittamperefi/status/1160872196660764674" TargetMode="External" /><Relationship Id="rId848" Type="http://schemas.openxmlformats.org/officeDocument/2006/relationships/hyperlink" Target="https://twitter.com/#!/visittamperefi/status/1161529888756703234" TargetMode="External" /><Relationship Id="rId849" Type="http://schemas.openxmlformats.org/officeDocument/2006/relationships/hyperlink" Target="https://twitter.com/#!/visittamperefi/status/1161587368794710016" TargetMode="External" /><Relationship Id="rId850" Type="http://schemas.openxmlformats.org/officeDocument/2006/relationships/hyperlink" Target="https://twitter.com/#!/visittamperefi/status/1161884491486498816" TargetMode="External" /><Relationship Id="rId851" Type="http://schemas.openxmlformats.org/officeDocument/2006/relationships/hyperlink" Target="https://twitter.com/#!/visittamperefi/status/1161929261370028033" TargetMode="External" /><Relationship Id="rId852" Type="http://schemas.openxmlformats.org/officeDocument/2006/relationships/hyperlink" Target="https://twitter.com/#!/visittamperefi/status/1161960247575138304" TargetMode="External" /><Relationship Id="rId853" Type="http://schemas.openxmlformats.org/officeDocument/2006/relationships/hyperlink" Target="https://twitter.com/#!/visittamperefi/status/1162749499288236038" TargetMode="External" /><Relationship Id="rId854" Type="http://schemas.openxmlformats.org/officeDocument/2006/relationships/hyperlink" Target="https://twitter.com/#!/visittamperefi/status/1163723878927077376" TargetMode="External" /><Relationship Id="rId855" Type="http://schemas.openxmlformats.org/officeDocument/2006/relationships/hyperlink" Target="https://twitter.com/#!/visittamperefi/status/1163764887434256384" TargetMode="External" /><Relationship Id="rId856" Type="http://schemas.openxmlformats.org/officeDocument/2006/relationships/hyperlink" Target="https://twitter.com/#!/visittamperefi/status/1163764887434256384" TargetMode="External" /><Relationship Id="rId857" Type="http://schemas.openxmlformats.org/officeDocument/2006/relationships/hyperlink" Target="https://twitter.com/#!/visittamperefi/status/1164074967111274498" TargetMode="External" /><Relationship Id="rId858" Type="http://schemas.openxmlformats.org/officeDocument/2006/relationships/hyperlink" Target="https://twitter.com/#!/visittamperefi/status/1164431835977453568" TargetMode="External" /><Relationship Id="rId859" Type="http://schemas.openxmlformats.org/officeDocument/2006/relationships/hyperlink" Target="https://twitter.com/#!/visittamperefi/status/1164795903594549248" TargetMode="External" /><Relationship Id="rId860" Type="http://schemas.openxmlformats.org/officeDocument/2006/relationships/hyperlink" Target="https://twitter.com/#!/visittamperefi/status/1164803662620680192" TargetMode="External" /><Relationship Id="rId861" Type="http://schemas.openxmlformats.org/officeDocument/2006/relationships/hyperlink" Target="https://twitter.com/#!/visittamperefi/status/1164803662620680192" TargetMode="External" /><Relationship Id="rId862" Type="http://schemas.openxmlformats.org/officeDocument/2006/relationships/hyperlink" Target="https://twitter.com/#!/visittamperefi/status/1164872264334106626" TargetMode="External" /><Relationship Id="rId863" Type="http://schemas.openxmlformats.org/officeDocument/2006/relationships/hyperlink" Target="https://twitter.com/#!/visittamperefi/status/1164874008053080064" TargetMode="External" /><Relationship Id="rId864" Type="http://schemas.openxmlformats.org/officeDocument/2006/relationships/hyperlink" Target="https://twitter.com/#!/tamperekaupunki/status/1160822385710456834" TargetMode="External" /><Relationship Id="rId865" Type="http://schemas.openxmlformats.org/officeDocument/2006/relationships/hyperlink" Target="https://twitter.com/#!/tamperekaupunki/status/1160824418366558208" TargetMode="External" /><Relationship Id="rId866" Type="http://schemas.openxmlformats.org/officeDocument/2006/relationships/hyperlink" Target="https://twitter.com/#!/tamperekaupunki/status/1160880939028926464" TargetMode="External" /><Relationship Id="rId867" Type="http://schemas.openxmlformats.org/officeDocument/2006/relationships/hyperlink" Target="https://twitter.com/#!/tamperekaupunki/status/1161570872064393216" TargetMode="External" /><Relationship Id="rId868" Type="http://schemas.openxmlformats.org/officeDocument/2006/relationships/hyperlink" Target="https://twitter.com/#!/tamperekaupunki/status/1161606649745948672" TargetMode="External" /><Relationship Id="rId869" Type="http://schemas.openxmlformats.org/officeDocument/2006/relationships/hyperlink" Target="https://twitter.com/#!/tamperekaupunki/status/1161938866082856960" TargetMode="External" /><Relationship Id="rId870" Type="http://schemas.openxmlformats.org/officeDocument/2006/relationships/hyperlink" Target="https://twitter.com/#!/tamperekaupunki/status/1161991235613147136" TargetMode="External" /><Relationship Id="rId871" Type="http://schemas.openxmlformats.org/officeDocument/2006/relationships/hyperlink" Target="https://twitter.com/#!/tamperekaupunki/status/1162317328610185217" TargetMode="External" /><Relationship Id="rId872" Type="http://schemas.openxmlformats.org/officeDocument/2006/relationships/hyperlink" Target="https://twitter.com/#!/tamperekaupunki/status/1163414836308533248" TargetMode="External" /><Relationship Id="rId873" Type="http://schemas.openxmlformats.org/officeDocument/2006/relationships/hyperlink" Target="https://twitter.com/#!/tamperekaupunki/status/1164481294761373696" TargetMode="External" /><Relationship Id="rId874" Type="http://schemas.openxmlformats.org/officeDocument/2006/relationships/hyperlink" Target="https://twitter.com/#!/tamperekaupunki/status/1164839395763134464" TargetMode="External" /><Relationship Id="rId875" Type="http://schemas.openxmlformats.org/officeDocument/2006/relationships/hyperlink" Target="https://twitter.com/#!/tamperekaupunki/status/1164892327388884992" TargetMode="External" /><Relationship Id="rId876" Type="http://schemas.openxmlformats.org/officeDocument/2006/relationships/hyperlink" Target="https://twitter.com/#!/samaekoskinen/status/1164901644145975297" TargetMode="External" /><Relationship Id="rId877" Type="http://schemas.openxmlformats.org/officeDocument/2006/relationships/hyperlink" Target="https://twitter.com/#!/mikko_ky/status/1164800912084201472" TargetMode="External" /><Relationship Id="rId878" Type="http://schemas.openxmlformats.org/officeDocument/2006/relationships/hyperlink" Target="https://twitter.com/#!/mikko_ky/status/1164800912084201472" TargetMode="External" /><Relationship Id="rId879" Type="http://schemas.openxmlformats.org/officeDocument/2006/relationships/hyperlink" Target="https://twitter.com/#!/keisasenreetta/status/1164948754035855361" TargetMode="External" /><Relationship Id="rId880" Type="http://schemas.openxmlformats.org/officeDocument/2006/relationships/hyperlink" Target="https://twitter.com/#!/keisasenreetta/status/1164948754035855361" TargetMode="External" /><Relationship Id="rId881" Type="http://schemas.openxmlformats.org/officeDocument/2006/relationships/hyperlink" Target="https://twitter.com/#!/maritaverne/status/1164949152926720000" TargetMode="External" /><Relationship Id="rId882" Type="http://schemas.openxmlformats.org/officeDocument/2006/relationships/hyperlink" Target="https://twitter.com/#!/maritaverne/status/1164949152926720000" TargetMode="External" /><Relationship Id="rId883" Type="http://schemas.openxmlformats.org/officeDocument/2006/relationships/hyperlink" Target="https://twitter.com/#!/maritaverne/status/1164949152926720000" TargetMode="External" /><Relationship Id="rId884" Type="http://schemas.openxmlformats.org/officeDocument/2006/relationships/hyperlink" Target="https://twitter.com/#!/maritaverne/status/1164949152926720000" TargetMode="External" /><Relationship Id="rId885" Type="http://schemas.openxmlformats.org/officeDocument/2006/relationships/hyperlink" Target="https://twitter.com/#!/maritaverne/status/1164949152926720000" TargetMode="External" /><Relationship Id="rId886" Type="http://schemas.openxmlformats.org/officeDocument/2006/relationships/hyperlink" Target="https://twitter.com/#!/maritaverne/status/1164949152926720000" TargetMode="External" /><Relationship Id="rId887" Type="http://schemas.openxmlformats.org/officeDocument/2006/relationships/hyperlink" Target="https://twitter.com/#!/talenttampere/status/1164787468366835713" TargetMode="External" /><Relationship Id="rId888" Type="http://schemas.openxmlformats.org/officeDocument/2006/relationships/hyperlink" Target="https://twitter.com/#!/ursulahelsky/status/1164950296327544832" TargetMode="External" /><Relationship Id="rId889" Type="http://schemas.openxmlformats.org/officeDocument/2006/relationships/hyperlink" Target="https://twitter.com/#!/talenttampere/status/1164787468366835713" TargetMode="External" /><Relationship Id="rId890" Type="http://schemas.openxmlformats.org/officeDocument/2006/relationships/hyperlink" Target="https://twitter.com/#!/ursulahelsky/status/1164950296327544832" TargetMode="External" /><Relationship Id="rId891" Type="http://schemas.openxmlformats.org/officeDocument/2006/relationships/hyperlink" Target="https://twitter.com/#!/talenttampere/status/1164787468366835713" TargetMode="External" /><Relationship Id="rId892" Type="http://schemas.openxmlformats.org/officeDocument/2006/relationships/hyperlink" Target="https://twitter.com/#!/ursulahelsky/status/1164950296327544832" TargetMode="External" /><Relationship Id="rId893" Type="http://schemas.openxmlformats.org/officeDocument/2006/relationships/hyperlink" Target="https://twitter.com/#!/talenttampere/status/1164787468366835713" TargetMode="External" /><Relationship Id="rId894" Type="http://schemas.openxmlformats.org/officeDocument/2006/relationships/hyperlink" Target="https://twitter.com/#!/ursulahelsky/status/1164950296327544832" TargetMode="External" /><Relationship Id="rId895" Type="http://schemas.openxmlformats.org/officeDocument/2006/relationships/hyperlink" Target="https://twitter.com/#!/talenttampere/status/1164787468366835713" TargetMode="External" /><Relationship Id="rId896" Type="http://schemas.openxmlformats.org/officeDocument/2006/relationships/hyperlink" Target="https://twitter.com/#!/ursulahelsky/status/1164950296327544832" TargetMode="External" /><Relationship Id="rId897" Type="http://schemas.openxmlformats.org/officeDocument/2006/relationships/hyperlink" Target="https://twitter.com/#!/ursulahelsky/status/1164950296327544832" TargetMode="External" /><Relationship Id="rId898" Type="http://schemas.openxmlformats.org/officeDocument/2006/relationships/hyperlink" Target="https://twitter.com/#!/sarkanniemi/status/1163707740520427523" TargetMode="External" /><Relationship Id="rId899" Type="http://schemas.openxmlformats.org/officeDocument/2006/relationships/hyperlink" Target="https://twitter.com/#!/visittampere/status/1163766353112817664" TargetMode="External" /><Relationship Id="rId900" Type="http://schemas.openxmlformats.org/officeDocument/2006/relationships/hyperlink" Target="https://twitter.com/#!/tamperekaupunki/status/1163714783192989697" TargetMode="External" /><Relationship Id="rId901" Type="http://schemas.openxmlformats.org/officeDocument/2006/relationships/hyperlink" Target="https://twitter.com/#!/juhakokkala/status/1164961150523650049" TargetMode="External" /><Relationship Id="rId902" Type="http://schemas.openxmlformats.org/officeDocument/2006/relationships/hyperlink" Target="https://twitter.com/#!/yletampere/status/1164961252273197056" TargetMode="External" /><Relationship Id="rId903" Type="http://schemas.openxmlformats.org/officeDocument/2006/relationships/hyperlink" Target="https://twitter.com/#!/juhakokkala/status/1164961150523650049" TargetMode="External" /><Relationship Id="rId904" Type="http://schemas.openxmlformats.org/officeDocument/2006/relationships/hyperlink" Target="https://twitter.com/#!/juhakokkala/status/1164961150523650049" TargetMode="External" /><Relationship Id="rId905" Type="http://schemas.openxmlformats.org/officeDocument/2006/relationships/hyperlink" Target="https://twitter.com/#!/yletampere/status/1164961252273197056" TargetMode="External" /><Relationship Id="rId906" Type="http://schemas.openxmlformats.org/officeDocument/2006/relationships/hyperlink" Target="https://twitter.com/#!/yletampere/status/1164961252273197056" TargetMode="External" /><Relationship Id="rId907" Type="http://schemas.openxmlformats.org/officeDocument/2006/relationships/hyperlink" Target="https://twitter.com/#!/yletampere/status/1164961252273197056" TargetMode="External" /><Relationship Id="rId908" Type="http://schemas.openxmlformats.org/officeDocument/2006/relationships/hyperlink" Target="https://twitter.com/#!/sarittaduhamel/status/1164962180795699203" TargetMode="External" /><Relationship Id="rId909" Type="http://schemas.openxmlformats.org/officeDocument/2006/relationships/hyperlink" Target="https://twitter.com/#!/valonkuvaaja/status/1162897982359887873" TargetMode="External" /><Relationship Id="rId910" Type="http://schemas.openxmlformats.org/officeDocument/2006/relationships/hyperlink" Target="https://twitter.com/#!/valonkuvaaja/status/1165005044527316998" TargetMode="External" /><Relationship Id="rId911" Type="http://schemas.openxmlformats.org/officeDocument/2006/relationships/hyperlink" Target="https://twitter.com/#!/goodnewsfinland/status/1165019662322667521" TargetMode="External" /><Relationship Id="rId912" Type="http://schemas.openxmlformats.org/officeDocument/2006/relationships/hyperlink" Target="https://twitter.com/#!/visittampere/status/1164083669436436480" TargetMode="External" /><Relationship Id="rId913" Type="http://schemas.openxmlformats.org/officeDocument/2006/relationships/hyperlink" Target="https://twitter.com/#!/visittampere/status/1164083981178081281" TargetMode="External" /><Relationship Id="rId914" Type="http://schemas.openxmlformats.org/officeDocument/2006/relationships/hyperlink" Target="https://twitter.com/#!/thisisfinland/status/1165175694307090432" TargetMode="External" /><Relationship Id="rId915" Type="http://schemas.openxmlformats.org/officeDocument/2006/relationships/hyperlink" Target="https://twitter.com/#!/mredegbe/status/1165178997443112960" TargetMode="External" /><Relationship Id="rId916" Type="http://schemas.openxmlformats.org/officeDocument/2006/relationships/hyperlink" Target="https://twitter.com/#!/mredegbe/status/1165178997443112960" TargetMode="External" /><Relationship Id="rId917" Type="http://schemas.openxmlformats.org/officeDocument/2006/relationships/hyperlink" Target="https://twitter.com/#!/klusi73/status/1165213537616236544" TargetMode="External" /><Relationship Id="rId918" Type="http://schemas.openxmlformats.org/officeDocument/2006/relationships/hyperlink" Target="https://twitter.com/#!/outituuliaviini/status/1165228798339682305" TargetMode="External" /><Relationship Id="rId919" Type="http://schemas.openxmlformats.org/officeDocument/2006/relationships/hyperlink" Target="https://twitter.com/#!/outituuliaviini/status/1165228798339682305" TargetMode="External" /><Relationship Id="rId920" Type="http://schemas.openxmlformats.org/officeDocument/2006/relationships/hyperlink" Target="https://twitter.com/#!/pdro_almeida/status/1164882427422158849" TargetMode="External" /><Relationship Id="rId921" Type="http://schemas.openxmlformats.org/officeDocument/2006/relationships/hyperlink" Target="https://twitter.com/#!/kekekfinn/status/1165242585855795200" TargetMode="External" /><Relationship Id="rId922" Type="http://schemas.openxmlformats.org/officeDocument/2006/relationships/hyperlink" Target="https://twitter.com/#!/micheldennay/status/1165250135846268928" TargetMode="External" /><Relationship Id="rId923" Type="http://schemas.openxmlformats.org/officeDocument/2006/relationships/hyperlink" Target="https://twitter.com/#!/micheldennay/status/1165250135846268928" TargetMode="External" /><Relationship Id="rId924" Type="http://schemas.openxmlformats.org/officeDocument/2006/relationships/hyperlink" Target="https://twitter.com/#!/discoverfinland/status/1161614977041620993" TargetMode="External" /><Relationship Id="rId925" Type="http://schemas.openxmlformats.org/officeDocument/2006/relationships/hyperlink" Target="https://twitter.com/#!/visittampere/status/1159790510493589504" TargetMode="External" /><Relationship Id="rId926" Type="http://schemas.openxmlformats.org/officeDocument/2006/relationships/hyperlink" Target="https://twitter.com/#!/visittampere/status/1160873602960564224" TargetMode="External" /><Relationship Id="rId927" Type="http://schemas.openxmlformats.org/officeDocument/2006/relationships/hyperlink" Target="https://twitter.com/#!/visittampere/status/1161541871790972928" TargetMode="External" /><Relationship Id="rId928" Type="http://schemas.openxmlformats.org/officeDocument/2006/relationships/hyperlink" Target="https://twitter.com/#!/visittampere/status/1161595313506922497" TargetMode="External" /><Relationship Id="rId929" Type="http://schemas.openxmlformats.org/officeDocument/2006/relationships/hyperlink" Target="https://twitter.com/#!/tamperekaupunki/status/1161607305114394624" TargetMode="External" /><Relationship Id="rId930" Type="http://schemas.openxmlformats.org/officeDocument/2006/relationships/hyperlink" Target="https://twitter.com/#!/puntomice/status/1165251210473082880" TargetMode="External" /><Relationship Id="rId931" Type="http://schemas.openxmlformats.org/officeDocument/2006/relationships/hyperlink" Target="https://twitter.com/#!/puntomice/status/1165251210473082880" TargetMode="External" /><Relationship Id="rId932" Type="http://schemas.openxmlformats.org/officeDocument/2006/relationships/hyperlink" Target="https://twitter.com/#!/matkailufoorumi/status/1162761296921747456" TargetMode="External" /><Relationship Id="rId933" Type="http://schemas.openxmlformats.org/officeDocument/2006/relationships/hyperlink" Target="https://twitter.com/#!/matkailufoorumi/status/1164107261612048384" TargetMode="External" /><Relationship Id="rId934" Type="http://schemas.openxmlformats.org/officeDocument/2006/relationships/hyperlink" Target="https://twitter.com/#!/matkailufoorumi/status/1165305474721300480" TargetMode="External" /><Relationship Id="rId935" Type="http://schemas.openxmlformats.org/officeDocument/2006/relationships/hyperlink" Target="https://twitter.com/#!/matkailufoorumi/status/1165305474721300480" TargetMode="External" /><Relationship Id="rId936" Type="http://schemas.openxmlformats.org/officeDocument/2006/relationships/hyperlink" Target="https://twitter.com/#!/visittampere/status/1161541871790972928" TargetMode="External" /><Relationship Id="rId937" Type="http://schemas.openxmlformats.org/officeDocument/2006/relationships/hyperlink" Target="https://twitter.com/#!/visittampere/status/1161961659134554112" TargetMode="External" /><Relationship Id="rId938" Type="http://schemas.openxmlformats.org/officeDocument/2006/relationships/hyperlink" Target="https://twitter.com/#!/visittampere/status/1162752568017215488" TargetMode="External" /><Relationship Id="rId939" Type="http://schemas.openxmlformats.org/officeDocument/2006/relationships/hyperlink" Target="https://twitter.com/#!/visittampere/status/1163766353112817664" TargetMode="External" /><Relationship Id="rId940" Type="http://schemas.openxmlformats.org/officeDocument/2006/relationships/hyperlink" Target="https://twitter.com/#!/tamperekaupunki/status/1160824353866620928" TargetMode="External" /><Relationship Id="rId941" Type="http://schemas.openxmlformats.org/officeDocument/2006/relationships/hyperlink" Target="https://twitter.com/#!/tamperekaupunki/status/1160825679816069121" TargetMode="External" /><Relationship Id="rId942" Type="http://schemas.openxmlformats.org/officeDocument/2006/relationships/hyperlink" Target="https://twitter.com/#!/tamperekaupunki/status/1160882130366455809" TargetMode="External" /><Relationship Id="rId943" Type="http://schemas.openxmlformats.org/officeDocument/2006/relationships/hyperlink" Target="https://twitter.com/#!/tamperekaupunki/status/1161571676020195328" TargetMode="External" /><Relationship Id="rId944" Type="http://schemas.openxmlformats.org/officeDocument/2006/relationships/hyperlink" Target="https://twitter.com/#!/tamperekaupunki/status/1161581889980981248" TargetMode="External" /><Relationship Id="rId945" Type="http://schemas.openxmlformats.org/officeDocument/2006/relationships/hyperlink" Target="https://twitter.com/#!/tamperekaupunki/status/1161607305114394624" TargetMode="External" /><Relationship Id="rId946" Type="http://schemas.openxmlformats.org/officeDocument/2006/relationships/hyperlink" Target="https://twitter.com/#!/tamperekaupunki/status/1163414854692220928" TargetMode="External" /><Relationship Id="rId947" Type="http://schemas.openxmlformats.org/officeDocument/2006/relationships/hyperlink" Target="https://twitter.com/#!/tamperekaupunki/status/1163718028267261958" TargetMode="External" /><Relationship Id="rId948" Type="http://schemas.openxmlformats.org/officeDocument/2006/relationships/hyperlink" Target="https://twitter.com/#!/tamperekaupunki/status/1164779187569168395" TargetMode="External" /><Relationship Id="rId949" Type="http://schemas.openxmlformats.org/officeDocument/2006/relationships/hyperlink" Target="https://twitter.com/#!/tamperekaupunki/status/1164869476216713216" TargetMode="External" /><Relationship Id="rId950" Type="http://schemas.openxmlformats.org/officeDocument/2006/relationships/hyperlink" Target="https://twitter.com/#!/kvalisaari/status/1162978109613907969" TargetMode="External" /><Relationship Id="rId951" Type="http://schemas.openxmlformats.org/officeDocument/2006/relationships/hyperlink" Target="https://twitter.com/#!/kvalisaari/status/1160975375205355522" TargetMode="External" /><Relationship Id="rId952" Type="http://schemas.openxmlformats.org/officeDocument/2006/relationships/hyperlink" Target="https://twitter.com/#!/kvalisaari/status/1161704095977226241" TargetMode="External" /><Relationship Id="rId953" Type="http://schemas.openxmlformats.org/officeDocument/2006/relationships/hyperlink" Target="https://twitter.com/#!/kvalisaari/status/1164578809397596160" TargetMode="External" /><Relationship Id="rId954" Type="http://schemas.openxmlformats.org/officeDocument/2006/relationships/hyperlink" Target="https://twitter.com/#!/kvalisaari/status/1164938166639505410" TargetMode="External" /><Relationship Id="rId955" Type="http://schemas.openxmlformats.org/officeDocument/2006/relationships/hyperlink" Target="https://twitter.com/#!/kvalisaari/status/1165315057632366592" TargetMode="External" /><Relationship Id="rId956" Type="http://schemas.openxmlformats.org/officeDocument/2006/relationships/hyperlink" Target="https://twitter.com/#!/tjeldnet/status/1160586694892183556" TargetMode="External" /><Relationship Id="rId957" Type="http://schemas.openxmlformats.org/officeDocument/2006/relationships/hyperlink" Target="https://twitter.com/#!/tjeldnet/status/1160855303572865024" TargetMode="External" /><Relationship Id="rId958" Type="http://schemas.openxmlformats.org/officeDocument/2006/relationships/hyperlink" Target="https://twitter.com/#!/tjeldnet/status/1161689375689912320" TargetMode="External" /><Relationship Id="rId959" Type="http://schemas.openxmlformats.org/officeDocument/2006/relationships/hyperlink" Target="https://twitter.com/#!/tjeldnet/status/1161689960560451589" TargetMode="External" /><Relationship Id="rId960" Type="http://schemas.openxmlformats.org/officeDocument/2006/relationships/hyperlink" Target="https://twitter.com/#!/tjeldnet/status/1161692184556556289" TargetMode="External" /><Relationship Id="rId961" Type="http://schemas.openxmlformats.org/officeDocument/2006/relationships/hyperlink" Target="https://twitter.com/#!/g____b____/status/1161178785179492353" TargetMode="External" /><Relationship Id="rId962" Type="http://schemas.openxmlformats.org/officeDocument/2006/relationships/hyperlink" Target="https://twitter.com/#!/g____b____/status/1161874526550003712" TargetMode="External" /><Relationship Id="rId963" Type="http://schemas.openxmlformats.org/officeDocument/2006/relationships/hyperlink" Target="https://twitter.com/#!/g____b____/status/1165331909771239425" TargetMode="External" /><Relationship Id="rId964" Type="http://schemas.openxmlformats.org/officeDocument/2006/relationships/hyperlink" Target="https://twitter.com/#!/g____b____/status/1165331909771239425" TargetMode="External" /><Relationship Id="rId965" Type="http://schemas.openxmlformats.org/officeDocument/2006/relationships/hyperlink" Target="https://twitter.com/#!/discoverfinland/status/1160871624901570560" TargetMode="External" /><Relationship Id="rId966" Type="http://schemas.openxmlformats.org/officeDocument/2006/relationships/hyperlink" Target="https://twitter.com/#!/discoverfinland/status/1160925929633386497" TargetMode="External" /><Relationship Id="rId967" Type="http://schemas.openxmlformats.org/officeDocument/2006/relationships/hyperlink" Target="https://twitter.com/#!/discoverfinland/status/1162299446950006784" TargetMode="External" /><Relationship Id="rId968" Type="http://schemas.openxmlformats.org/officeDocument/2006/relationships/hyperlink" Target="https://twitter.com/#!/discoverfinland/status/1161594347038695429" TargetMode="External" /><Relationship Id="rId969" Type="http://schemas.openxmlformats.org/officeDocument/2006/relationships/hyperlink" Target="https://twitter.com/#!/discoverfinland/status/1161614977041620993" TargetMode="External" /><Relationship Id="rId970" Type="http://schemas.openxmlformats.org/officeDocument/2006/relationships/hyperlink" Target="https://twitter.com/#!/discoverfinland/status/1163450458427596807" TargetMode="External" /><Relationship Id="rId971" Type="http://schemas.openxmlformats.org/officeDocument/2006/relationships/hyperlink" Target="https://twitter.com/#!/discoverfinland/status/1163777538172346368" TargetMode="External" /><Relationship Id="rId972" Type="http://schemas.openxmlformats.org/officeDocument/2006/relationships/hyperlink" Target="https://twitter.com/#!/visittampere/status/1160873746242183168" TargetMode="External" /><Relationship Id="rId973" Type="http://schemas.openxmlformats.org/officeDocument/2006/relationships/hyperlink" Target="https://twitter.com/#!/visittampere/status/1161169971591950337" TargetMode="External" /><Relationship Id="rId974" Type="http://schemas.openxmlformats.org/officeDocument/2006/relationships/hyperlink" Target="https://twitter.com/#!/visittampere/status/1161595313506922497" TargetMode="External" /><Relationship Id="rId975" Type="http://schemas.openxmlformats.org/officeDocument/2006/relationships/hyperlink" Target="https://twitter.com/#!/visittampere/status/1162302284468015104" TargetMode="External" /><Relationship Id="rId976" Type="http://schemas.openxmlformats.org/officeDocument/2006/relationships/hyperlink" Target="https://twitter.com/#!/visittampere/status/1163688436248788994" TargetMode="External" /><Relationship Id="rId977" Type="http://schemas.openxmlformats.org/officeDocument/2006/relationships/hyperlink" Target="https://twitter.com/#!/kmrfanforever/status/1163933323397410817" TargetMode="External" /><Relationship Id="rId978" Type="http://schemas.openxmlformats.org/officeDocument/2006/relationships/hyperlink" Target="https://twitter.com/#!/visittampere/status/1159790510493589504" TargetMode="External" /><Relationship Id="rId979" Type="http://schemas.openxmlformats.org/officeDocument/2006/relationships/hyperlink" Target="https://twitter.com/#!/visittampere/status/1164497441783255041" TargetMode="External" /><Relationship Id="rId980" Type="http://schemas.openxmlformats.org/officeDocument/2006/relationships/hyperlink" Target="https://twitter.com/#!/thisisfinland/status/1165175694307090432" TargetMode="External" /><Relationship Id="rId981" Type="http://schemas.openxmlformats.org/officeDocument/2006/relationships/hyperlink" Target="https://twitter.com/#!/kmrfanforever/status/1165395333247045637" TargetMode="External" /><Relationship Id="rId982" Type="http://schemas.openxmlformats.org/officeDocument/2006/relationships/hyperlink" Target="https://twitter.com/#!/kmrfanforever/status/1165395333247045637" TargetMode="External" /><Relationship Id="rId983" Type="http://schemas.openxmlformats.org/officeDocument/2006/relationships/hyperlink" Target="https://api.twitter.com/1.1/geo/id/e3ba9e096a0fc232.json" TargetMode="External" /><Relationship Id="rId984" Type="http://schemas.openxmlformats.org/officeDocument/2006/relationships/hyperlink" Target="https://api.twitter.com/1.1/geo/id/3a269fb4ff679ed1.json" TargetMode="External" /><Relationship Id="rId985" Type="http://schemas.openxmlformats.org/officeDocument/2006/relationships/hyperlink" Target="https://api.twitter.com/1.1/geo/id/e3ba9e096a0fc232.json" TargetMode="External" /><Relationship Id="rId986" Type="http://schemas.openxmlformats.org/officeDocument/2006/relationships/hyperlink" Target="https://api.twitter.com/1.1/geo/id/e3ba9e096a0fc232.json" TargetMode="External" /><Relationship Id="rId987" Type="http://schemas.openxmlformats.org/officeDocument/2006/relationships/hyperlink" Target="https://api.twitter.com/1.1/geo/id/3a269fb4ff679ed1.json" TargetMode="External" /><Relationship Id="rId988" Type="http://schemas.openxmlformats.org/officeDocument/2006/relationships/hyperlink" Target="https://api.twitter.com/1.1/geo/id/e3ba9e096a0fc232.json" TargetMode="External" /><Relationship Id="rId989" Type="http://schemas.openxmlformats.org/officeDocument/2006/relationships/hyperlink" Target="https://api.twitter.com/1.1/geo/id/e3ba9e096a0fc232.json" TargetMode="External" /><Relationship Id="rId990" Type="http://schemas.openxmlformats.org/officeDocument/2006/relationships/hyperlink" Target="https://api.twitter.com/1.1/geo/id/6be4f6ca0da2c472.json" TargetMode="External" /><Relationship Id="rId991" Type="http://schemas.openxmlformats.org/officeDocument/2006/relationships/hyperlink" Target="https://api.twitter.com/1.1/geo/id/6be4f6ca0da2c472.json" TargetMode="External" /><Relationship Id="rId992" Type="http://schemas.openxmlformats.org/officeDocument/2006/relationships/hyperlink" Target="https://api.twitter.com/1.1/geo/id/e3ba9e096a0fc232.json" TargetMode="External" /><Relationship Id="rId993" Type="http://schemas.openxmlformats.org/officeDocument/2006/relationships/hyperlink" Target="https://api.twitter.com/1.1/geo/id/e3ba9e096a0fc232.json" TargetMode="External" /><Relationship Id="rId994" Type="http://schemas.openxmlformats.org/officeDocument/2006/relationships/hyperlink" Target="https://api.twitter.com/1.1/geo/id/e3ba9e096a0fc232.json" TargetMode="External" /><Relationship Id="rId995" Type="http://schemas.openxmlformats.org/officeDocument/2006/relationships/hyperlink" Target="https://api.twitter.com/1.1/geo/id/e3ba9e096a0fc232.json" TargetMode="External" /><Relationship Id="rId996" Type="http://schemas.openxmlformats.org/officeDocument/2006/relationships/hyperlink" Target="https://api.twitter.com/1.1/geo/id/e3ba9e096a0fc232.json" TargetMode="External" /><Relationship Id="rId997" Type="http://schemas.openxmlformats.org/officeDocument/2006/relationships/hyperlink" Target="https://api.twitter.com/1.1/geo/id/e3ba9e096a0fc232.json" TargetMode="External" /><Relationship Id="rId998" Type="http://schemas.openxmlformats.org/officeDocument/2006/relationships/hyperlink" Target="https://api.twitter.com/1.1/geo/id/e3ba9e096a0fc232.json" TargetMode="External" /><Relationship Id="rId999" Type="http://schemas.openxmlformats.org/officeDocument/2006/relationships/hyperlink" Target="https://api.twitter.com/1.1/geo/id/e3ba9e096a0fc232.json" TargetMode="External" /><Relationship Id="rId1000" Type="http://schemas.openxmlformats.org/officeDocument/2006/relationships/hyperlink" Target="https://api.twitter.com/1.1/geo/id/3a269fb4ff679ed1.json" TargetMode="External" /><Relationship Id="rId1001" Type="http://schemas.openxmlformats.org/officeDocument/2006/relationships/hyperlink" Target="https://api.twitter.com/1.1/geo/id/3a269fb4ff679ed1.json" TargetMode="External" /><Relationship Id="rId1002" Type="http://schemas.openxmlformats.org/officeDocument/2006/relationships/hyperlink" Target="https://api.twitter.com/1.1/geo/id/e3ba9e096a0fc232.json" TargetMode="External" /><Relationship Id="rId1003" Type="http://schemas.openxmlformats.org/officeDocument/2006/relationships/hyperlink" Target="https://api.twitter.com/1.1/geo/id/e3ba9e096a0fc232.json" TargetMode="External" /><Relationship Id="rId1004" Type="http://schemas.openxmlformats.org/officeDocument/2006/relationships/hyperlink" Target="https://api.twitter.com/1.1/geo/id/e3ba9e096a0fc232.json" TargetMode="External" /><Relationship Id="rId1005" Type="http://schemas.openxmlformats.org/officeDocument/2006/relationships/hyperlink" Target="https://api.twitter.com/1.1/geo/id/e3ba9e096a0fc232.json" TargetMode="External" /><Relationship Id="rId1006" Type="http://schemas.openxmlformats.org/officeDocument/2006/relationships/hyperlink" Target="https://api.twitter.com/1.1/geo/id/e3ba9e096a0fc232.json" TargetMode="External" /><Relationship Id="rId1007" Type="http://schemas.openxmlformats.org/officeDocument/2006/relationships/hyperlink" Target="https://api.twitter.com/1.1/geo/id/e3ba9e096a0fc232.json" TargetMode="External" /><Relationship Id="rId1008" Type="http://schemas.openxmlformats.org/officeDocument/2006/relationships/hyperlink" Target="https://api.twitter.com/1.1/geo/id/e3ba9e096a0fc232.json" TargetMode="External" /><Relationship Id="rId1009" Type="http://schemas.openxmlformats.org/officeDocument/2006/relationships/hyperlink" Target="https://api.twitter.com/1.1/geo/id/e3ba9e096a0fc232.json" TargetMode="External" /><Relationship Id="rId1010" Type="http://schemas.openxmlformats.org/officeDocument/2006/relationships/hyperlink" Target="https://api.twitter.com/1.1/geo/id/e3ba9e096a0fc232.json" TargetMode="External" /><Relationship Id="rId1011" Type="http://schemas.openxmlformats.org/officeDocument/2006/relationships/hyperlink" Target="https://api.twitter.com/1.1/geo/id/e3ba9e096a0fc232.json" TargetMode="External" /><Relationship Id="rId1012" Type="http://schemas.openxmlformats.org/officeDocument/2006/relationships/hyperlink" Target="https://api.twitter.com/1.1/geo/id/e3ba9e096a0fc232.json" TargetMode="External" /><Relationship Id="rId1013" Type="http://schemas.openxmlformats.org/officeDocument/2006/relationships/comments" Target="../comments1.xml" /><Relationship Id="rId1014" Type="http://schemas.openxmlformats.org/officeDocument/2006/relationships/vmlDrawing" Target="../drawings/vmlDrawing1.vml" /><Relationship Id="rId1015" Type="http://schemas.openxmlformats.org/officeDocument/2006/relationships/table" Target="../tables/table1.xml" /><Relationship Id="rId10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p/B1BGPhgpfqw/?igshid=10pgayi8uleke" TargetMode="External" /><Relationship Id="rId2" Type="http://schemas.openxmlformats.org/officeDocument/2006/relationships/hyperlink" Target="https://nodexlgraphgallery.org/Pages/Graph.aspx?graphID=206380" TargetMode="External" /><Relationship Id="rId3" Type="http://schemas.openxmlformats.org/officeDocument/2006/relationships/hyperlink" Target="https://nodexlgraphgallery.org/Pages/Graph.aspx?graphID=206378" TargetMode="External" /><Relationship Id="rId4" Type="http://schemas.openxmlformats.org/officeDocument/2006/relationships/hyperlink" Target="https://www.stara.fi/" TargetMode="External" /><Relationship Id="rId5" Type="http://schemas.openxmlformats.org/officeDocument/2006/relationships/hyperlink" Target="https://www.stara.fi/" TargetMode="External" /><Relationship Id="rId6" Type="http://schemas.openxmlformats.org/officeDocument/2006/relationships/hyperlink" Target="https://www.stara.fi/" TargetMode="External" /><Relationship Id="rId7" Type="http://schemas.openxmlformats.org/officeDocument/2006/relationships/hyperlink" Target="https://www.stara.fi/" TargetMode="External" /><Relationship Id="rId8" Type="http://schemas.openxmlformats.org/officeDocument/2006/relationships/hyperlink" Target="https://www.stara.fi/" TargetMode="External" /><Relationship Id="rId9" Type="http://schemas.openxmlformats.org/officeDocument/2006/relationships/hyperlink" Target="https://www.stara.fi/" TargetMode="External" /><Relationship Id="rId10" Type="http://schemas.openxmlformats.org/officeDocument/2006/relationships/hyperlink" Target="https://www.stara.fi/" TargetMode="External" /><Relationship Id="rId11" Type="http://schemas.openxmlformats.org/officeDocument/2006/relationships/hyperlink" Target="https://www.instagram.com/p/B1GKDuSBgQi/?igshid=qhdhaofvitur" TargetMode="External" /><Relationship Id="rId12" Type="http://schemas.openxmlformats.org/officeDocument/2006/relationships/hyperlink" Target="https://www.facebook.com/events/563151180884311/" TargetMode="External" /><Relationship Id="rId13" Type="http://schemas.openxmlformats.org/officeDocument/2006/relationships/hyperlink" Target="https://twitter.com/classicrockmag/status/1161350456230195200" TargetMode="External" /><Relationship Id="rId14" Type="http://schemas.openxmlformats.org/officeDocument/2006/relationships/hyperlink" Target="https://twitter.com/Postimuseo/status/1161158937510600704" TargetMode="External" /><Relationship Id="rId15" Type="http://schemas.openxmlformats.org/officeDocument/2006/relationships/hyperlink" Target="https://news.cision.com/fi/lidl-suomi/r/lidl-aloitti-myymalan-rakennustyot-tampereella,c2880266" TargetMode="External" /><Relationship Id="rId16" Type="http://schemas.openxmlformats.org/officeDocument/2006/relationships/hyperlink" Target="https://www.loudersound.com/features/we-saw-rammstein-play-two-shows-in-the-most-metal-city-on-the-planet-and-fk" TargetMode="External" /><Relationship Id="rId17" Type="http://schemas.openxmlformats.org/officeDocument/2006/relationships/hyperlink" Target="https://www.loudersound.com/features/we-saw-rammstein-play-two-shows-in-the-most-metal-city-on-the-planet-and-fk" TargetMode="External" /><Relationship Id="rId18" Type="http://schemas.openxmlformats.org/officeDocument/2006/relationships/hyperlink" Target="http://destinationrecommended.com/destinations/tampere" TargetMode="External" /><Relationship Id="rId19" Type="http://schemas.openxmlformats.org/officeDocument/2006/relationships/hyperlink" Target="http://destinationrecommended.com/destinations/tampere" TargetMode="External" /><Relationship Id="rId20" Type="http://schemas.openxmlformats.org/officeDocument/2006/relationships/hyperlink" Target="https://www.loudersound.com/features/we-saw-rammstein-play-two-shows-in-the-most-metal-city-on-the-planet-and-fk" TargetMode="External" /><Relationship Id="rId21" Type="http://schemas.openxmlformats.org/officeDocument/2006/relationships/hyperlink" Target="https://yle.fi/uutiset/3-10921628?utm_source=twitter-share&amp;utm_medium=social" TargetMode="External" /><Relationship Id="rId22" Type="http://schemas.openxmlformats.org/officeDocument/2006/relationships/hyperlink" Target="https://www.stara.fi/" TargetMode="External" /><Relationship Id="rId23" Type="http://schemas.openxmlformats.org/officeDocument/2006/relationships/hyperlink" Target="https://www.instagram.com/p/B1OL6LhlxmI/?igshid=1atghphcs1qla" TargetMode="External" /><Relationship Id="rId24" Type="http://schemas.openxmlformats.org/officeDocument/2006/relationships/hyperlink" Target="https://www.instagram.com/p/B1OmTEmC0lA/?igshid=wagz3yv60go4" TargetMode="External" /><Relationship Id="rId25" Type="http://schemas.openxmlformats.org/officeDocument/2006/relationships/hyperlink" Target="https://www.instagram.com/p/B1Om7_qC8l-/?igshid=1jh5ijvoypl75" TargetMode="External" /><Relationship Id="rId26" Type="http://schemas.openxmlformats.org/officeDocument/2006/relationships/hyperlink" Target="https://www.instagram.com/p/B1SzBZHh6vL/?igshid=54vcydyvpqe4" TargetMode="External" /><Relationship Id="rId27" Type="http://schemas.openxmlformats.org/officeDocument/2006/relationships/hyperlink" Target="https://visittampere.fi/hameenpuiston-puistofiesta/" TargetMode="External" /><Relationship Id="rId28" Type="http://schemas.openxmlformats.org/officeDocument/2006/relationships/hyperlink" Target="https://visittampere.fi/tampere-lakeland-festival/" TargetMode="External" /><Relationship Id="rId29" Type="http://schemas.openxmlformats.org/officeDocument/2006/relationships/hyperlink" Target="https://twitter.com/TampereRatikka/status/1161559332368130048" TargetMode="External" /><Relationship Id="rId30" Type="http://schemas.openxmlformats.org/officeDocument/2006/relationships/hyperlink" Target="https://www.loudersound.com/features/we-saw-rammstein-play-two-shows-in-the-most-metal-city-on-the-planet-and-fk" TargetMode="External" /><Relationship Id="rId31" Type="http://schemas.openxmlformats.org/officeDocument/2006/relationships/hyperlink" Target="https://visittampere.fi/en/articles/tampere-deck-arena/" TargetMode="External" /><Relationship Id="rId32" Type="http://schemas.openxmlformats.org/officeDocument/2006/relationships/hyperlink" Target="https://visittampere.fi/ajankohtaista/lakesperience-benchmarking-trip-to-germany/" TargetMode="External" /><Relationship Id="rId33" Type="http://schemas.openxmlformats.org/officeDocument/2006/relationships/hyperlink" Target="https://visittampere.fi/en/tampere-lakeland-festival/" TargetMode="External" /><Relationship Id="rId34" Type="http://schemas.openxmlformats.org/officeDocument/2006/relationships/hyperlink" Target="https://visittampere.fi/tampere-lakeland-festival/" TargetMode="External" /><Relationship Id="rId35" Type="http://schemas.openxmlformats.org/officeDocument/2006/relationships/hyperlink" Target="https://kohokohdat.fi/tampere/uusi-japanilainen-ravintola-fujimi/" TargetMode="External" /><Relationship Id="rId36" Type="http://schemas.openxmlformats.org/officeDocument/2006/relationships/hyperlink" Target="https://www.instagram.com/p/B1MHOOYBjDx/?igshid=1p3utlch07ao2" TargetMode="External" /><Relationship Id="rId37" Type="http://schemas.openxmlformats.org/officeDocument/2006/relationships/hyperlink" Target="https://www.instagram.com/p/B1fk1POhIJ9/?igshid=93er5usnxk5x" TargetMode="External" /><Relationship Id="rId38" Type="http://schemas.openxmlformats.org/officeDocument/2006/relationships/hyperlink" Target="https://www.instagram.com/p/B1flQwTBpdU/?igshid=ibyqbafu6fn7" TargetMode="External" /><Relationship Id="rId39" Type="http://schemas.openxmlformats.org/officeDocument/2006/relationships/hyperlink" Target="https://twitter.com/tamperekaupunki/status/1164779187569168395" TargetMode="External" /><Relationship Id="rId40" Type="http://schemas.openxmlformats.org/officeDocument/2006/relationships/hyperlink" Target="https://suomenkuvalehti.fi/jutut/kotimaa/skeittaus-on-miljardibisnes-josta-tulee-ensi-kertaa-myos-olympialaji-silti-lautailijoita-ahdistaa-onko-rahina-ja-hauskapito-loppu/" TargetMode="External" /><Relationship Id="rId41" Type="http://schemas.openxmlformats.org/officeDocument/2006/relationships/hyperlink" Target="https://www.loudersound.com/features/we-saw-rammstein-play-two-shows-in-the-most-metal-city-on-the-planet-and-fk" TargetMode="External" /><Relationship Id="rId42" Type="http://schemas.openxmlformats.org/officeDocument/2006/relationships/hyperlink" Target="https://www.stara.fi/" TargetMode="External" /><Relationship Id="rId43" Type="http://schemas.openxmlformats.org/officeDocument/2006/relationships/hyperlink" Target="https://www.loudersound.com/features/we-saw-rammstein-play-two-shows-in-the-most-metal-city-on-the-planet-and-fk" TargetMode="External" /><Relationship Id="rId44" Type="http://schemas.openxmlformats.org/officeDocument/2006/relationships/hyperlink" Target="https://muumimuseo.fi/en/visit-us/competition/" TargetMode="External" /><Relationship Id="rId45" Type="http://schemas.openxmlformats.org/officeDocument/2006/relationships/hyperlink" Target="https://visittampere.fi/en/events/moomin-museum-garden-party/" TargetMode="External" /><Relationship Id="rId46" Type="http://schemas.openxmlformats.org/officeDocument/2006/relationships/hyperlink" Target="https://www.instagram.com/p/B1bl7zynEi5/" TargetMode="External" /><Relationship Id="rId47" Type="http://schemas.openxmlformats.org/officeDocument/2006/relationships/hyperlink" Target="https://katzenworld.co.uk/2019/08/22/the-cat-cafes-of-finland-and-sweden/" TargetMode="External" /><Relationship Id="rId48" Type="http://schemas.openxmlformats.org/officeDocument/2006/relationships/hyperlink" Target="https://visittampere.fi/artikkelit/pyoraily-tampereella/" TargetMode="External" /><Relationship Id="rId49" Type="http://schemas.openxmlformats.org/officeDocument/2006/relationships/hyperlink" Target="https://visittampere.fi/tapahtumat/sastamalan-wanhat-talot/" TargetMode="External" /><Relationship Id="rId50" Type="http://schemas.openxmlformats.org/officeDocument/2006/relationships/hyperlink" Target="https://visittampere.fi/tapahtumat/tuulensuun-korttelijuhla/" TargetMode="External" /><Relationship Id="rId51" Type="http://schemas.openxmlformats.org/officeDocument/2006/relationships/hyperlink" Target="https://visittampere.fi/tapahtumat/taidekirja/" TargetMode="External" /><Relationship Id="rId52" Type="http://schemas.openxmlformats.org/officeDocument/2006/relationships/hyperlink" Target="https://www.stara.fi/" TargetMode="External" /><Relationship Id="rId53" Type="http://schemas.openxmlformats.org/officeDocument/2006/relationships/hyperlink" Target="https://www.stara.fi/" TargetMode="External" /><Relationship Id="rId54" Type="http://schemas.openxmlformats.org/officeDocument/2006/relationships/hyperlink" Target="https://www.iltalehti.fi/matkajutut/a/087fe386-bba2-4263-8452-21face928b3f" TargetMode="External" /><Relationship Id="rId55" Type="http://schemas.openxmlformats.org/officeDocument/2006/relationships/hyperlink" Target="https://visittampere.fi/en/news/paris-north-cape-photo-adventure-arrives-to-tampere/" TargetMode="External" /><Relationship Id="rId56" Type="http://schemas.openxmlformats.org/officeDocument/2006/relationships/hyperlink" Target="https://www.tamperelainen.fi/artikkeli/791588-kansainvaliset-valokuvaseikkailijat-saapuvat-tampereelle-kohteina-muun-muassa" TargetMode="External" /><Relationship Id="rId57" Type="http://schemas.openxmlformats.org/officeDocument/2006/relationships/hyperlink" Target="https://www.tampere.fi/material/attachments/uutiskeskus/tampere/h/WmaJ4zXi7/PuutarhajuhlaA5ohjelmakartta-printti.pdf" TargetMode="External" /><Relationship Id="rId58" Type="http://schemas.openxmlformats.org/officeDocument/2006/relationships/hyperlink" Target="https://visittampere.fi/tapahtumat/hiedanrannan-puutarhajuhlat/" TargetMode="External" /><Relationship Id="rId59" Type="http://schemas.openxmlformats.org/officeDocument/2006/relationships/hyperlink" Target="https://visittampere.fi/ajankohtaista/g-livelab-tampere-avautuu/" TargetMode="External" /><Relationship Id="rId60" Type="http://schemas.openxmlformats.org/officeDocument/2006/relationships/hyperlink" Target="https://www.glivelab.fi/tampere/" TargetMode="External" /><Relationship Id="rId61" Type="http://schemas.openxmlformats.org/officeDocument/2006/relationships/hyperlink" Target="https://visittampere.fi/en/news/paris-north-cape-photo-adventure-arrives-to-tampere/" TargetMode="External" /><Relationship Id="rId62" Type="http://schemas.openxmlformats.org/officeDocument/2006/relationships/hyperlink" Target="https://visittampere.fi/ajankohtaista/paris-north-cape-photo-adventure-valloittaa-tampereen/" TargetMode="External" /><Relationship Id="rId63" Type="http://schemas.openxmlformats.org/officeDocument/2006/relationships/hyperlink" Target="https://www.tampere.fi/tampereen-kaupunki/ajankohtaista/tiedotteet/2019/08/17082019_1.html" TargetMode="External" /><Relationship Id="rId64" Type="http://schemas.openxmlformats.org/officeDocument/2006/relationships/hyperlink" Target="https://www.aamulehti.fi/a/46212f5f-d11d-4e2e-8be6-5566cb5cd397" TargetMode="External" /><Relationship Id="rId65" Type="http://schemas.openxmlformats.org/officeDocument/2006/relationships/hyperlink" Target="https://twitter.com/UrsulaHelsky/status/1164535848819462144" TargetMode="External" /><Relationship Id="rId66" Type="http://schemas.openxmlformats.org/officeDocument/2006/relationships/hyperlink" Target="https://www.tampere.fi/tampereen-kaupunki/ajankohtaista/tapahtumat/AEf1RTsup.html.stx" TargetMode="External" /><Relationship Id="rId67" Type="http://schemas.openxmlformats.org/officeDocument/2006/relationships/hyperlink" Target="https://visittampere.fi/tapahtumat/kortejarven-eloisa-elokuu/" TargetMode="External" /><Relationship Id="rId68" Type="http://schemas.openxmlformats.org/officeDocument/2006/relationships/hyperlink" Target="https://www.instagram.com/p/B0-8zv5o--V/" TargetMode="External" /><Relationship Id="rId69" Type="http://schemas.openxmlformats.org/officeDocument/2006/relationships/hyperlink" Target="https://visittampere.fi/tapahtumat/hameenpuiston-puistofiesta/" TargetMode="External" /><Relationship Id="rId70" Type="http://schemas.openxmlformats.org/officeDocument/2006/relationships/hyperlink" Target="https://www.facebook.com/events/2520347938247384/" TargetMode="External" /><Relationship Id="rId71" Type="http://schemas.openxmlformats.org/officeDocument/2006/relationships/hyperlink" Target="https://www.loudersound.com/features/we-saw-rammstein-play-two-shows-in-the-most-metal-city-on-the-planet-and-fk" TargetMode="External" /><Relationship Id="rId72" Type="http://schemas.openxmlformats.org/officeDocument/2006/relationships/hyperlink" Target="https://visittampere.fi/tampere-lakeland-festival/" TargetMode="External" /><Relationship Id="rId73" Type="http://schemas.openxmlformats.org/officeDocument/2006/relationships/hyperlink" Target="https://visittampere.fi/tapahtumat/pispalan-saunafestivaali/" TargetMode="External" /><Relationship Id="rId74" Type="http://schemas.openxmlformats.org/officeDocument/2006/relationships/hyperlink" Target="https://visittampere.fi/artikkelit/sarkanniemen-alueen-uudet-palvelut-kysely/" TargetMode="External" /><Relationship Id="rId75" Type="http://schemas.openxmlformats.org/officeDocument/2006/relationships/hyperlink" Target="https://visittampere.fi/tapahtumat/viikinsaaren-venetsialaiset/" TargetMode="External" /><Relationship Id="rId76" Type="http://schemas.openxmlformats.org/officeDocument/2006/relationships/hyperlink" Target="https://visittampere.fi/tapahtumat/hameenpuiston-puistofiesta/" TargetMode="External" /><Relationship Id="rId77" Type="http://schemas.openxmlformats.org/officeDocument/2006/relationships/hyperlink" Target="https://forms.gle/tBuRFGqGaq3gJL5NA" TargetMode="External" /><Relationship Id="rId78" Type="http://schemas.openxmlformats.org/officeDocument/2006/relationships/hyperlink" Target="https://visittampere.fi/en/tampere-lakeland-festival/" TargetMode="External" /><Relationship Id="rId79" Type="http://schemas.openxmlformats.org/officeDocument/2006/relationships/hyperlink" Target="https://twitter.com/thisisFINLAND/status/1164877955044192257" TargetMode="External" /><Relationship Id="rId80" Type="http://schemas.openxmlformats.org/officeDocument/2006/relationships/hyperlink" Target="https://www.instagram.com/p/B1M_D-aBNEv/?igshid=r4pa5o2lv6pg" TargetMode="External" /><Relationship Id="rId81" Type="http://schemas.openxmlformats.org/officeDocument/2006/relationships/hyperlink" Target="https://www.instagram.com/p/B1hUpDLBies/?igshid=i11ot0i9ax57" TargetMode="External" /><Relationship Id="rId82" Type="http://schemas.openxmlformats.org/officeDocument/2006/relationships/hyperlink" Target="https://visittampere.fi/en/events/pispala-sauna-festival/" TargetMode="External" /><Relationship Id="rId83" Type="http://schemas.openxmlformats.org/officeDocument/2006/relationships/hyperlink" Target="https://visittampere.fi/en/events/pispala-sauna-festival/" TargetMode="External" /><Relationship Id="rId84" Type="http://schemas.openxmlformats.org/officeDocument/2006/relationships/hyperlink" Target="https://visittampere.fi/en/events/pispala-sauna-festival/" TargetMode="External" /><Relationship Id="rId85" Type="http://schemas.openxmlformats.org/officeDocument/2006/relationships/hyperlink" Target="https://www.instagram.com/p/B1izoMYg58G/?igshid=kob1j5ugmey9" TargetMode="External" /><Relationship Id="rId86" Type="http://schemas.openxmlformats.org/officeDocument/2006/relationships/hyperlink" Target="https://www.youtube.com/watch?v=Pd65o1jiUXk&amp;feature=youtu.be" TargetMode="External" /><Relationship Id="rId87" Type="http://schemas.openxmlformats.org/officeDocument/2006/relationships/hyperlink" Target="https://www.loudersound.com/features/we-saw-rammstein-play-two-shows-in-the-most-metal-city-on-the-planet-and-fk" TargetMode="External" /><Relationship Id="rId88" Type="http://schemas.openxmlformats.org/officeDocument/2006/relationships/hyperlink" Target="https://twitter.com/womex/status/1159773492205821952" TargetMode="External" /><Relationship Id="rId89" Type="http://schemas.openxmlformats.org/officeDocument/2006/relationships/hyperlink" Target="https://www.instagram.com/p/B0-8zv5o--V/" TargetMode="External" /><Relationship Id="rId90" Type="http://schemas.openxmlformats.org/officeDocument/2006/relationships/hyperlink" Target="https://www.loudersound.com/features/we-saw-rammstein-play-two-shows-in-the-most-metal-city-on-the-planet-and-fk" TargetMode="External" /><Relationship Id="rId91" Type="http://schemas.openxmlformats.org/officeDocument/2006/relationships/hyperlink" Target="http://puntomice.com/punto-mice-32/" TargetMode="External" /><Relationship Id="rId92" Type="http://schemas.openxmlformats.org/officeDocument/2006/relationships/hyperlink" Target="https://twitter.com/VisitTampere/status/1161541871790972928" TargetMode="External" /><Relationship Id="rId93" Type="http://schemas.openxmlformats.org/officeDocument/2006/relationships/hyperlink" Target="https://www.discoveringfinland.com/destination/the-house-of-mr-clutterbuck/" TargetMode="External" /><Relationship Id="rId94" Type="http://schemas.openxmlformats.org/officeDocument/2006/relationships/hyperlink" Target="https://www.blockfest.fi/" TargetMode="External" /><Relationship Id="rId95" Type="http://schemas.openxmlformats.org/officeDocument/2006/relationships/hyperlink" Target="https://www.blockfest.fi/" TargetMode="External" /><Relationship Id="rId96" Type="http://schemas.openxmlformats.org/officeDocument/2006/relationships/hyperlink" Target="https://visittampere.fi/en/events/tamperrada-pintxo-week/" TargetMode="External" /><Relationship Id="rId97" Type="http://schemas.openxmlformats.org/officeDocument/2006/relationships/hyperlink" Target="https://visittampere.fi/en/tampere-lakeland-festival/" TargetMode="External" /><Relationship Id="rId98" Type="http://schemas.openxmlformats.org/officeDocument/2006/relationships/hyperlink" Target="https://pbs.twimg.com/media/EBrpSN9XsAAcOcm.jpg" TargetMode="External" /><Relationship Id="rId99" Type="http://schemas.openxmlformats.org/officeDocument/2006/relationships/hyperlink" Target="https://pbs.twimg.com/media/EBrpXp4XsAAwiBr.jpg" TargetMode="External" /><Relationship Id="rId100" Type="http://schemas.openxmlformats.org/officeDocument/2006/relationships/hyperlink" Target="https://pbs.twimg.com/media/EBrpbCmW4AACNC6.jpg" TargetMode="External" /><Relationship Id="rId101" Type="http://schemas.openxmlformats.org/officeDocument/2006/relationships/hyperlink" Target="https://pbs.twimg.com/media/EBs7cPFW4AAEMbi.jpg" TargetMode="External" /><Relationship Id="rId102" Type="http://schemas.openxmlformats.org/officeDocument/2006/relationships/hyperlink" Target="https://pbs.twimg.com/media/EClPOGIXkAA_b_l.jpg" TargetMode="External" /><Relationship Id="rId103" Type="http://schemas.openxmlformats.org/officeDocument/2006/relationships/hyperlink" Target="https://pbs.twimg.com/media/C-rZEnFXoAUT9O5.jpg" TargetMode="External" /><Relationship Id="rId104" Type="http://schemas.openxmlformats.org/officeDocument/2006/relationships/hyperlink" Target="https://pbs.twimg.com/media/EB13ACRWsAAldqg.jpg" TargetMode="External" /><Relationship Id="rId105" Type="http://schemas.openxmlformats.org/officeDocument/2006/relationships/hyperlink" Target="https://pbs.twimg.com/media/EB2Uxp6WkAAvVkR.jpg" TargetMode="External" /><Relationship Id="rId106" Type="http://schemas.openxmlformats.org/officeDocument/2006/relationships/hyperlink" Target="https://pbs.twimg.com/media/EB-jTwAXsAAivjB.jpg" TargetMode="External" /><Relationship Id="rId107" Type="http://schemas.openxmlformats.org/officeDocument/2006/relationships/hyperlink" Target="https://pbs.twimg.com/media/ECKgMxoXkAAkGV2.jpg" TargetMode="External" /><Relationship Id="rId108" Type="http://schemas.openxmlformats.org/officeDocument/2006/relationships/hyperlink" Target="https://pbs.twimg.com/media/ECGYli3WwAUs8d5.jpg" TargetMode="External" /><Relationship Id="rId109" Type="http://schemas.openxmlformats.org/officeDocument/2006/relationships/hyperlink" Target="https://pbs.twimg.com/media/ECLO9r_WwAE-8ER.jpg" TargetMode="External" /><Relationship Id="rId110" Type="http://schemas.openxmlformats.org/officeDocument/2006/relationships/hyperlink" Target="https://pbs.twimg.com/media/ECLPRnZXkAAGY3b.jpg" TargetMode="External" /><Relationship Id="rId111" Type="http://schemas.openxmlformats.org/officeDocument/2006/relationships/hyperlink" Target="https://pbs.twimg.com/media/ECKfzQdWsAAyhiR.jpg" TargetMode="External" /><Relationship Id="rId112" Type="http://schemas.openxmlformats.org/officeDocument/2006/relationships/hyperlink" Target="https://pbs.twimg.com/media/EBs7cPFW4AAEMbi.jpg" TargetMode="External" /><Relationship Id="rId113" Type="http://schemas.openxmlformats.org/officeDocument/2006/relationships/hyperlink" Target="https://pbs.twimg.com/media/ECosE7oVAAAs7tV.jpg" TargetMode="External" /><Relationship Id="rId114" Type="http://schemas.openxmlformats.org/officeDocument/2006/relationships/hyperlink" Target="https://pbs.twimg.com/media/ECFDCyaUcAcSWFE.jpg" TargetMode="External" /><Relationship Id="rId115" Type="http://schemas.openxmlformats.org/officeDocument/2006/relationships/hyperlink" Target="https://pbs.twimg.com/media/ECgkApuX4AYEwPP.jpg" TargetMode="External" /><Relationship Id="rId116" Type="http://schemas.openxmlformats.org/officeDocument/2006/relationships/hyperlink" Target="https://pbs.twimg.com/media/ECAd9JBXkAAyHed.png" TargetMode="External" /><Relationship Id="rId117" Type="http://schemas.openxmlformats.org/officeDocument/2006/relationships/hyperlink" Target="https://pbs.twimg.com/media/ECAcrWiW4AAYprf.png" TargetMode="External" /><Relationship Id="rId118" Type="http://schemas.openxmlformats.org/officeDocument/2006/relationships/hyperlink" Target="https://pbs.twimg.com/media/EB_245ZX4AAlSRv.jpg" TargetMode="External" /><Relationship Id="rId119" Type="http://schemas.openxmlformats.org/officeDocument/2006/relationships/hyperlink" Target="https://pbs.twimg.com/media/EB_70e0XUAAArKF.jpg" TargetMode="External" /><Relationship Id="rId120" Type="http://schemas.openxmlformats.org/officeDocument/2006/relationships/hyperlink" Target="https://pbs.twimg.com/media/ECAULUdWsAI0j_I.jpg" TargetMode="External" /><Relationship Id="rId121" Type="http://schemas.openxmlformats.org/officeDocument/2006/relationships/hyperlink" Target="https://pbs.twimg.com/media/ECEgxFXUIAAIPNt.jpg" TargetMode="External" /><Relationship Id="rId122" Type="http://schemas.openxmlformats.org/officeDocument/2006/relationships/hyperlink" Target="https://pbs.twimg.com/media/ECEh7qpUEAAenbX.jpg" TargetMode="External" /><Relationship Id="rId123" Type="http://schemas.openxmlformats.org/officeDocument/2006/relationships/hyperlink" Target="https://pbs.twimg.com/media/ECEjZmVUIAMUSS7.jpg" TargetMode="External" /><Relationship Id="rId124" Type="http://schemas.openxmlformats.org/officeDocument/2006/relationships/hyperlink" Target="https://pbs.twimg.com/media/ECEnawWU0AAH6KH.jpg" TargetMode="External" /><Relationship Id="rId125" Type="http://schemas.openxmlformats.org/officeDocument/2006/relationships/hyperlink" Target="https://pbs.twimg.com/media/ECFbPgyXkAYgrRN.jpg" TargetMode="External" /><Relationship Id="rId126" Type="http://schemas.openxmlformats.org/officeDocument/2006/relationships/hyperlink" Target="https://pbs.twimg.com/media/ECFX1mhWwAELCu2.jpg" TargetMode="External" /><Relationship Id="rId127" Type="http://schemas.openxmlformats.org/officeDocument/2006/relationships/hyperlink" Target="https://pbs.twimg.com/media/ECLtQfIXoAESR40.jpg" TargetMode="External" /><Relationship Id="rId128" Type="http://schemas.openxmlformats.org/officeDocument/2006/relationships/hyperlink" Target="https://pbs.twimg.com/media/ECLqdBAWwAA3fYw.jpg" TargetMode="External" /><Relationship Id="rId129" Type="http://schemas.openxmlformats.org/officeDocument/2006/relationships/hyperlink" Target="https://pbs.twimg.com/media/ECooBUUUIAEXvHO.jpg" TargetMode="External" /><Relationship Id="rId130" Type="http://schemas.openxmlformats.org/officeDocument/2006/relationships/hyperlink" Target="https://pbs.twimg.com/media/ECrF_OnX4AA7T_k.jpg" TargetMode="External" /><Relationship Id="rId131" Type="http://schemas.openxmlformats.org/officeDocument/2006/relationships/hyperlink" Target="https://pbs.twimg.com/media/ECrF_OnX4AA7T_k.jpg" TargetMode="External" /><Relationship Id="rId132" Type="http://schemas.openxmlformats.org/officeDocument/2006/relationships/hyperlink" Target="https://pbs.twimg.com/media/ECvNzOUW4AARiKf.jpg" TargetMode="External" /><Relationship Id="rId133" Type="http://schemas.openxmlformats.org/officeDocument/2006/relationships/hyperlink" Target="https://pbs.twimg.com/media/ECO6a7eWkAE3fsM.jpg" TargetMode="External" /><Relationship Id="rId134" Type="http://schemas.openxmlformats.org/officeDocument/2006/relationships/hyperlink" Target="https://pbs.twimg.com/media/EByckO7XsAAENAE.jpg" TargetMode="External" /><Relationship Id="rId135" Type="http://schemas.openxmlformats.org/officeDocument/2006/relationships/hyperlink" Target="https://pbs.twimg.com/media/EB8ztBkWwAE3pPB.jpg" TargetMode="External" /><Relationship Id="rId136" Type="http://schemas.openxmlformats.org/officeDocument/2006/relationships/hyperlink" Target="https://pbs.twimg.com/media/EClotSWWsAAr3Vc.jpg" TargetMode="External" /><Relationship Id="rId137" Type="http://schemas.openxmlformats.org/officeDocument/2006/relationships/hyperlink" Target="https://pbs.twimg.com/media/ECqw3gdXkAIoFTv.jpg" TargetMode="External" /><Relationship Id="rId138" Type="http://schemas.openxmlformats.org/officeDocument/2006/relationships/hyperlink" Target="https://pbs.twimg.com/media/ECwHyhLXUAE-9Zp.jpg" TargetMode="External" /><Relationship Id="rId139" Type="http://schemas.openxmlformats.org/officeDocument/2006/relationships/hyperlink" Target="https://pbs.twimg.com/media/EBs7cPFW4AAEMbi.jpg" TargetMode="External" /><Relationship Id="rId140" Type="http://schemas.openxmlformats.org/officeDocument/2006/relationships/hyperlink" Target="https://pbs.twimg.com/media/EBwvujlWkAAHBkX.jpg" TargetMode="External" /><Relationship Id="rId141" Type="http://schemas.openxmlformats.org/officeDocument/2006/relationships/hyperlink" Target="https://pbs.twimg.com/media/EB8mU1iX4AEEYl2.jpg" TargetMode="External" /><Relationship Id="rId142" Type="http://schemas.openxmlformats.org/officeDocument/2006/relationships/hyperlink" Target="https://pbs.twimg.com/media/EB8m2-bXsAErnUz.jpg" TargetMode="External" /><Relationship Id="rId143" Type="http://schemas.openxmlformats.org/officeDocument/2006/relationships/hyperlink" Target="https://pbs.twimg.com/media/EB8o4U3WkAc2nrV.jpg" TargetMode="External" /><Relationship Id="rId144" Type="http://schemas.openxmlformats.org/officeDocument/2006/relationships/hyperlink" Target="https://pbs.twimg.com/media/EBw-c4SXoAAf4uN.jpg" TargetMode="External" /><Relationship Id="rId145" Type="http://schemas.openxmlformats.org/officeDocument/2006/relationships/hyperlink" Target="https://pbs.twimg.com/media/EBxvZYeXUAEYulN.jpg" TargetMode="External" /><Relationship Id="rId146" Type="http://schemas.openxmlformats.org/officeDocument/2006/relationships/hyperlink" Target="https://pbs.twimg.com/media/ECFQm-IXUAAup49.jpg" TargetMode="External" /><Relationship Id="rId147" Type="http://schemas.openxmlformats.org/officeDocument/2006/relationships/hyperlink" Target="https://pbs.twimg.com/media/ECVn-pHXkAEza__.jpg" TargetMode="External" /><Relationship Id="rId148" Type="http://schemas.openxmlformats.org/officeDocument/2006/relationships/hyperlink" Target="https://pbs.twimg.com/media/ECaRfLEWsAYU-SL.jpg" TargetMode="External" /><Relationship Id="rId149" Type="http://schemas.openxmlformats.org/officeDocument/2006/relationships/hyperlink" Target="http://pbs.twimg.com/profile_images/413730607597109248/la3TOx7S_normal.jpeg" TargetMode="External" /><Relationship Id="rId150" Type="http://schemas.openxmlformats.org/officeDocument/2006/relationships/hyperlink" Target="http://pbs.twimg.com/profile_images/2679171403/5bc192c97dd1a23ce4421a4d95b919bc_normal.png" TargetMode="External" /><Relationship Id="rId151" Type="http://schemas.openxmlformats.org/officeDocument/2006/relationships/hyperlink" Target="http://pbs.twimg.com/profile_images/2679171403/5bc192c97dd1a23ce4421a4d95b919bc_normal.png" TargetMode="External" /><Relationship Id="rId152" Type="http://schemas.openxmlformats.org/officeDocument/2006/relationships/hyperlink" Target="http://pbs.twimg.com/profile_images/1043839717010284546/YA8yq5M__normal.jpg" TargetMode="External" /><Relationship Id="rId153" Type="http://schemas.openxmlformats.org/officeDocument/2006/relationships/hyperlink" Target="https://pbs.twimg.com/media/EBrpSN9XsAAcOcm.jpg" TargetMode="External" /><Relationship Id="rId154" Type="http://schemas.openxmlformats.org/officeDocument/2006/relationships/hyperlink" Target="https://pbs.twimg.com/media/EBrpXp4XsAAwiBr.jpg" TargetMode="External" /><Relationship Id="rId155" Type="http://schemas.openxmlformats.org/officeDocument/2006/relationships/hyperlink" Target="https://pbs.twimg.com/media/EBrpbCmW4AACNC6.jp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pbs.twimg.com/profile_images/831109508705505280/7kq-a29W_normal.jpg" TargetMode="External" /><Relationship Id="rId158" Type="http://schemas.openxmlformats.org/officeDocument/2006/relationships/hyperlink" Target="http://pbs.twimg.com/profile_images/831109508705505280/7kq-a29W_normal.jpg" TargetMode="External" /><Relationship Id="rId159" Type="http://schemas.openxmlformats.org/officeDocument/2006/relationships/hyperlink" Target="http://pbs.twimg.com/profile_images/831109508705505280/7kq-a29W_normal.jpg" TargetMode="External" /><Relationship Id="rId160" Type="http://schemas.openxmlformats.org/officeDocument/2006/relationships/hyperlink" Target="https://pbs.twimg.com/media/EBs7cPFW4AAEMbi.jpg" TargetMode="External" /><Relationship Id="rId161" Type="http://schemas.openxmlformats.org/officeDocument/2006/relationships/hyperlink" Target="http://pbs.twimg.com/profile_images/1137415043082072065/JCSdXrPM_normal.jpg" TargetMode="External" /><Relationship Id="rId162" Type="http://schemas.openxmlformats.org/officeDocument/2006/relationships/hyperlink" Target="http://pbs.twimg.com/profile_images/872146838962544642/HUEzbEm9_normal.jpg" TargetMode="External" /><Relationship Id="rId163" Type="http://schemas.openxmlformats.org/officeDocument/2006/relationships/hyperlink" Target="https://pbs.twimg.com/media/EClPOGIXkAA_b_l.jpg" TargetMode="External" /><Relationship Id="rId164" Type="http://schemas.openxmlformats.org/officeDocument/2006/relationships/hyperlink" Target="http://pbs.twimg.com/profile_images/1268882759/Paulina10_normal.jpg" TargetMode="External" /><Relationship Id="rId165" Type="http://schemas.openxmlformats.org/officeDocument/2006/relationships/hyperlink" Target="http://pbs.twimg.com/profile_images/1116215146924388352/FGSTfJxW_normal.jpg" TargetMode="External" /><Relationship Id="rId166" Type="http://schemas.openxmlformats.org/officeDocument/2006/relationships/hyperlink" Target="https://pbs.twimg.com/media/C-rZEnFXoAUT9O5.jpg" TargetMode="External" /><Relationship Id="rId167" Type="http://schemas.openxmlformats.org/officeDocument/2006/relationships/hyperlink" Target="https://pbs.twimg.com/media/EB13ACRWsAAldqg.jpg" TargetMode="External" /><Relationship Id="rId168" Type="http://schemas.openxmlformats.org/officeDocument/2006/relationships/hyperlink" Target="https://pbs.twimg.com/media/EB2Uxp6WkAAvVkR.jpg" TargetMode="External" /><Relationship Id="rId169" Type="http://schemas.openxmlformats.org/officeDocument/2006/relationships/hyperlink" Target="http://pbs.twimg.com/profile_images/1072283169221566464/lc09mUNU_normal.jpg" TargetMode="External" /><Relationship Id="rId170" Type="http://schemas.openxmlformats.org/officeDocument/2006/relationships/hyperlink" Target="http://pbs.twimg.com/profile_images/972407532219174913/rM8t6kar_normal.jpg" TargetMode="External" /><Relationship Id="rId171" Type="http://schemas.openxmlformats.org/officeDocument/2006/relationships/hyperlink" Target="http://pbs.twimg.com/profile_images/442469431126413312/ryAVBocS_normal.jpeg" TargetMode="External" /><Relationship Id="rId172" Type="http://schemas.openxmlformats.org/officeDocument/2006/relationships/hyperlink" Target="http://pbs.twimg.com/profile_images/442469431126413312/ryAVBocS_normal.jpeg" TargetMode="External" /><Relationship Id="rId173" Type="http://schemas.openxmlformats.org/officeDocument/2006/relationships/hyperlink" Target="http://pbs.twimg.com/profile_images/948087121436397568/O6H62RZk_normal.jpg" TargetMode="External" /><Relationship Id="rId174" Type="http://schemas.openxmlformats.org/officeDocument/2006/relationships/hyperlink" Target="http://pbs.twimg.com/profile_images/1110453302674817024/sQpjZrAE_normal.png" TargetMode="External" /><Relationship Id="rId175" Type="http://schemas.openxmlformats.org/officeDocument/2006/relationships/hyperlink" Target="http://pbs.twimg.com/profile_images/976077511699419142/2eXLzPWS_normal.jpg" TargetMode="External" /><Relationship Id="rId176" Type="http://schemas.openxmlformats.org/officeDocument/2006/relationships/hyperlink" Target="http://pbs.twimg.com/profile_images/1064849761524699136/YbOcliLS_normal.jpg" TargetMode="External" /><Relationship Id="rId177" Type="http://schemas.openxmlformats.org/officeDocument/2006/relationships/hyperlink" Target="http://pbs.twimg.com/profile_images/904269478745255936/wZM5YOD8_normal.jpg" TargetMode="External" /><Relationship Id="rId178" Type="http://schemas.openxmlformats.org/officeDocument/2006/relationships/hyperlink" Target="http://pbs.twimg.com/profile_images/904269478745255936/wZM5YOD8_normal.jpg" TargetMode="External" /><Relationship Id="rId179" Type="http://schemas.openxmlformats.org/officeDocument/2006/relationships/hyperlink" Target="http://pbs.twimg.com/profile_images/904269478745255936/wZM5YOD8_normal.jpg" TargetMode="External" /><Relationship Id="rId180" Type="http://schemas.openxmlformats.org/officeDocument/2006/relationships/hyperlink" Target="http://pbs.twimg.com/profile_images/489236643690577920/zOw6K2W5_normal.jpeg" TargetMode="External" /><Relationship Id="rId181" Type="http://schemas.openxmlformats.org/officeDocument/2006/relationships/hyperlink" Target="http://pbs.twimg.com/profile_images/489236643690577920/zOw6K2W5_normal.jpeg" TargetMode="External" /><Relationship Id="rId182" Type="http://schemas.openxmlformats.org/officeDocument/2006/relationships/hyperlink" Target="https://pbs.twimg.com/media/EB-jTwAXsAAivjB.jpg" TargetMode="External" /><Relationship Id="rId183" Type="http://schemas.openxmlformats.org/officeDocument/2006/relationships/hyperlink" Target="http://pbs.twimg.com/profile_images/324612996/Jim_at_E_Connect_3_normal.jpg" TargetMode="External" /><Relationship Id="rId184" Type="http://schemas.openxmlformats.org/officeDocument/2006/relationships/hyperlink" Target="http://pbs.twimg.com/profile_images/324612996/Jim_at_E_Connect_3_normal.jpg" TargetMode="External" /><Relationship Id="rId185" Type="http://schemas.openxmlformats.org/officeDocument/2006/relationships/hyperlink" Target="http://pbs.twimg.com/profile_images/961566495556980737/6hb7x8ol_normal.jpg" TargetMode="External" /><Relationship Id="rId186" Type="http://schemas.openxmlformats.org/officeDocument/2006/relationships/hyperlink" Target="http://pbs.twimg.com/profile_images/580064605248049152/qC9Rwt9i_normal.png" TargetMode="External" /><Relationship Id="rId187" Type="http://schemas.openxmlformats.org/officeDocument/2006/relationships/hyperlink" Target="http://pbs.twimg.com/profile_images/580064605248049152/qC9Rwt9i_normal.png" TargetMode="External" /><Relationship Id="rId188" Type="http://schemas.openxmlformats.org/officeDocument/2006/relationships/hyperlink" Target="http://pbs.twimg.com/profile_images/1005089424617730048/3bwxmyzv_normal.jpg" TargetMode="External" /><Relationship Id="rId189" Type="http://schemas.openxmlformats.org/officeDocument/2006/relationships/hyperlink" Target="http://pbs.twimg.com/profile_images/964939186926170112/OBAredoC_normal.jpg" TargetMode="External" /><Relationship Id="rId190" Type="http://schemas.openxmlformats.org/officeDocument/2006/relationships/hyperlink" Target="http://pbs.twimg.com/profile_images/926063104735219712/cNt2Mo79_normal.jpg" TargetMode="External" /><Relationship Id="rId191" Type="http://schemas.openxmlformats.org/officeDocument/2006/relationships/hyperlink" Target="http://pbs.twimg.com/profile_images/666516828089286658/3speflMK_normal.jpg" TargetMode="External" /><Relationship Id="rId192" Type="http://schemas.openxmlformats.org/officeDocument/2006/relationships/hyperlink" Target="http://pbs.twimg.com/profile_images/990153626613178369/rPAKURkz_normal.jpg" TargetMode="External" /><Relationship Id="rId193" Type="http://schemas.openxmlformats.org/officeDocument/2006/relationships/hyperlink" Target="http://pbs.twimg.com/profile_images/1121320541330255873/pH382ctG_normal.png" TargetMode="External" /><Relationship Id="rId194" Type="http://schemas.openxmlformats.org/officeDocument/2006/relationships/hyperlink" Target="http://pbs.twimg.com/profile_images/1121320541330255873/pH382ctG_normal.png" TargetMode="External" /><Relationship Id="rId195" Type="http://schemas.openxmlformats.org/officeDocument/2006/relationships/hyperlink" Target="http://pbs.twimg.com/profile_images/719304169434144768/6ggylypD_normal.jpg" TargetMode="External" /><Relationship Id="rId196" Type="http://schemas.openxmlformats.org/officeDocument/2006/relationships/hyperlink" Target="http://pbs.twimg.com/profile_images/1117315421462335489/umvlDZ8z_normal.jpg" TargetMode="External" /><Relationship Id="rId197" Type="http://schemas.openxmlformats.org/officeDocument/2006/relationships/hyperlink" Target="http://pbs.twimg.com/profile_images/695012378266705921/AM1EKfHY_normal.jpg" TargetMode="External" /><Relationship Id="rId198" Type="http://schemas.openxmlformats.org/officeDocument/2006/relationships/hyperlink" Target="http://pbs.twimg.com/profile_images/1062422126983024640/aej0WWPW_normal.jpg" TargetMode="External" /><Relationship Id="rId199" Type="http://schemas.openxmlformats.org/officeDocument/2006/relationships/hyperlink" Target="http://pbs.twimg.com/profile_images/926423884001366016/DrNRsX3h_normal.jpg" TargetMode="External" /><Relationship Id="rId200" Type="http://schemas.openxmlformats.org/officeDocument/2006/relationships/hyperlink" Target="http://pbs.twimg.com/profile_images/2263021678/kauppakamari_normal.jpg" TargetMode="External" /><Relationship Id="rId201" Type="http://schemas.openxmlformats.org/officeDocument/2006/relationships/hyperlink" Target="http://pbs.twimg.com/profile_images/917653900488003585/XMGTav57_normal.jpg" TargetMode="External" /><Relationship Id="rId202" Type="http://schemas.openxmlformats.org/officeDocument/2006/relationships/hyperlink" Target="http://pbs.twimg.com/profile_images/917653900488003585/XMGTav57_normal.jpg" TargetMode="External" /><Relationship Id="rId203" Type="http://schemas.openxmlformats.org/officeDocument/2006/relationships/hyperlink" Target="http://pbs.twimg.com/profile_images/986701481284808704/ufHRbNoY_normal.jpg" TargetMode="External" /><Relationship Id="rId204" Type="http://schemas.openxmlformats.org/officeDocument/2006/relationships/hyperlink" Target="http://pbs.twimg.com/profile_images/1143861725575417856/agO8aClf_normal.png" TargetMode="External" /><Relationship Id="rId205" Type="http://schemas.openxmlformats.org/officeDocument/2006/relationships/hyperlink" Target="http://pbs.twimg.com/profile_images/512988974101446656/pspeX1bI_normal.png" TargetMode="External" /><Relationship Id="rId206" Type="http://schemas.openxmlformats.org/officeDocument/2006/relationships/hyperlink" Target="https://pbs.twimg.com/media/ECKgMxoXkAAkGV2.jpg" TargetMode="External" /><Relationship Id="rId207" Type="http://schemas.openxmlformats.org/officeDocument/2006/relationships/hyperlink" Target="https://pbs.twimg.com/media/ECGYli3WwAUs8d5.jpg" TargetMode="External" /><Relationship Id="rId208" Type="http://schemas.openxmlformats.org/officeDocument/2006/relationships/hyperlink" Target="https://pbs.twimg.com/media/ECLO9r_WwAE-8ER.jpg" TargetMode="External" /><Relationship Id="rId209" Type="http://schemas.openxmlformats.org/officeDocument/2006/relationships/hyperlink" Target="https://pbs.twimg.com/media/ECLPRnZXkAAGY3b.jpg" TargetMode="External" /><Relationship Id="rId210" Type="http://schemas.openxmlformats.org/officeDocument/2006/relationships/hyperlink" Target="http://pbs.twimg.com/profile_images/955433784933081089/OuT81H09_normal.jpg" TargetMode="External" /><Relationship Id="rId211" Type="http://schemas.openxmlformats.org/officeDocument/2006/relationships/hyperlink" Target="http://pbs.twimg.com/profile_images/955433784933081089/OuT81H09_normal.jpg" TargetMode="External" /><Relationship Id="rId212" Type="http://schemas.openxmlformats.org/officeDocument/2006/relationships/hyperlink" Target="http://pbs.twimg.com/profile_images/955433784933081089/OuT81H09_normal.jpg" TargetMode="External" /><Relationship Id="rId213" Type="http://schemas.openxmlformats.org/officeDocument/2006/relationships/hyperlink" Target="https://pbs.twimg.com/media/ECKfzQdWsAAyhiR.jpg" TargetMode="External" /><Relationship Id="rId214" Type="http://schemas.openxmlformats.org/officeDocument/2006/relationships/hyperlink" Target="http://pbs.twimg.com/profile_images/499429577551122434/lkAuVXl5_normal.jpeg" TargetMode="External" /><Relationship Id="rId215" Type="http://schemas.openxmlformats.org/officeDocument/2006/relationships/hyperlink" Target="http://pbs.twimg.com/profile_images/683571918084136960/M3uewG4q_normal.jpg" TargetMode="External" /><Relationship Id="rId216" Type="http://schemas.openxmlformats.org/officeDocument/2006/relationships/hyperlink" Target="http://pbs.twimg.com/profile_images/1117700097536679936/jBo5ShRd_normal.png" TargetMode="External" /><Relationship Id="rId217" Type="http://schemas.openxmlformats.org/officeDocument/2006/relationships/hyperlink" Target="http://pbs.twimg.com/profile_images/725232352922886145/s29HcQ1a_normal.jpg" TargetMode="External" /><Relationship Id="rId218" Type="http://schemas.openxmlformats.org/officeDocument/2006/relationships/hyperlink" Target="http://pbs.twimg.com/profile_images/1128168700060798977/dBlKLLwJ_normal.jpg" TargetMode="External" /><Relationship Id="rId219" Type="http://schemas.openxmlformats.org/officeDocument/2006/relationships/hyperlink" Target="http://pbs.twimg.com/profile_images/580353231462658048/3XyXntb9_normal.jpg" TargetMode="External" /><Relationship Id="rId220" Type="http://schemas.openxmlformats.org/officeDocument/2006/relationships/hyperlink" Target="http://pbs.twimg.com/profile_images/1145790234946342913/DkWYJwsI_normal.jpg" TargetMode="External" /><Relationship Id="rId221" Type="http://schemas.openxmlformats.org/officeDocument/2006/relationships/hyperlink" Target="http://pbs.twimg.com/profile_images/452865512410599426/6whVOlL0_normal.jpeg" TargetMode="External" /><Relationship Id="rId222" Type="http://schemas.openxmlformats.org/officeDocument/2006/relationships/hyperlink" Target="http://pbs.twimg.com/profile_images/701456098310619136/cC0SftZG_normal.jpg" TargetMode="External" /><Relationship Id="rId223" Type="http://schemas.openxmlformats.org/officeDocument/2006/relationships/hyperlink" Target="http://pbs.twimg.com/profile_images/585408568632811520/0m5ZDQpq_normal.jpg" TargetMode="External" /><Relationship Id="rId224" Type="http://schemas.openxmlformats.org/officeDocument/2006/relationships/hyperlink" Target="http://pbs.twimg.com/profile_images/1105067090925502465/1nfRY5Rc_normal.png" TargetMode="External" /><Relationship Id="rId225" Type="http://schemas.openxmlformats.org/officeDocument/2006/relationships/hyperlink" Target="http://pbs.twimg.com/profile_images/1105067090925502465/1nfRY5Rc_normal.png" TargetMode="External" /><Relationship Id="rId226" Type="http://schemas.openxmlformats.org/officeDocument/2006/relationships/hyperlink" Target="http://pbs.twimg.com/profile_images/748783484387209216/wYSGSLpN_normal.jpg" TargetMode="External" /><Relationship Id="rId227" Type="http://schemas.openxmlformats.org/officeDocument/2006/relationships/hyperlink" Target="http://pbs.twimg.com/profile_images/748783484387209216/wYSGSLpN_normal.jpg" TargetMode="External" /><Relationship Id="rId228" Type="http://schemas.openxmlformats.org/officeDocument/2006/relationships/hyperlink" Target="http://pbs.twimg.com/profile_images/748783484387209216/wYSGSLpN_normal.jpg" TargetMode="External" /><Relationship Id="rId229" Type="http://schemas.openxmlformats.org/officeDocument/2006/relationships/hyperlink" Target="http://pbs.twimg.com/profile_images/2913233145/1ab76a9ca9f0ad1eb7db3ea77b35972c_normal.jpeg" TargetMode="External" /><Relationship Id="rId230" Type="http://schemas.openxmlformats.org/officeDocument/2006/relationships/hyperlink" Target="http://pbs.twimg.com/profile_images/1059790530459193344/l8kGXkrn_normal.jpg" TargetMode="External" /><Relationship Id="rId231" Type="http://schemas.openxmlformats.org/officeDocument/2006/relationships/hyperlink" Target="http://pbs.twimg.com/profile_images/1059790530459193344/l8kGXkrn_normal.jpg" TargetMode="External" /><Relationship Id="rId232" Type="http://schemas.openxmlformats.org/officeDocument/2006/relationships/hyperlink" Target="http://pbs.twimg.com/profile_images/1086903023429996544/kt4fqtWk_normal.jpg" TargetMode="External" /><Relationship Id="rId233" Type="http://schemas.openxmlformats.org/officeDocument/2006/relationships/hyperlink" Target="http://pbs.twimg.com/profile_images/1151037991139364864/gdLSMVHk_normal.jpg" TargetMode="External" /><Relationship Id="rId234" Type="http://schemas.openxmlformats.org/officeDocument/2006/relationships/hyperlink" Target="http://pbs.twimg.com/profile_images/1044629856288460800/J5OLoV0l_normal.jpg" TargetMode="External" /><Relationship Id="rId235" Type="http://schemas.openxmlformats.org/officeDocument/2006/relationships/hyperlink" Target="http://pbs.twimg.com/profile_images/1044629856288460800/J5OLoV0l_normal.jpg" TargetMode="External" /><Relationship Id="rId236" Type="http://schemas.openxmlformats.org/officeDocument/2006/relationships/hyperlink" Target="http://pbs.twimg.com/profile_images/682716515251138560/kwt-bkru_normal.jpg" TargetMode="External" /><Relationship Id="rId237" Type="http://schemas.openxmlformats.org/officeDocument/2006/relationships/hyperlink" Target="http://pbs.twimg.com/profile_images/964421455273377798/BF6ac7d3_normal.jpg" TargetMode="External" /><Relationship Id="rId238" Type="http://schemas.openxmlformats.org/officeDocument/2006/relationships/hyperlink" Target="http://pbs.twimg.com/profile_images/775651887257387008/PznXLs_r_normal.jpg" TargetMode="External" /><Relationship Id="rId239" Type="http://schemas.openxmlformats.org/officeDocument/2006/relationships/hyperlink" Target="http://pbs.twimg.com/profile_images/776660558800191488/QxVMDa5r_normal.jpg" TargetMode="External" /><Relationship Id="rId240" Type="http://schemas.openxmlformats.org/officeDocument/2006/relationships/hyperlink" Target="http://pbs.twimg.com/profile_images/834938032/ich-400-1_normal.jpg" TargetMode="External" /><Relationship Id="rId241" Type="http://schemas.openxmlformats.org/officeDocument/2006/relationships/hyperlink" Target="http://pbs.twimg.com/profile_images/843959369205239809/XwyE3NOE_normal.jpg" TargetMode="External" /><Relationship Id="rId242" Type="http://schemas.openxmlformats.org/officeDocument/2006/relationships/hyperlink" Target="http://pbs.twimg.com/profile_images/843959369205239809/XwyE3NOE_normal.jpg" TargetMode="External" /><Relationship Id="rId243" Type="http://schemas.openxmlformats.org/officeDocument/2006/relationships/hyperlink" Target="https://pbs.twimg.com/media/EBs7cPFW4AAEMbi.jpg" TargetMode="External" /><Relationship Id="rId244" Type="http://schemas.openxmlformats.org/officeDocument/2006/relationships/hyperlink" Target="http://pbs.twimg.com/profile_images/753109529387204608/SmFoMBc__normal.jpg" TargetMode="External" /><Relationship Id="rId245" Type="http://schemas.openxmlformats.org/officeDocument/2006/relationships/hyperlink" Target="http://pbs.twimg.com/profile_images/753109529387204608/SmFoMBc__normal.jpg" TargetMode="External" /><Relationship Id="rId246" Type="http://schemas.openxmlformats.org/officeDocument/2006/relationships/hyperlink" Target="http://pbs.twimg.com/profile_images/1097859563573915648/dRx2W6hl_normal.png" TargetMode="External" /><Relationship Id="rId247" Type="http://schemas.openxmlformats.org/officeDocument/2006/relationships/hyperlink" Target="http://pbs.twimg.com/profile_images/1097859563573915648/dRx2W6hl_normal.png" TargetMode="External" /><Relationship Id="rId248" Type="http://schemas.openxmlformats.org/officeDocument/2006/relationships/hyperlink" Target="http://pbs.twimg.com/profile_images/3735835803/30afe0c9f82fa85b21b50788dc87136d_normal.jpeg" TargetMode="External" /><Relationship Id="rId249" Type="http://schemas.openxmlformats.org/officeDocument/2006/relationships/hyperlink" Target="http://pbs.twimg.com/profile_images/3735835803/30afe0c9f82fa85b21b50788dc87136d_normal.jpeg" TargetMode="External" /><Relationship Id="rId250" Type="http://schemas.openxmlformats.org/officeDocument/2006/relationships/hyperlink" Target="http://pbs.twimg.com/profile_images/1120059197968781312/EQQXpFcf_normal.jpg" TargetMode="External" /><Relationship Id="rId251" Type="http://schemas.openxmlformats.org/officeDocument/2006/relationships/hyperlink" Target="http://pbs.twimg.com/profile_images/1138782617677979650/aoqorXN1_normal.jpg" TargetMode="External" /><Relationship Id="rId252" Type="http://schemas.openxmlformats.org/officeDocument/2006/relationships/hyperlink" Target="http://pbs.twimg.com/profile_images/989894248584630273/fuppHHtU_normal.jpg" TargetMode="External" /><Relationship Id="rId253" Type="http://schemas.openxmlformats.org/officeDocument/2006/relationships/hyperlink" Target="http://pbs.twimg.com/profile_images/989894248584630273/fuppHHtU_normal.jpg" TargetMode="External" /><Relationship Id="rId254" Type="http://schemas.openxmlformats.org/officeDocument/2006/relationships/hyperlink" Target="http://pbs.twimg.com/profile_images/989894248584630273/fuppHHtU_normal.jpg" TargetMode="External" /><Relationship Id="rId255" Type="http://schemas.openxmlformats.org/officeDocument/2006/relationships/hyperlink" Target="http://pbs.twimg.com/profile_images/1092516484469981184/qgy57_tb_normal.jpg" TargetMode="External" /><Relationship Id="rId256" Type="http://schemas.openxmlformats.org/officeDocument/2006/relationships/hyperlink" Target="http://pbs.twimg.com/profile_images/937271677574090752/V-uTxC51_normal.jpg" TargetMode="External" /><Relationship Id="rId257" Type="http://schemas.openxmlformats.org/officeDocument/2006/relationships/hyperlink" Target="http://pbs.twimg.com/profile_images/931266139577077760/qoHU0g_3_normal.jpg" TargetMode="External" /><Relationship Id="rId258" Type="http://schemas.openxmlformats.org/officeDocument/2006/relationships/hyperlink" Target="http://pbs.twimg.com/profile_images/613224046138822657/RaFfkYdV_normal.jpg" TargetMode="External" /><Relationship Id="rId259" Type="http://schemas.openxmlformats.org/officeDocument/2006/relationships/hyperlink" Target="http://pbs.twimg.com/profile_images/613224046138822657/RaFfkYdV_normal.jpg" TargetMode="External" /><Relationship Id="rId260" Type="http://schemas.openxmlformats.org/officeDocument/2006/relationships/hyperlink" Target="http://pbs.twimg.com/profile_images/909725724403228672/SRZ94nrU_normal.jpg" TargetMode="External" /><Relationship Id="rId261" Type="http://schemas.openxmlformats.org/officeDocument/2006/relationships/hyperlink" Target="https://pbs.twimg.com/media/ECosE7oVAAAs7tV.jpg" TargetMode="External" /><Relationship Id="rId262" Type="http://schemas.openxmlformats.org/officeDocument/2006/relationships/hyperlink" Target="http://pbs.twimg.com/profile_images/846719040739573763/Sf2wT3nM_normal.jpg" TargetMode="External" /><Relationship Id="rId263" Type="http://schemas.openxmlformats.org/officeDocument/2006/relationships/hyperlink" Target="http://pbs.twimg.com/profile_images/952984338781663232/hGHhNFWw_normal.jpg" TargetMode="External" /><Relationship Id="rId264" Type="http://schemas.openxmlformats.org/officeDocument/2006/relationships/hyperlink" Target="http://pbs.twimg.com/profile_images/950689641698557953/KmW2PC2n_normal.jpg" TargetMode="External" /><Relationship Id="rId265" Type="http://schemas.openxmlformats.org/officeDocument/2006/relationships/hyperlink" Target="http://pbs.twimg.com/profile_images/1101509366/2005.04.19_11.37.41_f340_normal.jpg" TargetMode="External" /><Relationship Id="rId266" Type="http://schemas.openxmlformats.org/officeDocument/2006/relationships/hyperlink" Target="http://pbs.twimg.com/profile_images/950689641698557953/KmW2PC2n_normal.jpg" TargetMode="External" /><Relationship Id="rId267" Type="http://schemas.openxmlformats.org/officeDocument/2006/relationships/hyperlink" Target="https://pbs.twimg.com/media/ECFDCyaUcAcSWFE.jpg" TargetMode="External" /><Relationship Id="rId268" Type="http://schemas.openxmlformats.org/officeDocument/2006/relationships/hyperlink" Target="http://pbs.twimg.com/profile_images/950689641698557953/KmW2PC2n_normal.jpg" TargetMode="External" /><Relationship Id="rId269" Type="http://schemas.openxmlformats.org/officeDocument/2006/relationships/hyperlink" Target="http://pbs.twimg.com/profile_images/950689641698557953/KmW2PC2n_normal.jpg" TargetMode="External" /><Relationship Id="rId270" Type="http://schemas.openxmlformats.org/officeDocument/2006/relationships/hyperlink" Target="http://pbs.twimg.com/profile_images/899970751859699712/13QXktYL_normal.jpg" TargetMode="External" /><Relationship Id="rId271" Type="http://schemas.openxmlformats.org/officeDocument/2006/relationships/hyperlink" Target="http://pbs.twimg.com/profile_images/950689641698557953/KmW2PC2n_normal.jpg" TargetMode="External" /><Relationship Id="rId272" Type="http://schemas.openxmlformats.org/officeDocument/2006/relationships/hyperlink" Target="http://pbs.twimg.com/profile_images/950689641698557953/KmW2PC2n_normal.jpg" TargetMode="External" /><Relationship Id="rId273" Type="http://schemas.openxmlformats.org/officeDocument/2006/relationships/hyperlink" Target="http://pbs.twimg.com/profile_images/950689641698557953/KmW2PC2n_normal.jpg" TargetMode="External" /><Relationship Id="rId274" Type="http://schemas.openxmlformats.org/officeDocument/2006/relationships/hyperlink" Target="http://pbs.twimg.com/profile_images/904955159918280704/Kq_JwOAr_normal.jpg" TargetMode="External" /><Relationship Id="rId275" Type="http://schemas.openxmlformats.org/officeDocument/2006/relationships/hyperlink" Target="http://pbs.twimg.com/profile_images/1020318687490867201/08zSzkmt_normal.jpg" TargetMode="External" /><Relationship Id="rId276" Type="http://schemas.openxmlformats.org/officeDocument/2006/relationships/hyperlink" Target="https://pbs.twimg.com/media/ECgkApuX4AYEwPP.jpg" TargetMode="External" /><Relationship Id="rId277" Type="http://schemas.openxmlformats.org/officeDocument/2006/relationships/hyperlink" Target="http://pbs.twimg.com/profile_images/950689641698557953/KmW2PC2n_normal.jpg" TargetMode="External" /><Relationship Id="rId278" Type="http://schemas.openxmlformats.org/officeDocument/2006/relationships/hyperlink" Target="http://pbs.twimg.com/profile_images/1020318687490867201/08zSzkmt_normal.jpg" TargetMode="External" /><Relationship Id="rId279" Type="http://schemas.openxmlformats.org/officeDocument/2006/relationships/hyperlink" Target="http://pbs.twimg.com/profile_images/855457664658178049/5mUDAbGI_normal.jpg" TargetMode="External" /><Relationship Id="rId280" Type="http://schemas.openxmlformats.org/officeDocument/2006/relationships/hyperlink" Target="http://pbs.twimg.com/profile_images/950695935859937280/DZxoU3GC_normal.jpg" TargetMode="External" /><Relationship Id="rId281" Type="http://schemas.openxmlformats.org/officeDocument/2006/relationships/hyperlink" Target="http://pbs.twimg.com/profile_images/1083288600693932032/I4SCSnlS_normal.jpg" TargetMode="External" /><Relationship Id="rId282" Type="http://schemas.openxmlformats.org/officeDocument/2006/relationships/hyperlink" Target="http://pbs.twimg.com/profile_images/950695935859937280/DZxoU3GC_normal.jpg" TargetMode="External" /><Relationship Id="rId283" Type="http://schemas.openxmlformats.org/officeDocument/2006/relationships/hyperlink" Target="http://pbs.twimg.com/profile_images/1145171791830294528/qo7QUwGn_normal.jpg" TargetMode="External" /><Relationship Id="rId284" Type="http://schemas.openxmlformats.org/officeDocument/2006/relationships/hyperlink" Target="http://pbs.twimg.com/profile_images/950695935859937280/DZxoU3GC_normal.jpg" TargetMode="External" /><Relationship Id="rId285" Type="http://schemas.openxmlformats.org/officeDocument/2006/relationships/hyperlink" Target="http://pbs.twimg.com/profile_images/950695935859937280/DZxoU3GC_normal.jpg" TargetMode="External" /><Relationship Id="rId286" Type="http://schemas.openxmlformats.org/officeDocument/2006/relationships/hyperlink" Target="http://pbs.twimg.com/profile_images/950695935859937280/DZxoU3GC_normal.jpg" TargetMode="External" /><Relationship Id="rId287" Type="http://schemas.openxmlformats.org/officeDocument/2006/relationships/hyperlink" Target="http://pbs.twimg.com/profile_images/466889974835458048/HXMIfTx8_normal.jpeg" TargetMode="External" /><Relationship Id="rId288" Type="http://schemas.openxmlformats.org/officeDocument/2006/relationships/hyperlink" Target="http://pbs.twimg.com/profile_images/862286888484450306/XF8EI2LG_normal.jpg" TargetMode="External" /><Relationship Id="rId289" Type="http://schemas.openxmlformats.org/officeDocument/2006/relationships/hyperlink" Target="http://pbs.twimg.com/profile_images/862286888484450306/XF8EI2LG_normal.jpg" TargetMode="External" /><Relationship Id="rId290" Type="http://schemas.openxmlformats.org/officeDocument/2006/relationships/hyperlink" Target="https://pbs.twimg.com/media/ECAd9JBXkAAyHed.png" TargetMode="External" /><Relationship Id="rId291" Type="http://schemas.openxmlformats.org/officeDocument/2006/relationships/hyperlink" Target="http://pbs.twimg.com/profile_images/950695935859937280/DZxoU3GC_normal.jpg" TargetMode="External" /><Relationship Id="rId292" Type="http://schemas.openxmlformats.org/officeDocument/2006/relationships/hyperlink" Target="https://pbs.twimg.com/media/ECAcrWiW4AAYprf.png" TargetMode="External" /><Relationship Id="rId293" Type="http://schemas.openxmlformats.org/officeDocument/2006/relationships/hyperlink" Target="http://pbs.twimg.com/profile_images/466889974835458048/HXMIfTx8_normal.jpeg" TargetMode="External" /><Relationship Id="rId294" Type="http://schemas.openxmlformats.org/officeDocument/2006/relationships/hyperlink" Target="https://pbs.twimg.com/media/EB_245ZX4AAlSRv.jpg" TargetMode="External" /><Relationship Id="rId295" Type="http://schemas.openxmlformats.org/officeDocument/2006/relationships/hyperlink" Target="https://pbs.twimg.com/media/EB_70e0XUAAArKF.jpg" TargetMode="External" /><Relationship Id="rId296" Type="http://schemas.openxmlformats.org/officeDocument/2006/relationships/hyperlink" Target="https://pbs.twimg.com/media/ECAULUdWsAI0j_I.jpg" TargetMode="External" /><Relationship Id="rId297" Type="http://schemas.openxmlformats.org/officeDocument/2006/relationships/hyperlink" Target="https://pbs.twimg.com/media/ECEgxFXUIAAIPNt.jpg" TargetMode="External" /><Relationship Id="rId298" Type="http://schemas.openxmlformats.org/officeDocument/2006/relationships/hyperlink" Target="https://pbs.twimg.com/media/ECEh7qpUEAAenbX.jpg" TargetMode="External" /><Relationship Id="rId299" Type="http://schemas.openxmlformats.org/officeDocument/2006/relationships/hyperlink" Target="https://pbs.twimg.com/media/ECEjZmVUIAMUSS7.jpg" TargetMode="External" /><Relationship Id="rId300" Type="http://schemas.openxmlformats.org/officeDocument/2006/relationships/hyperlink" Target="https://pbs.twimg.com/media/ECEnawWU0AAH6KH.jpg" TargetMode="External" /><Relationship Id="rId301" Type="http://schemas.openxmlformats.org/officeDocument/2006/relationships/hyperlink" Target="https://pbs.twimg.com/media/ECFbPgyXkAYgrRN.jpg" TargetMode="External" /><Relationship Id="rId302" Type="http://schemas.openxmlformats.org/officeDocument/2006/relationships/hyperlink" Target="http://pbs.twimg.com/profile_images/950695935859937280/DZxoU3GC_normal.jpg" TargetMode="External" /><Relationship Id="rId303" Type="http://schemas.openxmlformats.org/officeDocument/2006/relationships/hyperlink" Target="http://pbs.twimg.com/profile_images/950695935859937280/DZxoU3GC_normal.jpg" TargetMode="External" /><Relationship Id="rId304" Type="http://schemas.openxmlformats.org/officeDocument/2006/relationships/hyperlink" Target="http://pbs.twimg.com/profile_images/950695935859937280/DZxoU3GC_normal.jpg" TargetMode="External" /><Relationship Id="rId305" Type="http://schemas.openxmlformats.org/officeDocument/2006/relationships/hyperlink" Target="http://pbs.twimg.com/profile_images/466889974835458048/HXMIfTx8_normal.jpeg" TargetMode="External" /><Relationship Id="rId306" Type="http://schemas.openxmlformats.org/officeDocument/2006/relationships/hyperlink" Target="http://pbs.twimg.com/profile_images/950695935859937280/DZxoU3GC_normal.jpg" TargetMode="External" /><Relationship Id="rId307" Type="http://schemas.openxmlformats.org/officeDocument/2006/relationships/hyperlink" Target="https://pbs.twimg.com/media/ECFX1mhWwAELCu2.jpg" TargetMode="External" /><Relationship Id="rId308" Type="http://schemas.openxmlformats.org/officeDocument/2006/relationships/hyperlink" Target="http://pbs.twimg.com/profile_images/876819267395756033/5bM8UjQJ_normal.jpg" TargetMode="External" /><Relationship Id="rId309" Type="http://schemas.openxmlformats.org/officeDocument/2006/relationships/hyperlink" Target="http://pbs.twimg.com/profile_images/950689641698557953/KmW2PC2n_normal.jpg" TargetMode="External" /><Relationship Id="rId310" Type="http://schemas.openxmlformats.org/officeDocument/2006/relationships/hyperlink" Target="https://pbs.twimg.com/media/ECLtQfIXoAESR40.jpg" TargetMode="External" /><Relationship Id="rId311" Type="http://schemas.openxmlformats.org/officeDocument/2006/relationships/hyperlink" Target="http://pbs.twimg.com/profile_images/950695935859937280/DZxoU3GC_normal.jpg" TargetMode="External" /><Relationship Id="rId312" Type="http://schemas.openxmlformats.org/officeDocument/2006/relationships/hyperlink" Target="https://pbs.twimg.com/media/ECLqdBAWwAA3fYw.jpg" TargetMode="External" /><Relationship Id="rId313" Type="http://schemas.openxmlformats.org/officeDocument/2006/relationships/hyperlink" Target="http://pbs.twimg.com/profile_images/466889974835458048/HXMIfTx8_normal.jpeg" TargetMode="External" /><Relationship Id="rId314" Type="http://schemas.openxmlformats.org/officeDocument/2006/relationships/hyperlink" Target="http://pbs.twimg.com/profile_images/1087842582997147648/cN1joJeZ_normal.jpg" TargetMode="External" /><Relationship Id="rId315" Type="http://schemas.openxmlformats.org/officeDocument/2006/relationships/hyperlink" Target="http://pbs.twimg.com/profile_images/950695935859937280/DZxoU3GC_normal.jpg" TargetMode="External" /><Relationship Id="rId316" Type="http://schemas.openxmlformats.org/officeDocument/2006/relationships/hyperlink" Target="http://pbs.twimg.com/profile_images/466889974835458048/HXMIfTx8_normal.jpeg" TargetMode="External" /><Relationship Id="rId317" Type="http://schemas.openxmlformats.org/officeDocument/2006/relationships/hyperlink" Target="http://pbs.twimg.com/profile_images/1050301410741575680/EgTrsTjN_normal.jpg" TargetMode="External" /><Relationship Id="rId318" Type="http://schemas.openxmlformats.org/officeDocument/2006/relationships/hyperlink" Target="http://pbs.twimg.com/profile_images/466889974835458048/HXMIfTx8_normal.jpeg" TargetMode="External" /><Relationship Id="rId319" Type="http://schemas.openxmlformats.org/officeDocument/2006/relationships/hyperlink" Target="http://pbs.twimg.com/profile_images/466889974835458048/HXMIfTx8_normal.jpeg" TargetMode="External" /><Relationship Id="rId320" Type="http://schemas.openxmlformats.org/officeDocument/2006/relationships/hyperlink" Target="http://pbs.twimg.com/profile_images/709707497553039361/FRPp-i-l_normal.jpg" TargetMode="External" /><Relationship Id="rId321" Type="http://schemas.openxmlformats.org/officeDocument/2006/relationships/hyperlink" Target="http://pbs.twimg.com/profile_images/950695935859937280/DZxoU3GC_normal.jpg" TargetMode="External" /><Relationship Id="rId322" Type="http://schemas.openxmlformats.org/officeDocument/2006/relationships/hyperlink" Target="http://pbs.twimg.com/profile_images/950695935859937280/DZxoU3GC_normal.jpg" TargetMode="External" /><Relationship Id="rId323" Type="http://schemas.openxmlformats.org/officeDocument/2006/relationships/hyperlink" Target="http://pbs.twimg.com/profile_images/950695935859937280/DZxoU3GC_normal.jpg" TargetMode="External" /><Relationship Id="rId324" Type="http://schemas.openxmlformats.org/officeDocument/2006/relationships/hyperlink" Target="http://pbs.twimg.com/profile_images/950695935859937280/DZxoU3GC_normal.jpg" TargetMode="External" /><Relationship Id="rId325" Type="http://schemas.openxmlformats.org/officeDocument/2006/relationships/hyperlink" Target="http://pbs.twimg.com/profile_images/950695935859937280/DZxoU3GC_normal.jpg" TargetMode="External" /><Relationship Id="rId326" Type="http://schemas.openxmlformats.org/officeDocument/2006/relationships/hyperlink" Target="http://pbs.twimg.com/profile_images/950695935859937280/DZxoU3GC_normal.jpg" TargetMode="External" /><Relationship Id="rId327" Type="http://schemas.openxmlformats.org/officeDocument/2006/relationships/hyperlink" Target="http://pbs.twimg.com/profile_images/950695935859937280/DZxoU3GC_normal.jpg" TargetMode="External" /><Relationship Id="rId328" Type="http://schemas.openxmlformats.org/officeDocument/2006/relationships/hyperlink" Target="http://pbs.twimg.com/profile_images/950695935859937280/DZxoU3GC_normal.jpg" TargetMode="External" /><Relationship Id="rId329" Type="http://schemas.openxmlformats.org/officeDocument/2006/relationships/hyperlink" Target="http://pbs.twimg.com/profile_images/950695935859937280/DZxoU3GC_normal.jpg" TargetMode="External" /><Relationship Id="rId330" Type="http://schemas.openxmlformats.org/officeDocument/2006/relationships/hyperlink" Target="http://pbs.twimg.com/profile_images/950695935859937280/DZxoU3GC_normal.jpg" TargetMode="External" /><Relationship Id="rId331" Type="http://schemas.openxmlformats.org/officeDocument/2006/relationships/hyperlink" Target="http://pbs.twimg.com/profile_images/950695935859937280/DZxoU3GC_normal.jpg" TargetMode="External" /><Relationship Id="rId332" Type="http://schemas.openxmlformats.org/officeDocument/2006/relationships/hyperlink" Target="http://pbs.twimg.com/profile_images/950695935859937280/DZxoU3GC_normal.jpg" TargetMode="External" /><Relationship Id="rId333" Type="http://schemas.openxmlformats.org/officeDocument/2006/relationships/hyperlink" Target="http://pbs.twimg.com/profile_images/466889974835458048/HXMIfTx8_normal.jpeg" TargetMode="External" /><Relationship Id="rId334" Type="http://schemas.openxmlformats.org/officeDocument/2006/relationships/hyperlink" Target="http://pbs.twimg.com/profile_images/466889974835458048/HXMIfTx8_normal.jpeg" TargetMode="External" /><Relationship Id="rId335" Type="http://schemas.openxmlformats.org/officeDocument/2006/relationships/hyperlink" Target="http://pbs.twimg.com/profile_images/466889974835458048/HXMIfTx8_normal.jpeg" TargetMode="External" /><Relationship Id="rId336" Type="http://schemas.openxmlformats.org/officeDocument/2006/relationships/hyperlink" Target="http://pbs.twimg.com/profile_images/466889974835458048/HXMIfTx8_normal.jpeg" TargetMode="External" /><Relationship Id="rId337" Type="http://schemas.openxmlformats.org/officeDocument/2006/relationships/hyperlink" Target="http://pbs.twimg.com/profile_images/466889974835458048/HXMIfTx8_normal.jpeg" TargetMode="External" /><Relationship Id="rId338" Type="http://schemas.openxmlformats.org/officeDocument/2006/relationships/hyperlink" Target="http://pbs.twimg.com/profile_images/466889974835458048/HXMIfTx8_normal.jpeg" TargetMode="External" /><Relationship Id="rId339" Type="http://schemas.openxmlformats.org/officeDocument/2006/relationships/hyperlink" Target="http://pbs.twimg.com/profile_images/466889974835458048/HXMIfTx8_normal.jpeg" TargetMode="External" /><Relationship Id="rId340" Type="http://schemas.openxmlformats.org/officeDocument/2006/relationships/hyperlink" Target="http://pbs.twimg.com/profile_images/466889974835458048/HXMIfTx8_normal.jpeg" TargetMode="External" /><Relationship Id="rId341" Type="http://schemas.openxmlformats.org/officeDocument/2006/relationships/hyperlink" Target="http://pbs.twimg.com/profile_images/466889974835458048/HXMIfTx8_normal.jpeg" TargetMode="External" /><Relationship Id="rId342" Type="http://schemas.openxmlformats.org/officeDocument/2006/relationships/hyperlink" Target="http://pbs.twimg.com/profile_images/466889974835458048/HXMIfTx8_normal.jpeg" TargetMode="External" /><Relationship Id="rId343" Type="http://schemas.openxmlformats.org/officeDocument/2006/relationships/hyperlink" Target="http://pbs.twimg.com/profile_images/466889974835458048/HXMIfTx8_normal.jpeg" TargetMode="External" /><Relationship Id="rId344" Type="http://schemas.openxmlformats.org/officeDocument/2006/relationships/hyperlink" Target="http://pbs.twimg.com/profile_images/1080916188505559042/TCLVEuW-_normal.jpg" TargetMode="External" /><Relationship Id="rId345" Type="http://schemas.openxmlformats.org/officeDocument/2006/relationships/hyperlink" Target="http://pbs.twimg.com/profile_images/573967400246329344/plfXpZpI_normal.jpeg" TargetMode="External" /><Relationship Id="rId346" Type="http://schemas.openxmlformats.org/officeDocument/2006/relationships/hyperlink" Target="http://pbs.twimg.com/profile_images/896787663805665281/iFfad2En_normal.jpg" TargetMode="External" /><Relationship Id="rId347" Type="http://schemas.openxmlformats.org/officeDocument/2006/relationships/hyperlink" Target="https://pbs.twimg.com/media/ECooBUUUIAEXvHO.jpg" TargetMode="External" /><Relationship Id="rId348" Type="http://schemas.openxmlformats.org/officeDocument/2006/relationships/hyperlink" Target="http://pbs.twimg.com/profile_images/1159726907136626691/zcUB2wWW_normal.jpg" TargetMode="External" /><Relationship Id="rId349" Type="http://schemas.openxmlformats.org/officeDocument/2006/relationships/hyperlink" Target="http://pbs.twimg.com/profile_images/709707497553039361/FRPp-i-l_normal.jpg" TargetMode="External" /><Relationship Id="rId350" Type="http://schemas.openxmlformats.org/officeDocument/2006/relationships/hyperlink" Target="http://pbs.twimg.com/profile_images/950689641698557953/KmW2PC2n_normal.jpg" TargetMode="External" /><Relationship Id="rId351" Type="http://schemas.openxmlformats.org/officeDocument/2006/relationships/hyperlink" Target="http://pbs.twimg.com/profile_images/466889974835458048/HXMIfTx8_normal.jpeg" TargetMode="External" /><Relationship Id="rId352" Type="http://schemas.openxmlformats.org/officeDocument/2006/relationships/hyperlink" Target="https://pbs.twimg.com/media/ECrF_OnX4AA7T_k.jpg" TargetMode="External" /><Relationship Id="rId353" Type="http://schemas.openxmlformats.org/officeDocument/2006/relationships/hyperlink" Target="https://pbs.twimg.com/media/ECrF_OnX4AA7T_k.jpg" TargetMode="External" /><Relationship Id="rId354" Type="http://schemas.openxmlformats.org/officeDocument/2006/relationships/hyperlink" Target="http://pbs.twimg.com/profile_images/885051046732627968/ct8HDaFX_normal.jpg" TargetMode="External" /><Relationship Id="rId355" Type="http://schemas.openxmlformats.org/officeDocument/2006/relationships/hyperlink" Target="http://pbs.twimg.com/profile_images/923631300426321921/3v6GITHE_normal.jpg" TargetMode="External" /><Relationship Id="rId356" Type="http://schemas.openxmlformats.org/officeDocument/2006/relationships/hyperlink" Target="http://pbs.twimg.com/profile_images/923631300426321921/3v6GITHE_normal.jpg" TargetMode="External" /><Relationship Id="rId357" Type="http://schemas.openxmlformats.org/officeDocument/2006/relationships/hyperlink" Target="http://pbs.twimg.com/profile_images/634276570178420736/w3pt_4Th_normal.png" TargetMode="External" /><Relationship Id="rId358" Type="http://schemas.openxmlformats.org/officeDocument/2006/relationships/hyperlink" Target="http://pbs.twimg.com/profile_images/950689641698557953/KmW2PC2n_normal.jpg" TargetMode="External" /><Relationship Id="rId359" Type="http://schemas.openxmlformats.org/officeDocument/2006/relationships/hyperlink" Target="http://pbs.twimg.com/profile_images/950689641698557953/KmW2PC2n_normal.jpg" TargetMode="External" /><Relationship Id="rId360" Type="http://schemas.openxmlformats.org/officeDocument/2006/relationships/hyperlink" Target="http://pbs.twimg.com/profile_images/710815889025835009/znsUOngE_normal.jpg" TargetMode="External" /><Relationship Id="rId361" Type="http://schemas.openxmlformats.org/officeDocument/2006/relationships/hyperlink" Target="http://pbs.twimg.com/profile_images/1112008979834720256/pXorl7La_normal.jpg" TargetMode="External" /><Relationship Id="rId362" Type="http://schemas.openxmlformats.org/officeDocument/2006/relationships/hyperlink" Target="http://pbs.twimg.com/profile_images/1040593480681177089/PxYRp8dv_normal.jpg" TargetMode="External" /><Relationship Id="rId363" Type="http://schemas.openxmlformats.org/officeDocument/2006/relationships/hyperlink" Target="http://pbs.twimg.com/profile_images/1148168161784717313/8pKERoy5_normal.jpg" TargetMode="External" /><Relationship Id="rId364" Type="http://schemas.openxmlformats.org/officeDocument/2006/relationships/hyperlink" Target="http://pbs.twimg.com/profile_images/962055181549502464/UWe9tyjo_normal.jpg" TargetMode="External" /><Relationship Id="rId365" Type="http://schemas.openxmlformats.org/officeDocument/2006/relationships/hyperlink" Target="http://pbs.twimg.com/profile_images/962977186524422144/6ylj5UVL_normal.jpg" TargetMode="External" /><Relationship Id="rId366" Type="http://schemas.openxmlformats.org/officeDocument/2006/relationships/hyperlink" Target="http://pbs.twimg.com/profile_images/746995420606382080/0b5PkXTE_normal.jpg" TargetMode="External" /><Relationship Id="rId367" Type="http://schemas.openxmlformats.org/officeDocument/2006/relationships/hyperlink" Target="http://pbs.twimg.com/profile_images/904955159918280704/Kq_JwOAr_normal.jpg" TargetMode="External" /><Relationship Id="rId368" Type="http://schemas.openxmlformats.org/officeDocument/2006/relationships/hyperlink" Target="http://pbs.twimg.com/profile_images/950689641698557953/KmW2PC2n_normal.jpg" TargetMode="External" /><Relationship Id="rId369" Type="http://schemas.openxmlformats.org/officeDocument/2006/relationships/hyperlink" Target="http://pbs.twimg.com/profile_images/950689641698557953/KmW2PC2n_normal.jpg" TargetMode="External" /><Relationship Id="rId370" Type="http://schemas.openxmlformats.org/officeDocument/2006/relationships/hyperlink" Target="http://pbs.twimg.com/profile_images/466889974835458048/HXMIfTx8_normal.jpeg" TargetMode="External" /><Relationship Id="rId371" Type="http://schemas.openxmlformats.org/officeDocument/2006/relationships/hyperlink" Target="https://pbs.twimg.com/media/ECvNzOUW4AARiKf.jpg" TargetMode="External" /><Relationship Id="rId372" Type="http://schemas.openxmlformats.org/officeDocument/2006/relationships/hyperlink" Target="http://pbs.twimg.com/profile_images/529639803025768448/Og0VHqVQ_normal.jpeg" TargetMode="External" /><Relationship Id="rId373" Type="http://schemas.openxmlformats.org/officeDocument/2006/relationships/hyperlink" Target="http://pbs.twimg.com/profile_images/529639803025768448/Og0VHqVQ_normal.jpeg" TargetMode="External" /><Relationship Id="rId374" Type="http://schemas.openxmlformats.org/officeDocument/2006/relationships/hyperlink" Target="http://pbs.twimg.com/profile_images/529639803025768448/Og0VHqVQ_normal.jpeg" TargetMode="External" /><Relationship Id="rId375" Type="http://schemas.openxmlformats.org/officeDocument/2006/relationships/hyperlink" Target="http://pbs.twimg.com/profile_images/466889974835458048/HXMIfTx8_normal.jpeg" TargetMode="External" /><Relationship Id="rId376" Type="http://schemas.openxmlformats.org/officeDocument/2006/relationships/hyperlink" Target="http://pbs.twimg.com/profile_images/466889974835458048/HXMIfTx8_normal.jpeg" TargetMode="External" /><Relationship Id="rId377" Type="http://schemas.openxmlformats.org/officeDocument/2006/relationships/hyperlink" Target="http://pbs.twimg.com/profile_images/466889974835458048/HXMIfTx8_normal.jpeg" TargetMode="External" /><Relationship Id="rId378" Type="http://schemas.openxmlformats.org/officeDocument/2006/relationships/hyperlink" Target="http://pbs.twimg.com/profile_images/466889974835458048/HXMIfTx8_normal.jpeg" TargetMode="External" /><Relationship Id="rId379" Type="http://schemas.openxmlformats.org/officeDocument/2006/relationships/hyperlink" Target="http://pbs.twimg.com/profile_images/466889974835458048/HXMIfTx8_normal.jpeg" TargetMode="External" /><Relationship Id="rId380" Type="http://schemas.openxmlformats.org/officeDocument/2006/relationships/hyperlink" Target="http://pbs.twimg.com/profile_images/466889974835458048/HXMIfTx8_normal.jpeg" TargetMode="External" /><Relationship Id="rId381" Type="http://schemas.openxmlformats.org/officeDocument/2006/relationships/hyperlink" Target="http://pbs.twimg.com/profile_images/466889974835458048/HXMIfTx8_normal.jpeg" TargetMode="External" /><Relationship Id="rId382" Type="http://schemas.openxmlformats.org/officeDocument/2006/relationships/hyperlink" Target="http://pbs.twimg.com/profile_images/466889974835458048/HXMIfTx8_normal.jpeg" TargetMode="External" /><Relationship Id="rId383" Type="http://schemas.openxmlformats.org/officeDocument/2006/relationships/hyperlink" Target="http://pbs.twimg.com/profile_images/466889974835458048/HXMIfTx8_normal.jpeg" TargetMode="External" /><Relationship Id="rId384" Type="http://schemas.openxmlformats.org/officeDocument/2006/relationships/hyperlink" Target="https://pbs.twimg.com/media/ECO6a7eWkAE3fsM.jpg" TargetMode="External" /><Relationship Id="rId385" Type="http://schemas.openxmlformats.org/officeDocument/2006/relationships/hyperlink" Target="https://pbs.twimg.com/media/EByckO7XsAAENAE.jpg" TargetMode="External" /><Relationship Id="rId386" Type="http://schemas.openxmlformats.org/officeDocument/2006/relationships/hyperlink" Target="https://pbs.twimg.com/media/EB8ztBkWwAE3pPB.jpg" TargetMode="External" /><Relationship Id="rId387" Type="http://schemas.openxmlformats.org/officeDocument/2006/relationships/hyperlink" Target="https://pbs.twimg.com/media/EClotSWWsAAr3Vc.jpg" TargetMode="External" /><Relationship Id="rId388" Type="http://schemas.openxmlformats.org/officeDocument/2006/relationships/hyperlink" Target="https://pbs.twimg.com/media/ECqw3gdXkAIoFTv.jpg" TargetMode="External" /><Relationship Id="rId389" Type="http://schemas.openxmlformats.org/officeDocument/2006/relationships/hyperlink" Target="https://pbs.twimg.com/media/ECwHyhLXUAE-9Zp.jpg" TargetMode="External" /><Relationship Id="rId390" Type="http://schemas.openxmlformats.org/officeDocument/2006/relationships/hyperlink" Target="https://pbs.twimg.com/media/EBs7cPFW4AAEMbi.jpg" TargetMode="External" /><Relationship Id="rId391" Type="http://schemas.openxmlformats.org/officeDocument/2006/relationships/hyperlink" Target="https://pbs.twimg.com/media/EBwvujlWkAAHBkX.jpg" TargetMode="External" /><Relationship Id="rId392" Type="http://schemas.openxmlformats.org/officeDocument/2006/relationships/hyperlink" Target="https://pbs.twimg.com/media/EB8mU1iX4AEEYl2.jpg" TargetMode="External" /><Relationship Id="rId393" Type="http://schemas.openxmlformats.org/officeDocument/2006/relationships/hyperlink" Target="https://pbs.twimg.com/media/EB8m2-bXsAErnUz.jpg" TargetMode="External" /><Relationship Id="rId394" Type="http://schemas.openxmlformats.org/officeDocument/2006/relationships/hyperlink" Target="https://pbs.twimg.com/media/EB8o4U3WkAc2nrV.jpg" TargetMode="External" /><Relationship Id="rId395" Type="http://schemas.openxmlformats.org/officeDocument/2006/relationships/hyperlink" Target="http://pbs.twimg.com/profile_images/938653329084649472/k2WHL-TN_normal.jpg" TargetMode="External" /><Relationship Id="rId396" Type="http://schemas.openxmlformats.org/officeDocument/2006/relationships/hyperlink" Target="http://pbs.twimg.com/profile_images/938653329084649472/k2WHL-TN_normal.jpg" TargetMode="External" /><Relationship Id="rId397" Type="http://schemas.openxmlformats.org/officeDocument/2006/relationships/hyperlink" Target="http://pbs.twimg.com/profile_images/938653329084649472/k2WHL-TN_normal.jpg" TargetMode="External" /><Relationship Id="rId398" Type="http://schemas.openxmlformats.org/officeDocument/2006/relationships/hyperlink" Target="https://pbs.twimg.com/media/EBw-c4SXoAAf4uN.jpg" TargetMode="External" /><Relationship Id="rId399" Type="http://schemas.openxmlformats.org/officeDocument/2006/relationships/hyperlink" Target="https://pbs.twimg.com/media/EBxvZYeXUAEYulN.jpg" TargetMode="External" /><Relationship Id="rId400" Type="http://schemas.openxmlformats.org/officeDocument/2006/relationships/hyperlink" Target="https://pbs.twimg.com/media/ECFQm-IXUAAup49.jpg" TargetMode="External" /><Relationship Id="rId401" Type="http://schemas.openxmlformats.org/officeDocument/2006/relationships/hyperlink" Target="https://pbs.twimg.com/media/ECVn-pHXkAEza__.jpg" TargetMode="External" /><Relationship Id="rId402" Type="http://schemas.openxmlformats.org/officeDocument/2006/relationships/hyperlink" Target="https://pbs.twimg.com/media/ECaRfLEWsAYU-SL.jpg" TargetMode="External" /><Relationship Id="rId403" Type="http://schemas.openxmlformats.org/officeDocument/2006/relationships/hyperlink" Target="http://pbs.twimg.com/profile_images/950689641698557953/KmW2PC2n_normal.jpg" TargetMode="External" /><Relationship Id="rId404" Type="http://schemas.openxmlformats.org/officeDocument/2006/relationships/hyperlink" Target="http://pbs.twimg.com/profile_images/950689641698557953/KmW2PC2n_normal.jpg" TargetMode="External" /><Relationship Id="rId405" Type="http://schemas.openxmlformats.org/officeDocument/2006/relationships/hyperlink" Target="http://pbs.twimg.com/profile_images/950689641698557953/KmW2PC2n_normal.jpg" TargetMode="External" /><Relationship Id="rId406" Type="http://schemas.openxmlformats.org/officeDocument/2006/relationships/hyperlink" Target="http://pbs.twimg.com/profile_images/950689641698557953/KmW2PC2n_normal.jpg" TargetMode="External" /><Relationship Id="rId407" Type="http://schemas.openxmlformats.org/officeDocument/2006/relationships/hyperlink" Target="http://pbs.twimg.com/profile_images/1099768199082594305/L535lD3m_normal.jpg" TargetMode="External" /><Relationship Id="rId408" Type="http://schemas.openxmlformats.org/officeDocument/2006/relationships/hyperlink" Target="http://pbs.twimg.com/profile_images/1099768199082594305/L535lD3m_normal.jpg" TargetMode="External" /><Relationship Id="rId409" Type="http://schemas.openxmlformats.org/officeDocument/2006/relationships/hyperlink" Target="https://twitter.com/#!/travistn/status/1160469411091898369" TargetMode="External" /><Relationship Id="rId410" Type="http://schemas.openxmlformats.org/officeDocument/2006/relationships/hyperlink" Target="https://twitter.com/#!/mihkal/status/1160487957339496448" TargetMode="External" /><Relationship Id="rId411" Type="http://schemas.openxmlformats.org/officeDocument/2006/relationships/hyperlink" Target="https://twitter.com/#!/mihkal/status/1160504853287886848" TargetMode="External" /><Relationship Id="rId412" Type="http://schemas.openxmlformats.org/officeDocument/2006/relationships/hyperlink" Target="https://twitter.com/#!/makitalo82/status/1160511773524578305" TargetMode="External" /><Relationship Id="rId413" Type="http://schemas.openxmlformats.org/officeDocument/2006/relationships/hyperlink" Target="https://twitter.com/#!/starafi/status/1160496359243505664" TargetMode="External" /><Relationship Id="rId414" Type="http://schemas.openxmlformats.org/officeDocument/2006/relationships/hyperlink" Target="https://twitter.com/#!/starafi/status/1160496453841825792" TargetMode="External" /><Relationship Id="rId415" Type="http://schemas.openxmlformats.org/officeDocument/2006/relationships/hyperlink" Target="https://twitter.com/#!/starafi/status/1160496511328903168" TargetMode="External" /><Relationship Id="rId416" Type="http://schemas.openxmlformats.org/officeDocument/2006/relationships/hyperlink" Target="https://twitter.com/#!/arkkitehtipaha/status/1160543727234031617" TargetMode="External" /><Relationship Id="rId417" Type="http://schemas.openxmlformats.org/officeDocument/2006/relationships/hyperlink" Target="https://twitter.com/#!/jocka/status/1160496802057064451" TargetMode="External" /><Relationship Id="rId418" Type="http://schemas.openxmlformats.org/officeDocument/2006/relationships/hyperlink" Target="https://twitter.com/#!/jocka/status/1160496814832922624" TargetMode="External" /><Relationship Id="rId419" Type="http://schemas.openxmlformats.org/officeDocument/2006/relationships/hyperlink" Target="https://twitter.com/#!/jocka/status/1160496833724067840" TargetMode="External" /><Relationship Id="rId420" Type="http://schemas.openxmlformats.org/officeDocument/2006/relationships/hyperlink" Target="https://twitter.com/#!/marytheluckyone/status/1160596561765834757" TargetMode="External" /><Relationship Id="rId421" Type="http://schemas.openxmlformats.org/officeDocument/2006/relationships/hyperlink" Target="https://twitter.com/#!/nikontili/status/1160903039491989504" TargetMode="External" /><Relationship Id="rId422" Type="http://schemas.openxmlformats.org/officeDocument/2006/relationships/hyperlink" Target="https://twitter.com/#!/visitlahti/status/1160912841295171584" TargetMode="External" /><Relationship Id="rId423" Type="http://schemas.openxmlformats.org/officeDocument/2006/relationships/hyperlink" Target="https://twitter.com/#!/helenporter1853/status/1164549099061948418" TargetMode="External" /><Relationship Id="rId424" Type="http://schemas.openxmlformats.org/officeDocument/2006/relationships/hyperlink" Target="https://twitter.com/#!/pahokas/status/1161181477515616256" TargetMode="External" /><Relationship Id="rId425" Type="http://schemas.openxmlformats.org/officeDocument/2006/relationships/hyperlink" Target="https://twitter.com/#!/monamqureshi/status/1161186089731854336" TargetMode="External" /><Relationship Id="rId426" Type="http://schemas.openxmlformats.org/officeDocument/2006/relationships/hyperlink" Target="https://twitter.com/#!/_girlwhotravels/status/858737494103293953" TargetMode="External" /><Relationship Id="rId427" Type="http://schemas.openxmlformats.org/officeDocument/2006/relationships/hyperlink" Target="https://twitter.com/#!/kimmorouhiainen/status/1161215127263334402" TargetMode="External" /><Relationship Id="rId428" Type="http://schemas.openxmlformats.org/officeDocument/2006/relationships/hyperlink" Target="https://twitter.com/#!/brewdogtampere/status/1161247877785686017" TargetMode="External" /><Relationship Id="rId429" Type="http://schemas.openxmlformats.org/officeDocument/2006/relationships/hyperlink" Target="https://twitter.com/#!/16kissa07/status/1161366117635387392" TargetMode="External" /><Relationship Id="rId430" Type="http://schemas.openxmlformats.org/officeDocument/2006/relationships/hyperlink" Target="https://twitter.com/#!/tuomaszacheus/status/1161367352870678528" TargetMode="External" /><Relationship Id="rId431" Type="http://schemas.openxmlformats.org/officeDocument/2006/relationships/hyperlink" Target="https://twitter.com/#!/mistersopuli/status/1160845797174517760" TargetMode="External" /><Relationship Id="rId432" Type="http://schemas.openxmlformats.org/officeDocument/2006/relationships/hyperlink" Target="https://twitter.com/#!/mistersopuli/status/1161577907820683265" TargetMode="External" /><Relationship Id="rId433" Type="http://schemas.openxmlformats.org/officeDocument/2006/relationships/hyperlink" Target="https://twitter.com/#!/postigroup/status/1161583623948165120" TargetMode="External" /><Relationship Id="rId434" Type="http://schemas.openxmlformats.org/officeDocument/2006/relationships/hyperlink" Target="https://twitter.com/#!/pikalaturit/status/1161632754938843138" TargetMode="External" /><Relationship Id="rId435" Type="http://schemas.openxmlformats.org/officeDocument/2006/relationships/hyperlink" Target="https://twitter.com/#!/paavilaineneija/status/1161647883923402754" TargetMode="External" /><Relationship Id="rId436" Type="http://schemas.openxmlformats.org/officeDocument/2006/relationships/hyperlink" Target="https://twitter.com/#!/pekkaruissalo/status/1161653034536992769" TargetMode="External" /><Relationship Id="rId437" Type="http://schemas.openxmlformats.org/officeDocument/2006/relationships/hyperlink" Target="https://twitter.com/#!/vsplyshka/status/1161684581621338115" TargetMode="External" /><Relationship Id="rId438" Type="http://schemas.openxmlformats.org/officeDocument/2006/relationships/hyperlink" Target="https://twitter.com/#!/vsplyshka/status/1161684833413795840" TargetMode="External" /><Relationship Id="rId439" Type="http://schemas.openxmlformats.org/officeDocument/2006/relationships/hyperlink" Target="https://twitter.com/#!/vsplyshka/status/1161684858093080576" TargetMode="External" /><Relationship Id="rId440" Type="http://schemas.openxmlformats.org/officeDocument/2006/relationships/hyperlink" Target="https://twitter.com/#!/ksharrit/status/1161814812365643776" TargetMode="External" /><Relationship Id="rId441" Type="http://schemas.openxmlformats.org/officeDocument/2006/relationships/hyperlink" Target="https://twitter.com/#!/ksharrit/status/1161814904124391425" TargetMode="External" /><Relationship Id="rId442" Type="http://schemas.openxmlformats.org/officeDocument/2006/relationships/hyperlink" Target="https://twitter.com/#!/destrecommended/status/1161826795420835840" TargetMode="External" /><Relationship Id="rId443" Type="http://schemas.openxmlformats.org/officeDocument/2006/relationships/hyperlink" Target="https://twitter.com/#!/jbsenseofplace/status/1161839331054669824" TargetMode="External" /><Relationship Id="rId444" Type="http://schemas.openxmlformats.org/officeDocument/2006/relationships/hyperlink" Target="https://twitter.com/#!/jbsenseofplace/status/1161826377961803778" TargetMode="External" /><Relationship Id="rId445" Type="http://schemas.openxmlformats.org/officeDocument/2006/relationships/hyperlink" Target="https://twitter.com/#!/sopimusvuorenka/status/1161919711409561601" TargetMode="External" /><Relationship Id="rId446" Type="http://schemas.openxmlformats.org/officeDocument/2006/relationships/hyperlink" Target="https://twitter.com/#!/1000histoires/status/1161704821541543936" TargetMode="External" /><Relationship Id="rId447" Type="http://schemas.openxmlformats.org/officeDocument/2006/relationships/hyperlink" Target="https://twitter.com/#!/1000histoires/status/1161928412455481344" TargetMode="External" /><Relationship Id="rId448" Type="http://schemas.openxmlformats.org/officeDocument/2006/relationships/hyperlink" Target="https://twitter.com/#!/lsulonen/status/1161941093145075713" TargetMode="External" /><Relationship Id="rId449" Type="http://schemas.openxmlformats.org/officeDocument/2006/relationships/hyperlink" Target="https://twitter.com/#!/hosekibako/status/1162053309831815168" TargetMode="External" /><Relationship Id="rId450" Type="http://schemas.openxmlformats.org/officeDocument/2006/relationships/hyperlink" Target="https://twitter.com/#!/mikaitanen/status/1162096128965222400" TargetMode="External" /><Relationship Id="rId451" Type="http://schemas.openxmlformats.org/officeDocument/2006/relationships/hyperlink" Target="https://twitter.com/#!/blogsallys/status/1162229903313367040" TargetMode="External" /><Relationship Id="rId452" Type="http://schemas.openxmlformats.org/officeDocument/2006/relationships/hyperlink" Target="https://twitter.com/#!/liisahai/status/1162279400907218949" TargetMode="External" /><Relationship Id="rId453" Type="http://schemas.openxmlformats.org/officeDocument/2006/relationships/hyperlink" Target="https://twitter.com/#!/helichristine/status/1160832617907929088" TargetMode="External" /><Relationship Id="rId454" Type="http://schemas.openxmlformats.org/officeDocument/2006/relationships/hyperlink" Target="https://twitter.com/#!/helichristine/status/1162296749366697990" TargetMode="External" /><Relationship Id="rId455" Type="http://schemas.openxmlformats.org/officeDocument/2006/relationships/hyperlink" Target="https://twitter.com/#!/jpvuorela/status/1162305697368834048" TargetMode="External" /><Relationship Id="rId456" Type="http://schemas.openxmlformats.org/officeDocument/2006/relationships/hyperlink" Target="https://twitter.com/#!/akotwi/status/1162311443217170432" TargetMode="External" /><Relationship Id="rId457" Type="http://schemas.openxmlformats.org/officeDocument/2006/relationships/hyperlink" Target="https://twitter.com/#!/midelario/status/1162372760049528837" TargetMode="External" /><Relationship Id="rId458" Type="http://schemas.openxmlformats.org/officeDocument/2006/relationships/hyperlink" Target="https://twitter.com/#!/hennapuisto/status/1162381623196868610" TargetMode="External" /><Relationship Id="rId459" Type="http://schemas.openxmlformats.org/officeDocument/2006/relationships/hyperlink" Target="https://twitter.com/#!/markus_sjolund/status/1162384932804710400" TargetMode="External" /><Relationship Id="rId460" Type="http://schemas.openxmlformats.org/officeDocument/2006/relationships/hyperlink" Target="https://twitter.com/#!/kauppakamari/status/1162637578656522241" TargetMode="External" /><Relationship Id="rId461" Type="http://schemas.openxmlformats.org/officeDocument/2006/relationships/hyperlink" Target="https://twitter.com/#!/reijovaliharju/status/1162079523413909504" TargetMode="External" /><Relationship Id="rId462" Type="http://schemas.openxmlformats.org/officeDocument/2006/relationships/hyperlink" Target="https://twitter.com/#!/reijovaliharju/status/1162646478701125632" TargetMode="External" /><Relationship Id="rId463" Type="http://schemas.openxmlformats.org/officeDocument/2006/relationships/hyperlink" Target="https://twitter.com/#!/graffiti_bot/status/1162668870647332864" TargetMode="External" /><Relationship Id="rId464" Type="http://schemas.openxmlformats.org/officeDocument/2006/relationships/hyperlink" Target="https://twitter.com/#!/__subwaysurfer/status/1162670238909026304" TargetMode="External" /><Relationship Id="rId465" Type="http://schemas.openxmlformats.org/officeDocument/2006/relationships/hyperlink" Target="https://twitter.com/#!/breizhwecan/status/1162706501401812992" TargetMode="External" /><Relationship Id="rId466" Type="http://schemas.openxmlformats.org/officeDocument/2006/relationships/hyperlink" Target="https://twitter.com/#!/priouljp56/status/1162667803708727296" TargetMode="External" /><Relationship Id="rId467" Type="http://schemas.openxmlformats.org/officeDocument/2006/relationships/hyperlink" Target="https://twitter.com/#!/raidbreizhcap/status/1162378186132512768" TargetMode="External" /><Relationship Id="rId468" Type="http://schemas.openxmlformats.org/officeDocument/2006/relationships/hyperlink" Target="https://twitter.com/#!/priouljp56/status/1162719228094537730" TargetMode="External" /><Relationship Id="rId469" Type="http://schemas.openxmlformats.org/officeDocument/2006/relationships/hyperlink" Target="https://twitter.com/#!/raidbreizhcap/status/1162719566650380288" TargetMode="External" /><Relationship Id="rId470" Type="http://schemas.openxmlformats.org/officeDocument/2006/relationships/hyperlink" Target="https://twitter.com/#!/priouljp56/status/1162369494829936640" TargetMode="External" /><Relationship Id="rId471" Type="http://schemas.openxmlformats.org/officeDocument/2006/relationships/hyperlink" Target="https://twitter.com/#!/priouljp56/status/1162370902576775169" TargetMode="External" /><Relationship Id="rId472" Type="http://schemas.openxmlformats.org/officeDocument/2006/relationships/hyperlink" Target="https://twitter.com/#!/priouljp56/status/1162666718612852742" TargetMode="External" /><Relationship Id="rId473" Type="http://schemas.openxmlformats.org/officeDocument/2006/relationships/hyperlink" Target="https://twitter.com/#!/priouljp56/status/1162667363340365824" TargetMode="External" /><Relationship Id="rId474" Type="http://schemas.openxmlformats.org/officeDocument/2006/relationships/hyperlink" Target="https://twitter.com/#!/pol_aurelien/status/1162733508131000320" TargetMode="External" /><Relationship Id="rId475" Type="http://schemas.openxmlformats.org/officeDocument/2006/relationships/hyperlink" Target="https://twitter.com/#!/jarkko_malmberg/status/1162786446970904578" TargetMode="External" /><Relationship Id="rId476" Type="http://schemas.openxmlformats.org/officeDocument/2006/relationships/hyperlink" Target="https://twitter.com/#!/kpylsy/status/1162792314533818368" TargetMode="External" /><Relationship Id="rId477" Type="http://schemas.openxmlformats.org/officeDocument/2006/relationships/hyperlink" Target="https://twitter.com/#!/karoliinapontys/status/1162850380054781952" TargetMode="External" /><Relationship Id="rId478" Type="http://schemas.openxmlformats.org/officeDocument/2006/relationships/hyperlink" Target="https://twitter.com/#!/pirkkopiirainen/status/1162961756907626496" TargetMode="External" /><Relationship Id="rId479" Type="http://schemas.openxmlformats.org/officeDocument/2006/relationships/hyperlink" Target="https://twitter.com/#!/sorinsirkus/status/1162999975611129858" TargetMode="External" /><Relationship Id="rId480" Type="http://schemas.openxmlformats.org/officeDocument/2006/relationships/hyperlink" Target="https://twitter.com/#!/msipilai/status/1163090677435174913" TargetMode="External" /><Relationship Id="rId481" Type="http://schemas.openxmlformats.org/officeDocument/2006/relationships/hyperlink" Target="https://twitter.com/#!/mikkolmmz/status/1163107072042553349" TargetMode="External" /><Relationship Id="rId482" Type="http://schemas.openxmlformats.org/officeDocument/2006/relationships/hyperlink" Target="https://twitter.com/#!/travelwithxtina/status/1163136992944754688" TargetMode="External" /><Relationship Id="rId483" Type="http://schemas.openxmlformats.org/officeDocument/2006/relationships/hyperlink" Target="https://twitter.com/#!/ritvaasula/status/1163416534049574912" TargetMode="External" /><Relationship Id="rId484" Type="http://schemas.openxmlformats.org/officeDocument/2006/relationships/hyperlink" Target="https://twitter.com/#!/mcelasari/status/1161556167958650880" TargetMode="External" /><Relationship Id="rId485" Type="http://schemas.openxmlformats.org/officeDocument/2006/relationships/hyperlink" Target="https://twitter.com/#!/mcelasari/status/1161627625225408513" TargetMode="External" /><Relationship Id="rId486" Type="http://schemas.openxmlformats.org/officeDocument/2006/relationships/hyperlink" Target="https://twitter.com/#!/ammaunu/status/1161652472047423493" TargetMode="External" /><Relationship Id="rId487" Type="http://schemas.openxmlformats.org/officeDocument/2006/relationships/hyperlink" Target="https://twitter.com/#!/ammaunu/status/1161178616203550720" TargetMode="External" /><Relationship Id="rId488" Type="http://schemas.openxmlformats.org/officeDocument/2006/relationships/hyperlink" Target="https://twitter.com/#!/ammaunu/status/1163709377125244928" TargetMode="External" /><Relationship Id="rId489" Type="http://schemas.openxmlformats.org/officeDocument/2006/relationships/hyperlink" Target="https://twitter.com/#!/kirsikkakaipain/status/1163756395889668096" TargetMode="External" /><Relationship Id="rId490" Type="http://schemas.openxmlformats.org/officeDocument/2006/relationships/hyperlink" Target="https://twitter.com/#!/foreignerfi/status/1161595547360403458" TargetMode="External" /><Relationship Id="rId491" Type="http://schemas.openxmlformats.org/officeDocument/2006/relationships/hyperlink" Target="https://twitter.com/#!/foreignerfi/status/1163776469530755073" TargetMode="External" /><Relationship Id="rId492" Type="http://schemas.openxmlformats.org/officeDocument/2006/relationships/hyperlink" Target="https://twitter.com/#!/michaelderry3/status/1163780675662700544" TargetMode="External" /><Relationship Id="rId493" Type="http://schemas.openxmlformats.org/officeDocument/2006/relationships/hyperlink" Target="https://twitter.com/#!/planisferiocom/status/1163793303399260160" TargetMode="External" /><Relationship Id="rId494" Type="http://schemas.openxmlformats.org/officeDocument/2006/relationships/hyperlink" Target="https://twitter.com/#!/sarikorju/status/1163806868323672064" TargetMode="External" /><Relationship Id="rId495" Type="http://schemas.openxmlformats.org/officeDocument/2006/relationships/hyperlink" Target="https://twitter.com/#!/sarikorju/status/1163807135219646464" TargetMode="External" /><Relationship Id="rId496" Type="http://schemas.openxmlformats.org/officeDocument/2006/relationships/hyperlink" Target="https://twitter.com/#!/sunville0710/status/1163940648736690177" TargetMode="External" /><Relationship Id="rId497" Type="http://schemas.openxmlformats.org/officeDocument/2006/relationships/hyperlink" Target="https://twitter.com/#!/duunipolku/status/1164047788948316160" TargetMode="External" /><Relationship Id="rId498" Type="http://schemas.openxmlformats.org/officeDocument/2006/relationships/hyperlink" Target="https://twitter.com/#!/s34growth/status/1164048352830509057" TargetMode="External" /><Relationship Id="rId499" Type="http://schemas.openxmlformats.org/officeDocument/2006/relationships/hyperlink" Target="https://twitter.com/#!/fduchastel888/status/1164055060462166016" TargetMode="External" /><Relationship Id="rId500" Type="http://schemas.openxmlformats.org/officeDocument/2006/relationships/hyperlink" Target="https://twitter.com/#!/streuverluste/status/1164081015633190913" TargetMode="External" /><Relationship Id="rId501" Type="http://schemas.openxmlformats.org/officeDocument/2006/relationships/hyperlink" Target="https://twitter.com/#!/ippu/status/1160885784754425857" TargetMode="External" /><Relationship Id="rId502" Type="http://schemas.openxmlformats.org/officeDocument/2006/relationships/hyperlink" Target="https://twitter.com/#!/ippu/status/1164091143434461184" TargetMode="External" /><Relationship Id="rId503" Type="http://schemas.openxmlformats.org/officeDocument/2006/relationships/hyperlink" Target="https://twitter.com/#!/lacutara/status/1160805310736601088" TargetMode="External" /><Relationship Id="rId504" Type="http://schemas.openxmlformats.org/officeDocument/2006/relationships/hyperlink" Target="https://twitter.com/#!/lacutara/status/1160939328534700032" TargetMode="External" /><Relationship Id="rId505" Type="http://schemas.openxmlformats.org/officeDocument/2006/relationships/hyperlink" Target="https://twitter.com/#!/lacutara/status/1164096380979372032" TargetMode="External" /><Relationship Id="rId506" Type="http://schemas.openxmlformats.org/officeDocument/2006/relationships/hyperlink" Target="https://twitter.com/#!/lakesperience/status/1161265303168397314" TargetMode="External" /><Relationship Id="rId507" Type="http://schemas.openxmlformats.org/officeDocument/2006/relationships/hyperlink" Target="https://twitter.com/#!/lakesperience/status/1163758391560495104" TargetMode="External" /><Relationship Id="rId508" Type="http://schemas.openxmlformats.org/officeDocument/2006/relationships/hyperlink" Target="https://twitter.com/#!/balticinstitute/status/1163758645563285504" TargetMode="External" /><Relationship Id="rId509" Type="http://schemas.openxmlformats.org/officeDocument/2006/relationships/hyperlink" Target="https://twitter.com/#!/balticinstitute/status/1164100148181344256" TargetMode="External" /><Relationship Id="rId510" Type="http://schemas.openxmlformats.org/officeDocument/2006/relationships/hyperlink" Target="https://twitter.com/#!/yoshikosuge/status/1156879842203394049" TargetMode="External" /><Relationship Id="rId511" Type="http://schemas.openxmlformats.org/officeDocument/2006/relationships/hyperlink" Target="https://twitter.com/#!/worldofreem06/status/1164576062283636737" TargetMode="External" /><Relationship Id="rId512" Type="http://schemas.openxmlformats.org/officeDocument/2006/relationships/hyperlink" Target="https://twitter.com/#!/paivi_reponen/status/1162019662546079744" TargetMode="External" /><Relationship Id="rId513" Type="http://schemas.openxmlformats.org/officeDocument/2006/relationships/hyperlink" Target="https://twitter.com/#!/paivi_reponen/status/1164758787120459776" TargetMode="External" /><Relationship Id="rId514" Type="http://schemas.openxmlformats.org/officeDocument/2006/relationships/hyperlink" Target="https://twitter.com/#!/paivi_reponen/status/1164759729526022144" TargetMode="External" /><Relationship Id="rId515" Type="http://schemas.openxmlformats.org/officeDocument/2006/relationships/hyperlink" Target="https://twitter.com/#!/jloukaskorpi/status/1164783140474216455" TargetMode="External" /><Relationship Id="rId516" Type="http://schemas.openxmlformats.org/officeDocument/2006/relationships/hyperlink" Target="https://twitter.com/#!/hanneraikkonen/status/1164796415085645824" TargetMode="External" /><Relationship Id="rId517" Type="http://schemas.openxmlformats.org/officeDocument/2006/relationships/hyperlink" Target="https://twitter.com/#!/mikko_ky/status/1164800912084201472" TargetMode="External" /><Relationship Id="rId518" Type="http://schemas.openxmlformats.org/officeDocument/2006/relationships/hyperlink" Target="https://twitter.com/#!/nuppua/status/1162668649884332035" TargetMode="External" /><Relationship Id="rId519" Type="http://schemas.openxmlformats.org/officeDocument/2006/relationships/hyperlink" Target="https://twitter.com/#!/nuppua/status/1164800981726445568" TargetMode="External" /><Relationship Id="rId520" Type="http://schemas.openxmlformats.org/officeDocument/2006/relationships/hyperlink" Target="https://twitter.com/#!/suomenkuvalehti/status/1164804151630372864" TargetMode="External" /><Relationship Id="rId521" Type="http://schemas.openxmlformats.org/officeDocument/2006/relationships/hyperlink" Target="https://twitter.com/#!/jjuvakka/status/1164791928115752961" TargetMode="External" /><Relationship Id="rId522" Type="http://schemas.openxmlformats.org/officeDocument/2006/relationships/hyperlink" Target="https://twitter.com/#!/marisiltanen/status/1164805739853967361" TargetMode="External" /><Relationship Id="rId523" Type="http://schemas.openxmlformats.org/officeDocument/2006/relationships/hyperlink" Target="https://twitter.com/#!/caritaisomaki/status/1164806308484091905" TargetMode="External" /><Relationship Id="rId524" Type="http://schemas.openxmlformats.org/officeDocument/2006/relationships/hyperlink" Target="https://twitter.com/#!/visittampere/status/1159043411749609474" TargetMode="External" /><Relationship Id="rId525" Type="http://schemas.openxmlformats.org/officeDocument/2006/relationships/hyperlink" Target="https://twitter.com/#!/rammsteinfans/status/1160575095921938433" TargetMode="External" /><Relationship Id="rId526" Type="http://schemas.openxmlformats.org/officeDocument/2006/relationships/hyperlink" Target="https://twitter.com/#!/visittampere/status/1161595313506922497" TargetMode="External" /><Relationship Id="rId527" Type="http://schemas.openxmlformats.org/officeDocument/2006/relationships/hyperlink" Target="https://twitter.com/#!/serlachius/status/1162283901043109888" TargetMode="External" /><Relationship Id="rId528" Type="http://schemas.openxmlformats.org/officeDocument/2006/relationships/hyperlink" Target="https://twitter.com/#!/visittampere/status/1162311577980362752" TargetMode="External" /><Relationship Id="rId529" Type="http://schemas.openxmlformats.org/officeDocument/2006/relationships/hyperlink" Target="https://twitter.com/#!/visittampere/status/1164497441783255041" TargetMode="External" /><Relationship Id="rId530" Type="http://schemas.openxmlformats.org/officeDocument/2006/relationships/hyperlink" Target="https://twitter.com/#!/moominmuseum/status/1164517221495914497" TargetMode="External" /><Relationship Id="rId531" Type="http://schemas.openxmlformats.org/officeDocument/2006/relationships/hyperlink" Target="https://twitter.com/#!/visittampere/status/1159742442301788160" TargetMode="External" /><Relationship Id="rId532" Type="http://schemas.openxmlformats.org/officeDocument/2006/relationships/hyperlink" Target="https://twitter.com/#!/visittampere/status/1164519344753258496" TargetMode="External" /><Relationship Id="rId533" Type="http://schemas.openxmlformats.org/officeDocument/2006/relationships/hyperlink" Target="https://twitter.com/#!/visittampere/status/1164796727599104005" TargetMode="External" /><Relationship Id="rId534" Type="http://schemas.openxmlformats.org/officeDocument/2006/relationships/hyperlink" Target="https://twitter.com/#!/discoverfinland/status/1161594347038695429" TargetMode="External" /><Relationship Id="rId535" Type="http://schemas.openxmlformats.org/officeDocument/2006/relationships/hyperlink" Target="https://twitter.com/#!/daerrina/status/1161550733235408899" TargetMode="External" /><Relationship Id="rId536" Type="http://schemas.openxmlformats.org/officeDocument/2006/relationships/hyperlink" Target="https://twitter.com/#!/purnauskis/status/1164220098476937216" TargetMode="External" /><Relationship Id="rId537" Type="http://schemas.openxmlformats.org/officeDocument/2006/relationships/hyperlink" Target="https://twitter.com/#!/visittampere/status/1164850068345806848" TargetMode="External" /><Relationship Id="rId538" Type="http://schemas.openxmlformats.org/officeDocument/2006/relationships/hyperlink" Target="https://twitter.com/#!/daerrina/status/1164851398548295680" TargetMode="External" /><Relationship Id="rId539" Type="http://schemas.openxmlformats.org/officeDocument/2006/relationships/hyperlink" Target="https://twitter.com/#!/pyhanasi/status/1160524378964205568" TargetMode="External" /><Relationship Id="rId540" Type="http://schemas.openxmlformats.org/officeDocument/2006/relationships/hyperlink" Target="https://twitter.com/#!/visittamperefi/status/1146735408111165440" TargetMode="External" /><Relationship Id="rId541" Type="http://schemas.openxmlformats.org/officeDocument/2006/relationships/hyperlink" Target="https://twitter.com/#!/sastamala/status/1162775453071020035" TargetMode="External" /><Relationship Id="rId542" Type="http://schemas.openxmlformats.org/officeDocument/2006/relationships/hyperlink" Target="https://twitter.com/#!/visittamperefi/status/1162695711995158529" TargetMode="External" /><Relationship Id="rId543" Type="http://schemas.openxmlformats.org/officeDocument/2006/relationships/hyperlink" Target="https://twitter.com/#!/tampereratikka/status/1164450809284845569" TargetMode="External" /><Relationship Id="rId544" Type="http://schemas.openxmlformats.org/officeDocument/2006/relationships/hyperlink" Target="https://twitter.com/#!/visittamperefi/status/1164431835977453568" TargetMode="External" /><Relationship Id="rId545" Type="http://schemas.openxmlformats.org/officeDocument/2006/relationships/hyperlink" Target="https://twitter.com/#!/visittamperefi/status/1164852365188587522" TargetMode="External" /><Relationship Id="rId546" Type="http://schemas.openxmlformats.org/officeDocument/2006/relationships/hyperlink" Target="https://twitter.com/#!/visittamperefi/status/1160825229855404032" TargetMode="External" /><Relationship Id="rId547" Type="http://schemas.openxmlformats.org/officeDocument/2006/relationships/hyperlink" Target="https://twitter.com/#!/tamperekaupunki/status/1160821238408912896" TargetMode="External" /><Relationship Id="rId548" Type="http://schemas.openxmlformats.org/officeDocument/2006/relationships/hyperlink" Target="https://twitter.com/#!/tamperetalo/status/1160901027870257153" TargetMode="External" /><Relationship Id="rId549" Type="http://schemas.openxmlformats.org/officeDocument/2006/relationships/hyperlink" Target="https://twitter.com/#!/tamperetalo/status/1161967092205314048" TargetMode="External" /><Relationship Id="rId550" Type="http://schemas.openxmlformats.org/officeDocument/2006/relationships/hyperlink" Target="https://twitter.com/#!/visittampere/status/1161961659134554112" TargetMode="External" /><Relationship Id="rId551" Type="http://schemas.openxmlformats.org/officeDocument/2006/relationships/hyperlink" Target="https://twitter.com/#!/visittamperefi/status/1161181332497752064" TargetMode="External" /><Relationship Id="rId552" Type="http://schemas.openxmlformats.org/officeDocument/2006/relationships/hyperlink" Target="https://twitter.com/#!/visittamperefi/status/1161960247575138304" TargetMode="External" /><Relationship Id="rId553" Type="http://schemas.openxmlformats.org/officeDocument/2006/relationships/hyperlink" Target="https://twitter.com/#!/tamperekaupunki/status/1161178236182814721" TargetMode="External" /><Relationship Id="rId554" Type="http://schemas.openxmlformats.org/officeDocument/2006/relationships/hyperlink" Target="https://twitter.com/#!/hiedanranta/status/1161918692990574593" TargetMode="External" /><Relationship Id="rId555" Type="http://schemas.openxmlformats.org/officeDocument/2006/relationships/hyperlink" Target="https://twitter.com/#!/hiedanranta/status/1161924113302196229" TargetMode="External" /><Relationship Id="rId556" Type="http://schemas.openxmlformats.org/officeDocument/2006/relationships/hyperlink" Target="https://twitter.com/#!/hiedanranta/status/1161950894474301442" TargetMode="External" /><Relationship Id="rId557" Type="http://schemas.openxmlformats.org/officeDocument/2006/relationships/hyperlink" Target="https://twitter.com/#!/hiedanranta/status/1162246212696727552" TargetMode="External" /><Relationship Id="rId558" Type="http://schemas.openxmlformats.org/officeDocument/2006/relationships/hyperlink" Target="https://twitter.com/#!/hiedanranta/status/1162247493003857925" TargetMode="External" /><Relationship Id="rId559" Type="http://schemas.openxmlformats.org/officeDocument/2006/relationships/hyperlink" Target="https://twitter.com/#!/hiedanranta/status/1162249108062556160" TargetMode="External" /><Relationship Id="rId560" Type="http://schemas.openxmlformats.org/officeDocument/2006/relationships/hyperlink" Target="https://twitter.com/#!/hiedanranta/status/1162253525578948608" TargetMode="External" /><Relationship Id="rId561" Type="http://schemas.openxmlformats.org/officeDocument/2006/relationships/hyperlink" Target="https://twitter.com/#!/hiedanranta/status/1162310507036102657" TargetMode="External" /><Relationship Id="rId562" Type="http://schemas.openxmlformats.org/officeDocument/2006/relationships/hyperlink" Target="https://twitter.com/#!/visittamperefi/status/1161927231754657792" TargetMode="External" /><Relationship Id="rId563" Type="http://schemas.openxmlformats.org/officeDocument/2006/relationships/hyperlink" Target="https://twitter.com/#!/visittamperefi/status/1161927291506704384" TargetMode="External" /><Relationship Id="rId564" Type="http://schemas.openxmlformats.org/officeDocument/2006/relationships/hyperlink" Target="https://twitter.com/#!/visittamperefi/status/1162311190221066240" TargetMode="External" /><Relationship Id="rId565" Type="http://schemas.openxmlformats.org/officeDocument/2006/relationships/hyperlink" Target="https://twitter.com/#!/tamperekaupunki/status/1161937964013883393" TargetMode="External" /><Relationship Id="rId566" Type="http://schemas.openxmlformats.org/officeDocument/2006/relationships/hyperlink" Target="https://twitter.com/#!/visittamperefi/status/1162290018410532864" TargetMode="External" /><Relationship Id="rId567" Type="http://schemas.openxmlformats.org/officeDocument/2006/relationships/hyperlink" Target="https://twitter.com/#!/tamperekaupunki/status/1162306765163311104" TargetMode="External" /><Relationship Id="rId568" Type="http://schemas.openxmlformats.org/officeDocument/2006/relationships/hyperlink" Target="https://twitter.com/#!/pariscapnord/status/1161960459639111680" TargetMode="External" /><Relationship Id="rId569" Type="http://schemas.openxmlformats.org/officeDocument/2006/relationships/hyperlink" Target="https://twitter.com/#!/visittampere/status/1161541871790972928" TargetMode="External" /><Relationship Id="rId570" Type="http://schemas.openxmlformats.org/officeDocument/2006/relationships/hyperlink" Target="https://twitter.com/#!/visittampere/status/1162752568017215488" TargetMode="External" /><Relationship Id="rId571" Type="http://schemas.openxmlformats.org/officeDocument/2006/relationships/hyperlink" Target="https://twitter.com/#!/visittamperefi/status/1161529888756703234" TargetMode="External" /><Relationship Id="rId572" Type="http://schemas.openxmlformats.org/officeDocument/2006/relationships/hyperlink" Target="https://twitter.com/#!/visittamperefi/status/1162749499288236038" TargetMode="External" /><Relationship Id="rId573" Type="http://schemas.openxmlformats.org/officeDocument/2006/relationships/hyperlink" Target="https://twitter.com/#!/tamperekaupunki/status/1163414836308533248" TargetMode="External" /><Relationship Id="rId574" Type="http://schemas.openxmlformats.org/officeDocument/2006/relationships/hyperlink" Target="https://twitter.com/#!/pirfest/status/1164804725973245954" TargetMode="External" /><Relationship Id="rId575" Type="http://schemas.openxmlformats.org/officeDocument/2006/relationships/hyperlink" Target="https://twitter.com/#!/visittamperefi/status/1164806167027019776" TargetMode="External" /><Relationship Id="rId576" Type="http://schemas.openxmlformats.org/officeDocument/2006/relationships/hyperlink" Target="https://twitter.com/#!/tamperekaupunki/status/1164839295892332544" TargetMode="External" /><Relationship Id="rId577" Type="http://schemas.openxmlformats.org/officeDocument/2006/relationships/hyperlink" Target="https://twitter.com/#!/tchambermusic/status/1164614950561751046" TargetMode="External" /><Relationship Id="rId578" Type="http://schemas.openxmlformats.org/officeDocument/2006/relationships/hyperlink" Target="https://twitter.com/#!/tamperekaupunki/status/1164840114985373696" TargetMode="External" /><Relationship Id="rId579" Type="http://schemas.openxmlformats.org/officeDocument/2006/relationships/hyperlink" Target="https://twitter.com/#!/tamperekaupunki/status/1164870117240520704" TargetMode="External" /><Relationship Id="rId580" Type="http://schemas.openxmlformats.org/officeDocument/2006/relationships/hyperlink" Target="https://twitter.com/#!/sarkanniemi/status/1163771277229907968" TargetMode="External" /><Relationship Id="rId581" Type="http://schemas.openxmlformats.org/officeDocument/2006/relationships/hyperlink" Target="https://twitter.com/#!/visittamperefi/status/1159825041103687680" TargetMode="External" /><Relationship Id="rId582" Type="http://schemas.openxmlformats.org/officeDocument/2006/relationships/hyperlink" Target="https://twitter.com/#!/visittamperefi/status/1160872196660764674" TargetMode="External" /><Relationship Id="rId583" Type="http://schemas.openxmlformats.org/officeDocument/2006/relationships/hyperlink" Target="https://twitter.com/#!/visittamperefi/status/1161587368794710016" TargetMode="External" /><Relationship Id="rId584" Type="http://schemas.openxmlformats.org/officeDocument/2006/relationships/hyperlink" Target="https://twitter.com/#!/visittamperefi/status/1161884491486498816" TargetMode="External" /><Relationship Id="rId585" Type="http://schemas.openxmlformats.org/officeDocument/2006/relationships/hyperlink" Target="https://twitter.com/#!/visittamperefi/status/1161929261370028033" TargetMode="External" /><Relationship Id="rId586" Type="http://schemas.openxmlformats.org/officeDocument/2006/relationships/hyperlink" Target="https://twitter.com/#!/visittamperefi/status/1163723878927077376" TargetMode="External" /><Relationship Id="rId587" Type="http://schemas.openxmlformats.org/officeDocument/2006/relationships/hyperlink" Target="https://twitter.com/#!/visittamperefi/status/1163764887434256384" TargetMode="External" /><Relationship Id="rId588" Type="http://schemas.openxmlformats.org/officeDocument/2006/relationships/hyperlink" Target="https://twitter.com/#!/visittamperefi/status/1164074967111274498" TargetMode="External" /><Relationship Id="rId589" Type="http://schemas.openxmlformats.org/officeDocument/2006/relationships/hyperlink" Target="https://twitter.com/#!/visittamperefi/status/1164795903594549248" TargetMode="External" /><Relationship Id="rId590" Type="http://schemas.openxmlformats.org/officeDocument/2006/relationships/hyperlink" Target="https://twitter.com/#!/visittamperefi/status/1164803662620680192" TargetMode="External" /><Relationship Id="rId591" Type="http://schemas.openxmlformats.org/officeDocument/2006/relationships/hyperlink" Target="https://twitter.com/#!/visittamperefi/status/1164872264334106626" TargetMode="External" /><Relationship Id="rId592" Type="http://schemas.openxmlformats.org/officeDocument/2006/relationships/hyperlink" Target="https://twitter.com/#!/visittamperefi/status/1164874008053080064" TargetMode="External" /><Relationship Id="rId593" Type="http://schemas.openxmlformats.org/officeDocument/2006/relationships/hyperlink" Target="https://twitter.com/#!/tamperekaupunki/status/1160822385710456834" TargetMode="External" /><Relationship Id="rId594" Type="http://schemas.openxmlformats.org/officeDocument/2006/relationships/hyperlink" Target="https://twitter.com/#!/tamperekaupunki/status/1160824418366558208" TargetMode="External" /><Relationship Id="rId595" Type="http://schemas.openxmlformats.org/officeDocument/2006/relationships/hyperlink" Target="https://twitter.com/#!/tamperekaupunki/status/1160880939028926464" TargetMode="External" /><Relationship Id="rId596" Type="http://schemas.openxmlformats.org/officeDocument/2006/relationships/hyperlink" Target="https://twitter.com/#!/tamperekaupunki/status/1161570872064393216" TargetMode="External" /><Relationship Id="rId597" Type="http://schemas.openxmlformats.org/officeDocument/2006/relationships/hyperlink" Target="https://twitter.com/#!/tamperekaupunki/status/1161606649745948672" TargetMode="External" /><Relationship Id="rId598" Type="http://schemas.openxmlformats.org/officeDocument/2006/relationships/hyperlink" Target="https://twitter.com/#!/tamperekaupunki/status/1161938866082856960" TargetMode="External" /><Relationship Id="rId599" Type="http://schemas.openxmlformats.org/officeDocument/2006/relationships/hyperlink" Target="https://twitter.com/#!/tamperekaupunki/status/1161991235613147136" TargetMode="External" /><Relationship Id="rId600" Type="http://schemas.openxmlformats.org/officeDocument/2006/relationships/hyperlink" Target="https://twitter.com/#!/tamperekaupunki/status/1162317328610185217" TargetMode="External" /><Relationship Id="rId601" Type="http://schemas.openxmlformats.org/officeDocument/2006/relationships/hyperlink" Target="https://twitter.com/#!/tamperekaupunki/status/1164481294761373696" TargetMode="External" /><Relationship Id="rId602" Type="http://schemas.openxmlformats.org/officeDocument/2006/relationships/hyperlink" Target="https://twitter.com/#!/tamperekaupunki/status/1164839395763134464" TargetMode="External" /><Relationship Id="rId603" Type="http://schemas.openxmlformats.org/officeDocument/2006/relationships/hyperlink" Target="https://twitter.com/#!/tamperekaupunki/status/1164892327388884992" TargetMode="External" /><Relationship Id="rId604" Type="http://schemas.openxmlformats.org/officeDocument/2006/relationships/hyperlink" Target="https://twitter.com/#!/samaekoskinen/status/1164901644145975297" TargetMode="External" /><Relationship Id="rId605" Type="http://schemas.openxmlformats.org/officeDocument/2006/relationships/hyperlink" Target="https://twitter.com/#!/keisasenreetta/status/1164948754035855361" TargetMode="External" /><Relationship Id="rId606" Type="http://schemas.openxmlformats.org/officeDocument/2006/relationships/hyperlink" Target="https://twitter.com/#!/maritaverne/status/1164949152926720000" TargetMode="External" /><Relationship Id="rId607" Type="http://schemas.openxmlformats.org/officeDocument/2006/relationships/hyperlink" Target="https://twitter.com/#!/talenttampere/status/1164787468366835713" TargetMode="External" /><Relationship Id="rId608" Type="http://schemas.openxmlformats.org/officeDocument/2006/relationships/hyperlink" Target="https://twitter.com/#!/ursulahelsky/status/1164950296327544832" TargetMode="External" /><Relationship Id="rId609" Type="http://schemas.openxmlformats.org/officeDocument/2006/relationships/hyperlink" Target="https://twitter.com/#!/sarkanniemi/status/1163707740520427523" TargetMode="External" /><Relationship Id="rId610" Type="http://schemas.openxmlformats.org/officeDocument/2006/relationships/hyperlink" Target="https://twitter.com/#!/visittampere/status/1163766353112817664" TargetMode="External" /><Relationship Id="rId611" Type="http://schemas.openxmlformats.org/officeDocument/2006/relationships/hyperlink" Target="https://twitter.com/#!/tamperekaupunki/status/1163714783192989697" TargetMode="External" /><Relationship Id="rId612" Type="http://schemas.openxmlformats.org/officeDocument/2006/relationships/hyperlink" Target="https://twitter.com/#!/juhakokkala/status/1164961150523650049" TargetMode="External" /><Relationship Id="rId613" Type="http://schemas.openxmlformats.org/officeDocument/2006/relationships/hyperlink" Target="https://twitter.com/#!/yletampere/status/1164961252273197056" TargetMode="External" /><Relationship Id="rId614" Type="http://schemas.openxmlformats.org/officeDocument/2006/relationships/hyperlink" Target="https://twitter.com/#!/sarittaduhamel/status/1164962180795699203" TargetMode="External" /><Relationship Id="rId615" Type="http://schemas.openxmlformats.org/officeDocument/2006/relationships/hyperlink" Target="https://twitter.com/#!/valonkuvaaja/status/1162897982359887873" TargetMode="External" /><Relationship Id="rId616" Type="http://schemas.openxmlformats.org/officeDocument/2006/relationships/hyperlink" Target="https://twitter.com/#!/valonkuvaaja/status/1165005044527316998" TargetMode="External" /><Relationship Id="rId617" Type="http://schemas.openxmlformats.org/officeDocument/2006/relationships/hyperlink" Target="https://twitter.com/#!/goodnewsfinland/status/1165019662322667521" TargetMode="External" /><Relationship Id="rId618" Type="http://schemas.openxmlformats.org/officeDocument/2006/relationships/hyperlink" Target="https://twitter.com/#!/visittampere/status/1164083669436436480" TargetMode="External" /><Relationship Id="rId619" Type="http://schemas.openxmlformats.org/officeDocument/2006/relationships/hyperlink" Target="https://twitter.com/#!/visittampere/status/1164083981178081281" TargetMode="External" /><Relationship Id="rId620" Type="http://schemas.openxmlformats.org/officeDocument/2006/relationships/hyperlink" Target="https://twitter.com/#!/thisisfinland/status/1165175694307090432" TargetMode="External" /><Relationship Id="rId621" Type="http://schemas.openxmlformats.org/officeDocument/2006/relationships/hyperlink" Target="https://twitter.com/#!/mredegbe/status/1165178997443112960" TargetMode="External" /><Relationship Id="rId622" Type="http://schemas.openxmlformats.org/officeDocument/2006/relationships/hyperlink" Target="https://twitter.com/#!/klusi73/status/1165213537616236544" TargetMode="External" /><Relationship Id="rId623" Type="http://schemas.openxmlformats.org/officeDocument/2006/relationships/hyperlink" Target="https://twitter.com/#!/outituuliaviini/status/1165228798339682305" TargetMode="External" /><Relationship Id="rId624" Type="http://schemas.openxmlformats.org/officeDocument/2006/relationships/hyperlink" Target="https://twitter.com/#!/pdro_almeida/status/1164882427422158849" TargetMode="External" /><Relationship Id="rId625" Type="http://schemas.openxmlformats.org/officeDocument/2006/relationships/hyperlink" Target="https://twitter.com/#!/kekekfinn/status/1165242585855795200" TargetMode="External" /><Relationship Id="rId626" Type="http://schemas.openxmlformats.org/officeDocument/2006/relationships/hyperlink" Target="https://twitter.com/#!/micheldennay/status/1165250135846268928" TargetMode="External" /><Relationship Id="rId627" Type="http://schemas.openxmlformats.org/officeDocument/2006/relationships/hyperlink" Target="https://twitter.com/#!/discoverfinland/status/1161614977041620993" TargetMode="External" /><Relationship Id="rId628" Type="http://schemas.openxmlformats.org/officeDocument/2006/relationships/hyperlink" Target="https://twitter.com/#!/visittampere/status/1159790510493589504" TargetMode="External" /><Relationship Id="rId629" Type="http://schemas.openxmlformats.org/officeDocument/2006/relationships/hyperlink" Target="https://twitter.com/#!/visittampere/status/1160873602960564224" TargetMode="External" /><Relationship Id="rId630" Type="http://schemas.openxmlformats.org/officeDocument/2006/relationships/hyperlink" Target="https://twitter.com/#!/tamperekaupunki/status/1161607305114394624" TargetMode="External" /><Relationship Id="rId631" Type="http://schemas.openxmlformats.org/officeDocument/2006/relationships/hyperlink" Target="https://twitter.com/#!/puntomice/status/1165251210473082880" TargetMode="External" /><Relationship Id="rId632" Type="http://schemas.openxmlformats.org/officeDocument/2006/relationships/hyperlink" Target="https://twitter.com/#!/matkailufoorumi/status/1162761296921747456" TargetMode="External" /><Relationship Id="rId633" Type="http://schemas.openxmlformats.org/officeDocument/2006/relationships/hyperlink" Target="https://twitter.com/#!/matkailufoorumi/status/1164107261612048384" TargetMode="External" /><Relationship Id="rId634" Type="http://schemas.openxmlformats.org/officeDocument/2006/relationships/hyperlink" Target="https://twitter.com/#!/matkailufoorumi/status/1165305474721300480" TargetMode="External" /><Relationship Id="rId635" Type="http://schemas.openxmlformats.org/officeDocument/2006/relationships/hyperlink" Target="https://twitter.com/#!/tamperekaupunki/status/1160824353866620928" TargetMode="External" /><Relationship Id="rId636" Type="http://schemas.openxmlformats.org/officeDocument/2006/relationships/hyperlink" Target="https://twitter.com/#!/tamperekaupunki/status/1160825679816069121" TargetMode="External" /><Relationship Id="rId637" Type="http://schemas.openxmlformats.org/officeDocument/2006/relationships/hyperlink" Target="https://twitter.com/#!/tamperekaupunki/status/1160882130366455809" TargetMode="External" /><Relationship Id="rId638" Type="http://schemas.openxmlformats.org/officeDocument/2006/relationships/hyperlink" Target="https://twitter.com/#!/tamperekaupunki/status/1161571676020195328" TargetMode="External" /><Relationship Id="rId639" Type="http://schemas.openxmlformats.org/officeDocument/2006/relationships/hyperlink" Target="https://twitter.com/#!/tamperekaupunki/status/1161581889980981248" TargetMode="External" /><Relationship Id="rId640" Type="http://schemas.openxmlformats.org/officeDocument/2006/relationships/hyperlink" Target="https://twitter.com/#!/tamperekaupunki/status/1163414854692220928" TargetMode="External" /><Relationship Id="rId641" Type="http://schemas.openxmlformats.org/officeDocument/2006/relationships/hyperlink" Target="https://twitter.com/#!/tamperekaupunki/status/1163718028267261958" TargetMode="External" /><Relationship Id="rId642" Type="http://schemas.openxmlformats.org/officeDocument/2006/relationships/hyperlink" Target="https://twitter.com/#!/tamperekaupunki/status/1164779187569168395" TargetMode="External" /><Relationship Id="rId643" Type="http://schemas.openxmlformats.org/officeDocument/2006/relationships/hyperlink" Target="https://twitter.com/#!/tamperekaupunki/status/1164869476216713216" TargetMode="External" /><Relationship Id="rId644" Type="http://schemas.openxmlformats.org/officeDocument/2006/relationships/hyperlink" Target="https://twitter.com/#!/kvalisaari/status/1162978109613907969" TargetMode="External" /><Relationship Id="rId645" Type="http://schemas.openxmlformats.org/officeDocument/2006/relationships/hyperlink" Target="https://twitter.com/#!/kvalisaari/status/1160975375205355522" TargetMode="External" /><Relationship Id="rId646" Type="http://schemas.openxmlformats.org/officeDocument/2006/relationships/hyperlink" Target="https://twitter.com/#!/kvalisaari/status/1161704095977226241" TargetMode="External" /><Relationship Id="rId647" Type="http://schemas.openxmlformats.org/officeDocument/2006/relationships/hyperlink" Target="https://twitter.com/#!/kvalisaari/status/1164578809397596160" TargetMode="External" /><Relationship Id="rId648" Type="http://schemas.openxmlformats.org/officeDocument/2006/relationships/hyperlink" Target="https://twitter.com/#!/kvalisaari/status/1164938166639505410" TargetMode="External" /><Relationship Id="rId649" Type="http://schemas.openxmlformats.org/officeDocument/2006/relationships/hyperlink" Target="https://twitter.com/#!/kvalisaari/status/1165315057632366592" TargetMode="External" /><Relationship Id="rId650" Type="http://schemas.openxmlformats.org/officeDocument/2006/relationships/hyperlink" Target="https://twitter.com/#!/tjeldnet/status/1160586694892183556" TargetMode="External" /><Relationship Id="rId651" Type="http://schemas.openxmlformats.org/officeDocument/2006/relationships/hyperlink" Target="https://twitter.com/#!/tjeldnet/status/1160855303572865024" TargetMode="External" /><Relationship Id="rId652" Type="http://schemas.openxmlformats.org/officeDocument/2006/relationships/hyperlink" Target="https://twitter.com/#!/tjeldnet/status/1161689375689912320" TargetMode="External" /><Relationship Id="rId653" Type="http://schemas.openxmlformats.org/officeDocument/2006/relationships/hyperlink" Target="https://twitter.com/#!/tjeldnet/status/1161689960560451589" TargetMode="External" /><Relationship Id="rId654" Type="http://schemas.openxmlformats.org/officeDocument/2006/relationships/hyperlink" Target="https://twitter.com/#!/tjeldnet/status/1161692184556556289" TargetMode="External" /><Relationship Id="rId655" Type="http://schemas.openxmlformats.org/officeDocument/2006/relationships/hyperlink" Target="https://twitter.com/#!/g____b____/status/1161178785179492353" TargetMode="External" /><Relationship Id="rId656" Type="http://schemas.openxmlformats.org/officeDocument/2006/relationships/hyperlink" Target="https://twitter.com/#!/g____b____/status/1161874526550003712" TargetMode="External" /><Relationship Id="rId657" Type="http://schemas.openxmlformats.org/officeDocument/2006/relationships/hyperlink" Target="https://twitter.com/#!/g____b____/status/1165331909771239425" TargetMode="External" /><Relationship Id="rId658" Type="http://schemas.openxmlformats.org/officeDocument/2006/relationships/hyperlink" Target="https://twitter.com/#!/discoverfinland/status/1160871624901570560" TargetMode="External" /><Relationship Id="rId659" Type="http://schemas.openxmlformats.org/officeDocument/2006/relationships/hyperlink" Target="https://twitter.com/#!/discoverfinland/status/1160925929633386497" TargetMode="External" /><Relationship Id="rId660" Type="http://schemas.openxmlformats.org/officeDocument/2006/relationships/hyperlink" Target="https://twitter.com/#!/discoverfinland/status/1162299446950006784" TargetMode="External" /><Relationship Id="rId661" Type="http://schemas.openxmlformats.org/officeDocument/2006/relationships/hyperlink" Target="https://twitter.com/#!/discoverfinland/status/1163450458427596807" TargetMode="External" /><Relationship Id="rId662" Type="http://schemas.openxmlformats.org/officeDocument/2006/relationships/hyperlink" Target="https://twitter.com/#!/discoverfinland/status/1163777538172346368" TargetMode="External" /><Relationship Id="rId663" Type="http://schemas.openxmlformats.org/officeDocument/2006/relationships/hyperlink" Target="https://twitter.com/#!/visittampere/status/1160873746242183168" TargetMode="External" /><Relationship Id="rId664" Type="http://schemas.openxmlformats.org/officeDocument/2006/relationships/hyperlink" Target="https://twitter.com/#!/visittampere/status/1161169971591950337" TargetMode="External" /><Relationship Id="rId665" Type="http://schemas.openxmlformats.org/officeDocument/2006/relationships/hyperlink" Target="https://twitter.com/#!/visittampere/status/1162302284468015104" TargetMode="External" /><Relationship Id="rId666" Type="http://schemas.openxmlformats.org/officeDocument/2006/relationships/hyperlink" Target="https://twitter.com/#!/visittampere/status/1163688436248788994" TargetMode="External" /><Relationship Id="rId667" Type="http://schemas.openxmlformats.org/officeDocument/2006/relationships/hyperlink" Target="https://twitter.com/#!/kmrfanforever/status/1163933323397410817" TargetMode="External" /><Relationship Id="rId668" Type="http://schemas.openxmlformats.org/officeDocument/2006/relationships/hyperlink" Target="https://twitter.com/#!/kmrfanforever/status/1165395333247045637" TargetMode="External" /><Relationship Id="rId669" Type="http://schemas.openxmlformats.org/officeDocument/2006/relationships/hyperlink" Target="https://api.twitter.com/1.1/geo/id/e3ba9e096a0fc232.json" TargetMode="External" /><Relationship Id="rId670" Type="http://schemas.openxmlformats.org/officeDocument/2006/relationships/hyperlink" Target="https://api.twitter.com/1.1/geo/id/3a269fb4ff679ed1.json" TargetMode="External" /><Relationship Id="rId671" Type="http://schemas.openxmlformats.org/officeDocument/2006/relationships/hyperlink" Target="https://api.twitter.com/1.1/geo/id/e3ba9e096a0fc232.json" TargetMode="External" /><Relationship Id="rId672" Type="http://schemas.openxmlformats.org/officeDocument/2006/relationships/hyperlink" Target="https://api.twitter.com/1.1/geo/id/e3ba9e096a0fc232.json" TargetMode="External" /><Relationship Id="rId673" Type="http://schemas.openxmlformats.org/officeDocument/2006/relationships/hyperlink" Target="https://api.twitter.com/1.1/geo/id/6be4f6ca0da2c472.json" TargetMode="External" /><Relationship Id="rId674" Type="http://schemas.openxmlformats.org/officeDocument/2006/relationships/hyperlink" Target="https://api.twitter.com/1.1/geo/id/e3ba9e096a0fc232.json" TargetMode="External" /><Relationship Id="rId675" Type="http://schemas.openxmlformats.org/officeDocument/2006/relationships/hyperlink" Target="https://api.twitter.com/1.1/geo/id/e3ba9e096a0fc232.json" TargetMode="External" /><Relationship Id="rId676" Type="http://schemas.openxmlformats.org/officeDocument/2006/relationships/hyperlink" Target="https://api.twitter.com/1.1/geo/id/e3ba9e096a0fc232.json" TargetMode="External" /><Relationship Id="rId677" Type="http://schemas.openxmlformats.org/officeDocument/2006/relationships/hyperlink" Target="https://api.twitter.com/1.1/geo/id/e3ba9e096a0fc232.json" TargetMode="External" /><Relationship Id="rId678" Type="http://schemas.openxmlformats.org/officeDocument/2006/relationships/hyperlink" Target="https://api.twitter.com/1.1/geo/id/e3ba9e096a0fc232.json" TargetMode="External" /><Relationship Id="rId679" Type="http://schemas.openxmlformats.org/officeDocument/2006/relationships/hyperlink" Target="https://api.twitter.com/1.1/geo/id/e3ba9e096a0fc232.json" TargetMode="External" /><Relationship Id="rId680" Type="http://schemas.openxmlformats.org/officeDocument/2006/relationships/hyperlink" Target="https://api.twitter.com/1.1/geo/id/e3ba9e096a0fc232.json" TargetMode="External" /><Relationship Id="rId681" Type="http://schemas.openxmlformats.org/officeDocument/2006/relationships/hyperlink" Target="https://api.twitter.com/1.1/geo/id/e3ba9e096a0fc232.json" TargetMode="External" /><Relationship Id="rId682" Type="http://schemas.openxmlformats.org/officeDocument/2006/relationships/hyperlink" Target="https://api.twitter.com/1.1/geo/id/e3ba9e096a0fc232.json" TargetMode="External" /><Relationship Id="rId683" Type="http://schemas.openxmlformats.org/officeDocument/2006/relationships/hyperlink" Target="https://api.twitter.com/1.1/geo/id/e3ba9e096a0fc232.json" TargetMode="External" /><Relationship Id="rId684" Type="http://schemas.openxmlformats.org/officeDocument/2006/relationships/comments" Target="../comments13.xml" /><Relationship Id="rId685" Type="http://schemas.openxmlformats.org/officeDocument/2006/relationships/vmlDrawing" Target="../drawings/vmlDrawing6.vml" /><Relationship Id="rId686" Type="http://schemas.openxmlformats.org/officeDocument/2006/relationships/table" Target="../tables/table23.xml" /><Relationship Id="rId68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QKgfRqi5h" TargetMode="External" /><Relationship Id="rId2" Type="http://schemas.openxmlformats.org/officeDocument/2006/relationships/hyperlink" Target="https://t.co/qlLDqN5hji" TargetMode="External" /><Relationship Id="rId3" Type="http://schemas.openxmlformats.org/officeDocument/2006/relationships/hyperlink" Target="http://t.co/3LSaBV8Ifk" TargetMode="External" /><Relationship Id="rId4" Type="http://schemas.openxmlformats.org/officeDocument/2006/relationships/hyperlink" Target="https://t.co/tmMJcNCGfQ" TargetMode="External" /><Relationship Id="rId5" Type="http://schemas.openxmlformats.org/officeDocument/2006/relationships/hyperlink" Target="http://knowledgecounts.fi/" TargetMode="External" /><Relationship Id="rId6" Type="http://schemas.openxmlformats.org/officeDocument/2006/relationships/hyperlink" Target="http://t.co/XA430kUehC" TargetMode="External" /><Relationship Id="rId7" Type="http://schemas.openxmlformats.org/officeDocument/2006/relationships/hyperlink" Target="https://t.co/9TAKixTAvS" TargetMode="External" /><Relationship Id="rId8" Type="http://schemas.openxmlformats.org/officeDocument/2006/relationships/hyperlink" Target="http://t.co/sKOECRlsLJ" TargetMode="External" /><Relationship Id="rId9" Type="http://schemas.openxmlformats.org/officeDocument/2006/relationships/hyperlink" Target="http://t.co/L6hDlJRNyY" TargetMode="External" /><Relationship Id="rId10" Type="http://schemas.openxmlformats.org/officeDocument/2006/relationships/hyperlink" Target="https://t.co/qx6kLRdDN6" TargetMode="External" /><Relationship Id="rId11" Type="http://schemas.openxmlformats.org/officeDocument/2006/relationships/hyperlink" Target="https://t.co/up5V2vP09j" TargetMode="External" /><Relationship Id="rId12" Type="http://schemas.openxmlformats.org/officeDocument/2006/relationships/hyperlink" Target="http://t.co/zjwy3crd" TargetMode="External" /><Relationship Id="rId13" Type="http://schemas.openxmlformats.org/officeDocument/2006/relationships/hyperlink" Target="https://t.co/9SDLABucRL" TargetMode="External" /><Relationship Id="rId14" Type="http://schemas.openxmlformats.org/officeDocument/2006/relationships/hyperlink" Target="https://t.co/hhl4U5P1Z8" TargetMode="External" /><Relationship Id="rId15" Type="http://schemas.openxmlformats.org/officeDocument/2006/relationships/hyperlink" Target="https://t.co/E69SK92ext" TargetMode="External" /><Relationship Id="rId16" Type="http://schemas.openxmlformats.org/officeDocument/2006/relationships/hyperlink" Target="http://t.co/ucoxFNSNuG" TargetMode="External" /><Relationship Id="rId17" Type="http://schemas.openxmlformats.org/officeDocument/2006/relationships/hyperlink" Target="https://t.co/J9rHC6plMk" TargetMode="External" /><Relationship Id="rId18" Type="http://schemas.openxmlformats.org/officeDocument/2006/relationships/hyperlink" Target="https://t.co/CFYDwgnR2W" TargetMode="External" /><Relationship Id="rId19" Type="http://schemas.openxmlformats.org/officeDocument/2006/relationships/hyperlink" Target="https://t.co/CFYDwgnR2W" TargetMode="External" /><Relationship Id="rId20" Type="http://schemas.openxmlformats.org/officeDocument/2006/relationships/hyperlink" Target="http://www.a-girlwhotravels.com/" TargetMode="External" /><Relationship Id="rId21" Type="http://schemas.openxmlformats.org/officeDocument/2006/relationships/hyperlink" Target="https://t.co/3JrLLf506e" TargetMode="External" /><Relationship Id="rId22" Type="http://schemas.openxmlformats.org/officeDocument/2006/relationships/hyperlink" Target="https://www.hyggelife.jp/mybelief" TargetMode="External" /><Relationship Id="rId23" Type="http://schemas.openxmlformats.org/officeDocument/2006/relationships/hyperlink" Target="https://t.co/HmsEwDanhb" TargetMode="External" /><Relationship Id="rId24" Type="http://schemas.openxmlformats.org/officeDocument/2006/relationships/hyperlink" Target="http://t.co/thhMkX38By" TargetMode="External" /><Relationship Id="rId25" Type="http://schemas.openxmlformats.org/officeDocument/2006/relationships/hyperlink" Target="https://t.co/CRtIbzQSlJ" TargetMode="External" /><Relationship Id="rId26" Type="http://schemas.openxmlformats.org/officeDocument/2006/relationships/hyperlink" Target="http://t.co/VSdFydU94I" TargetMode="External" /><Relationship Id="rId27" Type="http://schemas.openxmlformats.org/officeDocument/2006/relationships/hyperlink" Target="https://t.co/KZigXzXmwg" TargetMode="External" /><Relationship Id="rId28" Type="http://schemas.openxmlformats.org/officeDocument/2006/relationships/hyperlink" Target="https://t.co/1w9aZtdCfv" TargetMode="External" /><Relationship Id="rId29" Type="http://schemas.openxmlformats.org/officeDocument/2006/relationships/hyperlink" Target="https://t.co/MZhXoMQ4Hz" TargetMode="External" /><Relationship Id="rId30" Type="http://schemas.openxmlformats.org/officeDocument/2006/relationships/hyperlink" Target="https://t.co/UOnGmS9Ss5" TargetMode="External" /><Relationship Id="rId31" Type="http://schemas.openxmlformats.org/officeDocument/2006/relationships/hyperlink" Target="http://myoldbear.free.fr/" TargetMode="External" /><Relationship Id="rId32" Type="http://schemas.openxmlformats.org/officeDocument/2006/relationships/hyperlink" Target="https://t.co/CFYDwgnR2W" TargetMode="External" /><Relationship Id="rId33" Type="http://schemas.openxmlformats.org/officeDocument/2006/relationships/hyperlink" Target="https://t.co/l6xBtjIpAS" TargetMode="External" /><Relationship Id="rId34" Type="http://schemas.openxmlformats.org/officeDocument/2006/relationships/hyperlink" Target="https://t.co/8k7hh1PxXt" TargetMode="External" /><Relationship Id="rId35" Type="http://schemas.openxmlformats.org/officeDocument/2006/relationships/hyperlink" Target="https://t.co/n7XXX43Z3o" TargetMode="External" /><Relationship Id="rId36" Type="http://schemas.openxmlformats.org/officeDocument/2006/relationships/hyperlink" Target="https://t.co/FHs2y92cgJ" TargetMode="External" /><Relationship Id="rId37" Type="http://schemas.openxmlformats.org/officeDocument/2006/relationships/hyperlink" Target="https://t.co/7xWtgB7ndr" TargetMode="External" /><Relationship Id="rId38" Type="http://schemas.openxmlformats.org/officeDocument/2006/relationships/hyperlink" Target="https://t.co/rcrF04Mz4X" TargetMode="External" /><Relationship Id="rId39" Type="http://schemas.openxmlformats.org/officeDocument/2006/relationships/hyperlink" Target="https://t.co/XV2YOpma1S" TargetMode="External" /><Relationship Id="rId40" Type="http://schemas.openxmlformats.org/officeDocument/2006/relationships/hyperlink" Target="https://t.co/8zrrEwYTaX" TargetMode="External" /><Relationship Id="rId41" Type="http://schemas.openxmlformats.org/officeDocument/2006/relationships/hyperlink" Target="https://t.co/WwJvd2Zi5E" TargetMode="External" /><Relationship Id="rId42" Type="http://schemas.openxmlformats.org/officeDocument/2006/relationships/hyperlink" Target="https://t.co/db1ef8FwPg" TargetMode="External" /><Relationship Id="rId43" Type="http://schemas.openxmlformats.org/officeDocument/2006/relationships/hyperlink" Target="http://www.street-art-avenue.com/" TargetMode="External" /><Relationship Id="rId44" Type="http://schemas.openxmlformats.org/officeDocument/2006/relationships/hyperlink" Target="http://t.co/GeJzQEgUbW" TargetMode="External" /><Relationship Id="rId45" Type="http://schemas.openxmlformats.org/officeDocument/2006/relationships/hyperlink" Target="http://t.co/VfHcMiqbI1" TargetMode="External" /><Relationship Id="rId46" Type="http://schemas.openxmlformats.org/officeDocument/2006/relationships/hyperlink" Target="https://t.co/cGtuwxrQCh" TargetMode="External" /><Relationship Id="rId47" Type="http://schemas.openxmlformats.org/officeDocument/2006/relationships/hyperlink" Target="https://t.co/J72AjEdYDv" TargetMode="External" /><Relationship Id="rId48" Type="http://schemas.openxmlformats.org/officeDocument/2006/relationships/hyperlink" Target="https://t.co/QnH6LHds4o" TargetMode="External" /><Relationship Id="rId49" Type="http://schemas.openxmlformats.org/officeDocument/2006/relationships/hyperlink" Target="https://t.co/ea6Tpm1kjp" TargetMode="External" /><Relationship Id="rId50" Type="http://schemas.openxmlformats.org/officeDocument/2006/relationships/hyperlink" Target="https://t.co/ikulzV01s3" TargetMode="External" /><Relationship Id="rId51" Type="http://schemas.openxmlformats.org/officeDocument/2006/relationships/hyperlink" Target="http://instagram.com/travelwithkristiina" TargetMode="External" /><Relationship Id="rId52" Type="http://schemas.openxmlformats.org/officeDocument/2006/relationships/hyperlink" Target="https://t.co/GfUQdXRQaq" TargetMode="External" /><Relationship Id="rId53" Type="http://schemas.openxmlformats.org/officeDocument/2006/relationships/hyperlink" Target="https://t.co/sgpDs2wmcl" TargetMode="External" /><Relationship Id="rId54" Type="http://schemas.openxmlformats.org/officeDocument/2006/relationships/hyperlink" Target="https://t.co/feNcDeHNjP" TargetMode="External" /><Relationship Id="rId55" Type="http://schemas.openxmlformats.org/officeDocument/2006/relationships/hyperlink" Target="https://t.co/NoyXJeUOZv" TargetMode="External" /><Relationship Id="rId56" Type="http://schemas.openxmlformats.org/officeDocument/2006/relationships/hyperlink" Target="http://t.co/jukW5Pkapv" TargetMode="External" /><Relationship Id="rId57" Type="http://schemas.openxmlformats.org/officeDocument/2006/relationships/hyperlink" Target="https://t.co/xZYScLo4Xl" TargetMode="External" /><Relationship Id="rId58" Type="http://schemas.openxmlformats.org/officeDocument/2006/relationships/hyperlink" Target="https://t.co/ZI0MIskLal" TargetMode="External" /><Relationship Id="rId59" Type="http://schemas.openxmlformats.org/officeDocument/2006/relationships/hyperlink" Target="https://t.co/1LQkHUPyZZ" TargetMode="External" /><Relationship Id="rId60" Type="http://schemas.openxmlformats.org/officeDocument/2006/relationships/hyperlink" Target="https://t.co/c8sVf45Mbh" TargetMode="External" /><Relationship Id="rId61" Type="http://schemas.openxmlformats.org/officeDocument/2006/relationships/hyperlink" Target="http://www.voodoo-associates.com/" TargetMode="External" /><Relationship Id="rId62" Type="http://schemas.openxmlformats.org/officeDocument/2006/relationships/hyperlink" Target="http://francoisbonnardel.ca/" TargetMode="External" /><Relationship Id="rId63" Type="http://schemas.openxmlformats.org/officeDocument/2006/relationships/hyperlink" Target="http://www.streuverluste.de/" TargetMode="External" /><Relationship Id="rId64" Type="http://schemas.openxmlformats.org/officeDocument/2006/relationships/hyperlink" Target="http://t.co/p39R77TdSM" TargetMode="External" /><Relationship Id="rId65" Type="http://schemas.openxmlformats.org/officeDocument/2006/relationships/hyperlink" Target="https://t.co/YvjL12YwzY" TargetMode="External" /><Relationship Id="rId66" Type="http://schemas.openxmlformats.org/officeDocument/2006/relationships/hyperlink" Target="https://t.co/HUwqIlMXU9" TargetMode="External" /><Relationship Id="rId67" Type="http://schemas.openxmlformats.org/officeDocument/2006/relationships/hyperlink" Target="https://t.co/otnRUn14NZ" TargetMode="External" /><Relationship Id="rId68" Type="http://schemas.openxmlformats.org/officeDocument/2006/relationships/hyperlink" Target="http://t.co/TIxLyhwz57" TargetMode="External" /><Relationship Id="rId69" Type="http://schemas.openxmlformats.org/officeDocument/2006/relationships/hyperlink" Target="https://t.co/e5i7Svf5Fl" TargetMode="External" /><Relationship Id="rId70" Type="http://schemas.openxmlformats.org/officeDocument/2006/relationships/hyperlink" Target="https://t.co/dDMwBKQ7PS" TargetMode="External" /><Relationship Id="rId71" Type="http://schemas.openxmlformats.org/officeDocument/2006/relationships/hyperlink" Target="https://t.co/jkD2l4EeAO" TargetMode="External" /><Relationship Id="rId72" Type="http://schemas.openxmlformats.org/officeDocument/2006/relationships/hyperlink" Target="http://t.co/p7btZynpKU" TargetMode="External" /><Relationship Id="rId73" Type="http://schemas.openxmlformats.org/officeDocument/2006/relationships/hyperlink" Target="https://t.co/bAXzsUES6M" TargetMode="External" /><Relationship Id="rId74" Type="http://schemas.openxmlformats.org/officeDocument/2006/relationships/hyperlink" Target="http://t.co/pQaU0dcVwk" TargetMode="External" /><Relationship Id="rId75" Type="http://schemas.openxmlformats.org/officeDocument/2006/relationships/hyperlink" Target="https://t.co/6cqcKStSzL" TargetMode="External" /><Relationship Id="rId76" Type="http://schemas.openxmlformats.org/officeDocument/2006/relationships/hyperlink" Target="https://t.co/lCW7ma26nv" TargetMode="External" /><Relationship Id="rId77" Type="http://schemas.openxmlformats.org/officeDocument/2006/relationships/hyperlink" Target="http://t.co/vci3vfBRHB" TargetMode="External" /><Relationship Id="rId78" Type="http://schemas.openxmlformats.org/officeDocument/2006/relationships/hyperlink" Target="https://t.co/G4WFJ2qAr4" TargetMode="External" /><Relationship Id="rId79" Type="http://schemas.openxmlformats.org/officeDocument/2006/relationships/hyperlink" Target="https://t.co/dDMwBKQ7PS" TargetMode="External" /><Relationship Id="rId80" Type="http://schemas.openxmlformats.org/officeDocument/2006/relationships/hyperlink" Target="http://t.co/qj2ZDJJ8qN" TargetMode="External" /><Relationship Id="rId81" Type="http://schemas.openxmlformats.org/officeDocument/2006/relationships/hyperlink" Target="http://t.co/jjRDrEM0Ym" TargetMode="External" /><Relationship Id="rId82" Type="http://schemas.openxmlformats.org/officeDocument/2006/relationships/hyperlink" Target="https://t.co/8HecAZj4fn" TargetMode="External" /><Relationship Id="rId83" Type="http://schemas.openxmlformats.org/officeDocument/2006/relationships/hyperlink" Target="https://t.co/xTYh4QwHRt" TargetMode="External" /><Relationship Id="rId84" Type="http://schemas.openxmlformats.org/officeDocument/2006/relationships/hyperlink" Target="https://t.co/3tbJkyaniR" TargetMode="External" /><Relationship Id="rId85" Type="http://schemas.openxmlformats.org/officeDocument/2006/relationships/hyperlink" Target="https://t.co/PwvikeP63w" TargetMode="External" /><Relationship Id="rId86" Type="http://schemas.openxmlformats.org/officeDocument/2006/relationships/hyperlink" Target="https://t.co/GyfmLJaMi8" TargetMode="External" /><Relationship Id="rId87" Type="http://schemas.openxmlformats.org/officeDocument/2006/relationships/hyperlink" Target="https://t.co/qz2zRkyqgw" TargetMode="External" /><Relationship Id="rId88" Type="http://schemas.openxmlformats.org/officeDocument/2006/relationships/hyperlink" Target="http://www.finlaysoninalue.fi/" TargetMode="External" /><Relationship Id="rId89" Type="http://schemas.openxmlformats.org/officeDocument/2006/relationships/hyperlink" Target="http://t.co/m1j6qq2Tig" TargetMode="External" /><Relationship Id="rId90" Type="http://schemas.openxmlformats.org/officeDocument/2006/relationships/hyperlink" Target="http://t.co/qKMMd2CltR" TargetMode="External" /><Relationship Id="rId91" Type="http://schemas.openxmlformats.org/officeDocument/2006/relationships/hyperlink" Target="https://t.co/JsjchAGoJC" TargetMode="External" /><Relationship Id="rId92" Type="http://schemas.openxmlformats.org/officeDocument/2006/relationships/hyperlink" Target="http://t.co/8kVqE1btkd" TargetMode="External" /><Relationship Id="rId93" Type="http://schemas.openxmlformats.org/officeDocument/2006/relationships/hyperlink" Target="https://t.co/ZGJ9hUd8Qw" TargetMode="External" /><Relationship Id="rId94" Type="http://schemas.openxmlformats.org/officeDocument/2006/relationships/hyperlink" Target="https://t.co/Fay2ScqX4I" TargetMode="External" /><Relationship Id="rId95" Type="http://schemas.openxmlformats.org/officeDocument/2006/relationships/hyperlink" Target="https://t.co/nwceXod3r8" TargetMode="External" /><Relationship Id="rId96" Type="http://schemas.openxmlformats.org/officeDocument/2006/relationships/hyperlink" Target="https://t.co/JsjchAGoJC" TargetMode="External" /><Relationship Id="rId97" Type="http://schemas.openxmlformats.org/officeDocument/2006/relationships/hyperlink" Target="https://t.co/q5IuTMQIke" TargetMode="External" /><Relationship Id="rId98" Type="http://schemas.openxmlformats.org/officeDocument/2006/relationships/hyperlink" Target="https://t.co/5kMgxied4K" TargetMode="External" /><Relationship Id="rId99" Type="http://schemas.openxmlformats.org/officeDocument/2006/relationships/hyperlink" Target="https://t.co/3GKc6rd2xG" TargetMode="External" /><Relationship Id="rId100" Type="http://schemas.openxmlformats.org/officeDocument/2006/relationships/hyperlink" Target="https://t.co/B20P0jMl0d" TargetMode="External" /><Relationship Id="rId101" Type="http://schemas.openxmlformats.org/officeDocument/2006/relationships/hyperlink" Target="http://www.goodnewsfinland.com/" TargetMode="External" /><Relationship Id="rId102" Type="http://schemas.openxmlformats.org/officeDocument/2006/relationships/hyperlink" Target="https://t.co/ay0OZSsx3s" TargetMode="External" /><Relationship Id="rId103" Type="http://schemas.openxmlformats.org/officeDocument/2006/relationships/hyperlink" Target="http://t.co/C8VDgTW1QH" TargetMode="External" /><Relationship Id="rId104" Type="http://schemas.openxmlformats.org/officeDocument/2006/relationships/hyperlink" Target="https://t.co/MbvBpwJ5pR" TargetMode="External" /><Relationship Id="rId105" Type="http://schemas.openxmlformats.org/officeDocument/2006/relationships/hyperlink" Target="http://www.puntomice.com/" TargetMode="External" /><Relationship Id="rId106" Type="http://schemas.openxmlformats.org/officeDocument/2006/relationships/hyperlink" Target="https://t.co/Oju70iJ9Le" TargetMode="External" /><Relationship Id="rId107" Type="http://schemas.openxmlformats.org/officeDocument/2006/relationships/hyperlink" Target="https://pbs.twimg.com/profile_banners/137073905/1525699697" TargetMode="External" /><Relationship Id="rId108" Type="http://schemas.openxmlformats.org/officeDocument/2006/relationships/hyperlink" Target="https://pbs.twimg.com/profile_banners/24256031/1566555017" TargetMode="External" /><Relationship Id="rId109" Type="http://schemas.openxmlformats.org/officeDocument/2006/relationships/hyperlink" Target="https://pbs.twimg.com/profile_banners/454739528/1559557896" TargetMode="External" /><Relationship Id="rId110" Type="http://schemas.openxmlformats.org/officeDocument/2006/relationships/hyperlink" Target="https://pbs.twimg.com/profile_banners/288639982/1552540998" TargetMode="External" /><Relationship Id="rId111" Type="http://schemas.openxmlformats.org/officeDocument/2006/relationships/hyperlink" Target="https://pbs.twimg.com/profile_banners/453056836/1510850289" TargetMode="External" /><Relationship Id="rId112" Type="http://schemas.openxmlformats.org/officeDocument/2006/relationships/hyperlink" Target="https://pbs.twimg.com/profile_banners/777106412765786112/1515233959" TargetMode="External" /><Relationship Id="rId113" Type="http://schemas.openxmlformats.org/officeDocument/2006/relationships/hyperlink" Target="https://pbs.twimg.com/profile_banners/35721539/1565862285" TargetMode="External" /><Relationship Id="rId114" Type="http://schemas.openxmlformats.org/officeDocument/2006/relationships/hyperlink" Target="https://pbs.twimg.com/profile_banners/277440415/1548829400" TargetMode="External" /><Relationship Id="rId115" Type="http://schemas.openxmlformats.org/officeDocument/2006/relationships/hyperlink" Target="https://pbs.twimg.com/profile_banners/791978349505679365/1477657974" TargetMode="External" /><Relationship Id="rId116" Type="http://schemas.openxmlformats.org/officeDocument/2006/relationships/hyperlink" Target="https://pbs.twimg.com/profile_banners/86911266/1559737763" TargetMode="External" /><Relationship Id="rId117" Type="http://schemas.openxmlformats.org/officeDocument/2006/relationships/hyperlink" Target="https://pbs.twimg.com/profile_banners/252168843/1398242366" TargetMode="External" /><Relationship Id="rId118" Type="http://schemas.openxmlformats.org/officeDocument/2006/relationships/hyperlink" Target="https://pbs.twimg.com/profile_banners/978522100834230272/1539265800" TargetMode="External" /><Relationship Id="rId119" Type="http://schemas.openxmlformats.org/officeDocument/2006/relationships/hyperlink" Target="https://pbs.twimg.com/profile_banners/317342174/1556264371" TargetMode="External" /><Relationship Id="rId120" Type="http://schemas.openxmlformats.org/officeDocument/2006/relationships/hyperlink" Target="https://pbs.twimg.com/profile_banners/869536907834929152/1556264430" TargetMode="External" /><Relationship Id="rId121" Type="http://schemas.openxmlformats.org/officeDocument/2006/relationships/hyperlink" Target="https://pbs.twimg.com/profile_banners/26249458/1479629569" TargetMode="External" /><Relationship Id="rId122" Type="http://schemas.openxmlformats.org/officeDocument/2006/relationships/hyperlink" Target="https://pbs.twimg.com/profile_banners/91922933/1449469232" TargetMode="External" /><Relationship Id="rId123" Type="http://schemas.openxmlformats.org/officeDocument/2006/relationships/hyperlink" Target="https://pbs.twimg.com/profile_banners/14661444/1555858946" TargetMode="External" /><Relationship Id="rId124" Type="http://schemas.openxmlformats.org/officeDocument/2006/relationships/hyperlink" Target="https://pbs.twimg.com/profile_banners/2948477733/1564250682" TargetMode="External" /><Relationship Id="rId125" Type="http://schemas.openxmlformats.org/officeDocument/2006/relationships/hyperlink" Target="https://pbs.twimg.com/profile_banners/4845788027/1556087570" TargetMode="External" /><Relationship Id="rId126" Type="http://schemas.openxmlformats.org/officeDocument/2006/relationships/hyperlink" Target="https://pbs.twimg.com/profile_banners/93629783/1557488849" TargetMode="External" /><Relationship Id="rId127" Type="http://schemas.openxmlformats.org/officeDocument/2006/relationships/hyperlink" Target="https://pbs.twimg.com/profile_banners/631041265/1548523644" TargetMode="External" /><Relationship Id="rId128" Type="http://schemas.openxmlformats.org/officeDocument/2006/relationships/hyperlink" Target="https://pbs.twimg.com/profile_banners/897639667/1538043213" TargetMode="External" /><Relationship Id="rId129" Type="http://schemas.openxmlformats.org/officeDocument/2006/relationships/hyperlink" Target="https://pbs.twimg.com/profile_banners/262181880/1397731369" TargetMode="External" /><Relationship Id="rId130" Type="http://schemas.openxmlformats.org/officeDocument/2006/relationships/hyperlink" Target="https://pbs.twimg.com/profile_banners/89428902/1542795379" TargetMode="External" /><Relationship Id="rId131" Type="http://schemas.openxmlformats.org/officeDocument/2006/relationships/hyperlink" Target="https://pbs.twimg.com/profile_banners/822441074060881924/1523485960" TargetMode="External" /><Relationship Id="rId132" Type="http://schemas.openxmlformats.org/officeDocument/2006/relationships/hyperlink" Target="https://pbs.twimg.com/profile_banners/2864681974/1497125753" TargetMode="External" /><Relationship Id="rId133" Type="http://schemas.openxmlformats.org/officeDocument/2006/relationships/hyperlink" Target="https://pbs.twimg.com/profile_banners/1732919708/1445704369" TargetMode="External" /><Relationship Id="rId134" Type="http://schemas.openxmlformats.org/officeDocument/2006/relationships/hyperlink" Target="https://pbs.twimg.com/profile_banners/2443735730/1552794271" TargetMode="External" /><Relationship Id="rId135" Type="http://schemas.openxmlformats.org/officeDocument/2006/relationships/hyperlink" Target="https://pbs.twimg.com/profile_banners/70130063/1488918759" TargetMode="External" /><Relationship Id="rId136" Type="http://schemas.openxmlformats.org/officeDocument/2006/relationships/hyperlink" Target="https://pbs.twimg.com/profile_banners/3327653081/1435341336" TargetMode="External" /><Relationship Id="rId137" Type="http://schemas.openxmlformats.org/officeDocument/2006/relationships/hyperlink" Target="https://pbs.twimg.com/profile_banners/929872879/1550125677" TargetMode="External" /><Relationship Id="rId138" Type="http://schemas.openxmlformats.org/officeDocument/2006/relationships/hyperlink" Target="https://pbs.twimg.com/profile_banners/241037114/1551085500" TargetMode="External" /><Relationship Id="rId139" Type="http://schemas.openxmlformats.org/officeDocument/2006/relationships/hyperlink" Target="https://pbs.twimg.com/profile_banners/1479382267/1496237188" TargetMode="External" /><Relationship Id="rId140" Type="http://schemas.openxmlformats.org/officeDocument/2006/relationships/hyperlink" Target="https://pbs.twimg.com/profile_banners/2178186788/1561963164" TargetMode="External" /><Relationship Id="rId141" Type="http://schemas.openxmlformats.org/officeDocument/2006/relationships/hyperlink" Target="https://pbs.twimg.com/profile_banners/976024754149838848/1521550133" TargetMode="External" /><Relationship Id="rId142" Type="http://schemas.openxmlformats.org/officeDocument/2006/relationships/hyperlink" Target="https://pbs.twimg.com/profile_banners/221680235/1542714984" TargetMode="External" /><Relationship Id="rId143" Type="http://schemas.openxmlformats.org/officeDocument/2006/relationships/hyperlink" Target="https://pbs.twimg.com/profile_banners/700621515/1558780268" TargetMode="External" /><Relationship Id="rId144" Type="http://schemas.openxmlformats.org/officeDocument/2006/relationships/hyperlink" Target="https://pbs.twimg.com/profile_banners/895815475443249153/1503670450" TargetMode="External" /><Relationship Id="rId145" Type="http://schemas.openxmlformats.org/officeDocument/2006/relationships/hyperlink" Target="https://pbs.twimg.com/profile_banners/1324003638/1366208463" TargetMode="External" /><Relationship Id="rId146" Type="http://schemas.openxmlformats.org/officeDocument/2006/relationships/hyperlink" Target="https://pbs.twimg.com/profile_banners/820908857518067713/1566196573" TargetMode="External" /><Relationship Id="rId147" Type="http://schemas.openxmlformats.org/officeDocument/2006/relationships/hyperlink" Target="https://pbs.twimg.com/profile_banners/3107999327/1565777857" TargetMode="External" /><Relationship Id="rId148" Type="http://schemas.openxmlformats.org/officeDocument/2006/relationships/hyperlink" Target="https://pbs.twimg.com/profile_banners/2216265973/1461835009" TargetMode="External" /><Relationship Id="rId149" Type="http://schemas.openxmlformats.org/officeDocument/2006/relationships/hyperlink" Target="https://pbs.twimg.com/profile_banners/161340439/1493452594" TargetMode="External" /><Relationship Id="rId150" Type="http://schemas.openxmlformats.org/officeDocument/2006/relationships/hyperlink" Target="https://pbs.twimg.com/profile_banners/926060944224120832/1560861435" TargetMode="External" /><Relationship Id="rId151" Type="http://schemas.openxmlformats.org/officeDocument/2006/relationships/hyperlink" Target="https://pbs.twimg.com/profile_banners/3768223337/1504169065" TargetMode="External" /><Relationship Id="rId152" Type="http://schemas.openxmlformats.org/officeDocument/2006/relationships/hyperlink" Target="https://pbs.twimg.com/profile_banners/2567489351/1524905876" TargetMode="External" /><Relationship Id="rId153" Type="http://schemas.openxmlformats.org/officeDocument/2006/relationships/hyperlink" Target="https://pbs.twimg.com/profile_banners/62878176/1554452832" TargetMode="External" /><Relationship Id="rId154" Type="http://schemas.openxmlformats.org/officeDocument/2006/relationships/hyperlink" Target="https://pbs.twimg.com/profile_banners/119626924/1531572343" TargetMode="External" /><Relationship Id="rId155" Type="http://schemas.openxmlformats.org/officeDocument/2006/relationships/hyperlink" Target="https://pbs.twimg.com/profile_banners/4875061499/1454539106" TargetMode="External" /><Relationship Id="rId156" Type="http://schemas.openxmlformats.org/officeDocument/2006/relationships/hyperlink" Target="https://pbs.twimg.com/profile_banners/1219731252/1559852347" TargetMode="External" /><Relationship Id="rId157" Type="http://schemas.openxmlformats.org/officeDocument/2006/relationships/hyperlink" Target="https://pbs.twimg.com/profile_banners/1063714038/1542136147" TargetMode="External" /><Relationship Id="rId158" Type="http://schemas.openxmlformats.org/officeDocument/2006/relationships/hyperlink" Target="https://pbs.twimg.com/profile_banners/2748647492/1509711567" TargetMode="External" /><Relationship Id="rId159" Type="http://schemas.openxmlformats.org/officeDocument/2006/relationships/hyperlink" Target="https://pbs.twimg.com/profile_banners/594520184/1537860391" TargetMode="External" /><Relationship Id="rId160" Type="http://schemas.openxmlformats.org/officeDocument/2006/relationships/hyperlink" Target="https://pbs.twimg.com/profile_banners/917645913362960384/1507620737" TargetMode="External" /><Relationship Id="rId161" Type="http://schemas.openxmlformats.org/officeDocument/2006/relationships/hyperlink" Target="https://pbs.twimg.com/profile_banners/1143845680936607744/1561550265" TargetMode="External" /><Relationship Id="rId162" Type="http://schemas.openxmlformats.org/officeDocument/2006/relationships/hyperlink" Target="https://pbs.twimg.com/profile_banners/18762336/1427463998" TargetMode="External" /><Relationship Id="rId163" Type="http://schemas.openxmlformats.org/officeDocument/2006/relationships/hyperlink" Target="https://pbs.twimg.com/profile_banners/1115705717338427393/1554873850" TargetMode="External" /><Relationship Id="rId164" Type="http://schemas.openxmlformats.org/officeDocument/2006/relationships/hyperlink" Target="https://pbs.twimg.com/profile_banners/166269661/1422087587" TargetMode="External" /><Relationship Id="rId165" Type="http://schemas.openxmlformats.org/officeDocument/2006/relationships/hyperlink" Target="https://pbs.twimg.com/profile_banners/384238110/1546873294" TargetMode="External" /><Relationship Id="rId166" Type="http://schemas.openxmlformats.org/officeDocument/2006/relationships/hyperlink" Target="https://pbs.twimg.com/profile_banners/200213382/1529170145" TargetMode="External" /><Relationship Id="rId167" Type="http://schemas.openxmlformats.org/officeDocument/2006/relationships/hyperlink" Target="https://pbs.twimg.com/profile_banners/2498042558/1560967068" TargetMode="External" /><Relationship Id="rId168" Type="http://schemas.openxmlformats.org/officeDocument/2006/relationships/hyperlink" Target="https://pbs.twimg.com/profile_banners/723105255492198400/1461238164" TargetMode="External" /><Relationship Id="rId169" Type="http://schemas.openxmlformats.org/officeDocument/2006/relationships/hyperlink" Target="https://pbs.twimg.com/profile_banners/1128168307297853440/1562217627" TargetMode="External" /><Relationship Id="rId170" Type="http://schemas.openxmlformats.org/officeDocument/2006/relationships/hyperlink" Target="https://pbs.twimg.com/profile_banners/3110252573/1427202257" TargetMode="External" /><Relationship Id="rId171" Type="http://schemas.openxmlformats.org/officeDocument/2006/relationships/hyperlink" Target="https://pbs.twimg.com/profile_banners/1112672338456268801/1557147902" TargetMode="External" /><Relationship Id="rId172" Type="http://schemas.openxmlformats.org/officeDocument/2006/relationships/hyperlink" Target="https://pbs.twimg.com/profile_banners/20128959/1563964036" TargetMode="External" /><Relationship Id="rId173" Type="http://schemas.openxmlformats.org/officeDocument/2006/relationships/hyperlink" Target="https://pbs.twimg.com/profile_banners/720741122/1562533037" TargetMode="External" /><Relationship Id="rId174" Type="http://schemas.openxmlformats.org/officeDocument/2006/relationships/hyperlink" Target="https://pbs.twimg.com/profile_banners/168501151/1437947253" TargetMode="External" /><Relationship Id="rId175" Type="http://schemas.openxmlformats.org/officeDocument/2006/relationships/hyperlink" Target="https://pbs.twimg.com/profile_banners/23479042/1483894017" TargetMode="External" /><Relationship Id="rId176" Type="http://schemas.openxmlformats.org/officeDocument/2006/relationships/hyperlink" Target="https://pbs.twimg.com/profile_banners/2478242514/1535368017" TargetMode="External" /><Relationship Id="rId177" Type="http://schemas.openxmlformats.org/officeDocument/2006/relationships/hyperlink" Target="https://pbs.twimg.com/profile_banners/42879554/1556197862" TargetMode="External" /><Relationship Id="rId178" Type="http://schemas.openxmlformats.org/officeDocument/2006/relationships/hyperlink" Target="https://pbs.twimg.com/profile_banners/111245056/1480065467" TargetMode="External" /><Relationship Id="rId179" Type="http://schemas.openxmlformats.org/officeDocument/2006/relationships/hyperlink" Target="https://pbs.twimg.com/profile_banners/540796449/1526974820" TargetMode="External" /><Relationship Id="rId180" Type="http://schemas.openxmlformats.org/officeDocument/2006/relationships/hyperlink" Target="https://pbs.twimg.com/profile_banners/897852422/1392237301" TargetMode="External" /><Relationship Id="rId181" Type="http://schemas.openxmlformats.org/officeDocument/2006/relationships/hyperlink" Target="https://pbs.twimg.com/profile_banners/1043060124678533120/1542015166" TargetMode="External" /><Relationship Id="rId182" Type="http://schemas.openxmlformats.org/officeDocument/2006/relationships/hyperlink" Target="https://pbs.twimg.com/profile_banners/756716700/1539863422" TargetMode="External" /><Relationship Id="rId183" Type="http://schemas.openxmlformats.org/officeDocument/2006/relationships/hyperlink" Target="https://pbs.twimg.com/profile_banners/353643403/1541407893" TargetMode="External" /><Relationship Id="rId184" Type="http://schemas.openxmlformats.org/officeDocument/2006/relationships/hyperlink" Target="https://pbs.twimg.com/profile_banners/2502526419/1456402424" TargetMode="External" /><Relationship Id="rId185" Type="http://schemas.openxmlformats.org/officeDocument/2006/relationships/hyperlink" Target="https://pbs.twimg.com/profile_banners/2384827309/1537894455" TargetMode="External" /><Relationship Id="rId186" Type="http://schemas.openxmlformats.org/officeDocument/2006/relationships/hyperlink" Target="https://pbs.twimg.com/profile_banners/2827474570/1421798284" TargetMode="External" /><Relationship Id="rId187" Type="http://schemas.openxmlformats.org/officeDocument/2006/relationships/hyperlink" Target="https://pbs.twimg.com/profile_banners/955332419250475008/1516969219" TargetMode="External" /><Relationship Id="rId188" Type="http://schemas.openxmlformats.org/officeDocument/2006/relationships/hyperlink" Target="https://pbs.twimg.com/profile_banners/775646967959527424/1474373928" TargetMode="External" /><Relationship Id="rId189" Type="http://schemas.openxmlformats.org/officeDocument/2006/relationships/hyperlink" Target="https://pbs.twimg.com/profile_banners/1037590241614409728/1536217030" TargetMode="External" /><Relationship Id="rId190" Type="http://schemas.openxmlformats.org/officeDocument/2006/relationships/hyperlink" Target="https://pbs.twimg.com/profile_banners/198524266/1493391465" TargetMode="External" /><Relationship Id="rId191" Type="http://schemas.openxmlformats.org/officeDocument/2006/relationships/hyperlink" Target="https://pbs.twimg.com/profile_banners/134722981/1430226501" TargetMode="External" /><Relationship Id="rId192" Type="http://schemas.openxmlformats.org/officeDocument/2006/relationships/hyperlink" Target="https://pbs.twimg.com/profile_banners/19583446/1399143562" TargetMode="External" /><Relationship Id="rId193" Type="http://schemas.openxmlformats.org/officeDocument/2006/relationships/hyperlink" Target="https://pbs.twimg.com/profile_banners/784768148/1473255199" TargetMode="External" /><Relationship Id="rId194" Type="http://schemas.openxmlformats.org/officeDocument/2006/relationships/hyperlink" Target="https://pbs.twimg.com/profile_banners/1664832571/1549031473" TargetMode="External" /><Relationship Id="rId195" Type="http://schemas.openxmlformats.org/officeDocument/2006/relationships/hyperlink" Target="https://pbs.twimg.com/profile_banners/799250623459979265/1531714790" TargetMode="External" /><Relationship Id="rId196" Type="http://schemas.openxmlformats.org/officeDocument/2006/relationships/hyperlink" Target="https://pbs.twimg.com/profile_banners/2211117802/1489259680" TargetMode="External" /><Relationship Id="rId197" Type="http://schemas.openxmlformats.org/officeDocument/2006/relationships/hyperlink" Target="https://pbs.twimg.com/profile_banners/1528463413/1542395470" TargetMode="External" /><Relationship Id="rId198" Type="http://schemas.openxmlformats.org/officeDocument/2006/relationships/hyperlink" Target="https://pbs.twimg.com/profile_banners/2467696051/1555484910" TargetMode="External" /><Relationship Id="rId199" Type="http://schemas.openxmlformats.org/officeDocument/2006/relationships/hyperlink" Target="https://pbs.twimg.com/profile_banners/737000879941898240/1554982489" TargetMode="External" /><Relationship Id="rId200" Type="http://schemas.openxmlformats.org/officeDocument/2006/relationships/hyperlink" Target="https://pbs.twimg.com/profile_banners/555975811/1462341275" TargetMode="External" /><Relationship Id="rId201" Type="http://schemas.openxmlformats.org/officeDocument/2006/relationships/hyperlink" Target="https://pbs.twimg.com/profile_banners/580573157/1565942255" TargetMode="External" /><Relationship Id="rId202" Type="http://schemas.openxmlformats.org/officeDocument/2006/relationships/hyperlink" Target="https://pbs.twimg.com/profile_banners/1448759820/1398149762" TargetMode="External" /><Relationship Id="rId203" Type="http://schemas.openxmlformats.org/officeDocument/2006/relationships/hyperlink" Target="https://pbs.twimg.com/profile_banners/4926926351/1514965830" TargetMode="External" /><Relationship Id="rId204" Type="http://schemas.openxmlformats.org/officeDocument/2006/relationships/hyperlink" Target="https://pbs.twimg.com/profile_banners/436557622/1540969331" TargetMode="External" /><Relationship Id="rId205" Type="http://schemas.openxmlformats.org/officeDocument/2006/relationships/hyperlink" Target="https://pbs.twimg.com/profile_banners/104768601/1540530475" TargetMode="External" /><Relationship Id="rId206" Type="http://schemas.openxmlformats.org/officeDocument/2006/relationships/hyperlink" Target="https://pbs.twimg.com/profile_banners/2831226292/1521646186" TargetMode="External" /><Relationship Id="rId207" Type="http://schemas.openxmlformats.org/officeDocument/2006/relationships/hyperlink" Target="https://pbs.twimg.com/profile_banners/84062296/1509960358" TargetMode="External" /><Relationship Id="rId208" Type="http://schemas.openxmlformats.org/officeDocument/2006/relationships/hyperlink" Target="https://pbs.twimg.com/profile_banners/888263767/1490708704" TargetMode="External" /><Relationship Id="rId209" Type="http://schemas.openxmlformats.org/officeDocument/2006/relationships/hyperlink" Target="https://pbs.twimg.com/profile_banners/1244364811/1516044577" TargetMode="External" /><Relationship Id="rId210" Type="http://schemas.openxmlformats.org/officeDocument/2006/relationships/hyperlink" Target="https://pbs.twimg.com/profile_banners/122317307/1556871323" TargetMode="External" /><Relationship Id="rId211" Type="http://schemas.openxmlformats.org/officeDocument/2006/relationships/hyperlink" Target="https://pbs.twimg.com/profile_banners/94515006/1559512511" TargetMode="External" /><Relationship Id="rId212" Type="http://schemas.openxmlformats.org/officeDocument/2006/relationships/hyperlink" Target="https://pbs.twimg.com/profile_banners/2470473390/1494229585" TargetMode="External" /><Relationship Id="rId213" Type="http://schemas.openxmlformats.org/officeDocument/2006/relationships/hyperlink" Target="https://pbs.twimg.com/profile_banners/1344951/1565694326" TargetMode="External" /><Relationship Id="rId214" Type="http://schemas.openxmlformats.org/officeDocument/2006/relationships/hyperlink" Target="https://pbs.twimg.com/profile_banners/709419993029591041/1503487366" TargetMode="External" /><Relationship Id="rId215" Type="http://schemas.openxmlformats.org/officeDocument/2006/relationships/hyperlink" Target="https://pbs.twimg.com/profile_banners/1469505956/1463393321" TargetMode="External" /><Relationship Id="rId216" Type="http://schemas.openxmlformats.org/officeDocument/2006/relationships/hyperlink" Target="https://pbs.twimg.com/profile_banners/872434047288565764/1531855079" TargetMode="External" /><Relationship Id="rId217" Type="http://schemas.openxmlformats.org/officeDocument/2006/relationships/hyperlink" Target="https://pbs.twimg.com/profile_banners/2780941933/1416196972" TargetMode="External" /><Relationship Id="rId218" Type="http://schemas.openxmlformats.org/officeDocument/2006/relationships/hyperlink" Target="https://pbs.twimg.com/profile_banners/2481769412/1459408108" TargetMode="External" /><Relationship Id="rId219" Type="http://schemas.openxmlformats.org/officeDocument/2006/relationships/hyperlink" Target="https://pbs.twimg.com/profile_banners/765245195147411456/1557214830" TargetMode="External" /><Relationship Id="rId220" Type="http://schemas.openxmlformats.org/officeDocument/2006/relationships/hyperlink" Target="https://pbs.twimg.com/profile_banners/4226319976/1530861235" TargetMode="External" /><Relationship Id="rId221" Type="http://schemas.openxmlformats.org/officeDocument/2006/relationships/hyperlink" Target="https://pbs.twimg.com/profile_banners/1065159002512867328/1557381345" TargetMode="External" /><Relationship Id="rId222" Type="http://schemas.openxmlformats.org/officeDocument/2006/relationships/hyperlink" Target="https://pbs.twimg.com/profile_banners/3292850485/1497885012" TargetMode="External" /><Relationship Id="rId223" Type="http://schemas.openxmlformats.org/officeDocument/2006/relationships/hyperlink" Target="https://pbs.twimg.com/profile_banners/2478211081/1560690414" TargetMode="External" /><Relationship Id="rId224" Type="http://schemas.openxmlformats.org/officeDocument/2006/relationships/hyperlink" Target="https://pbs.twimg.com/profile_banners/771014126231547904/1527421540" TargetMode="External" /><Relationship Id="rId225" Type="http://schemas.openxmlformats.org/officeDocument/2006/relationships/hyperlink" Target="https://pbs.twimg.com/profile_banners/1430501318/1402561099" TargetMode="External" /><Relationship Id="rId226" Type="http://schemas.openxmlformats.org/officeDocument/2006/relationships/hyperlink" Target="https://pbs.twimg.com/profile_banners/47187435/1547167277" TargetMode="External" /><Relationship Id="rId227" Type="http://schemas.openxmlformats.org/officeDocument/2006/relationships/hyperlink" Target="https://pbs.twimg.com/profile_banners/2976957382/1457045208" TargetMode="External" /><Relationship Id="rId228" Type="http://schemas.openxmlformats.org/officeDocument/2006/relationships/hyperlink" Target="https://pbs.twimg.com/profile_banners/526159344/1415440853" TargetMode="External" /><Relationship Id="rId229" Type="http://schemas.openxmlformats.org/officeDocument/2006/relationships/hyperlink" Target="https://pbs.twimg.com/profile_banners/1693722709/1541179356" TargetMode="External" /><Relationship Id="rId230" Type="http://schemas.openxmlformats.org/officeDocument/2006/relationships/hyperlink" Target="https://pbs.twimg.com/profile_banners/113318569/1559330704" TargetMode="External" /><Relationship Id="rId231" Type="http://schemas.openxmlformats.org/officeDocument/2006/relationships/hyperlink" Target="https://pbs.twimg.com/profile_banners/63685601/1523527626" TargetMode="External" /><Relationship Id="rId232" Type="http://schemas.openxmlformats.org/officeDocument/2006/relationships/hyperlink" Target="https://pbs.twimg.com/profile_banners/885045348015755264/1499847296" TargetMode="External" /><Relationship Id="rId233" Type="http://schemas.openxmlformats.org/officeDocument/2006/relationships/hyperlink" Target="https://pbs.twimg.com/profile_banners/230718046/1467673453" TargetMode="External" /><Relationship Id="rId234" Type="http://schemas.openxmlformats.org/officeDocument/2006/relationships/hyperlink" Target="https://pbs.twimg.com/profile_banners/89450951/1560919240" TargetMode="External" /><Relationship Id="rId235" Type="http://schemas.openxmlformats.org/officeDocument/2006/relationships/hyperlink" Target="https://pbs.twimg.com/profile_banners/2558601594/1515053976" TargetMode="External" /><Relationship Id="rId236" Type="http://schemas.openxmlformats.org/officeDocument/2006/relationships/hyperlink" Target="https://pbs.twimg.com/profile_banners/44074292/1565946014" TargetMode="External" /><Relationship Id="rId237" Type="http://schemas.openxmlformats.org/officeDocument/2006/relationships/hyperlink" Target="https://pbs.twimg.com/profile_banners/443835893/1553702342" TargetMode="External" /><Relationship Id="rId238" Type="http://schemas.openxmlformats.org/officeDocument/2006/relationships/hyperlink" Target="https://pbs.twimg.com/profile_banners/1887139975/1563887716" TargetMode="External" /><Relationship Id="rId239" Type="http://schemas.openxmlformats.org/officeDocument/2006/relationships/hyperlink" Target="https://pbs.twimg.com/profile_banners/4448374937/1562579740" TargetMode="External" /><Relationship Id="rId240" Type="http://schemas.openxmlformats.org/officeDocument/2006/relationships/hyperlink" Target="https://pbs.twimg.com/profile_banners/342904434/1516541204" TargetMode="External" /><Relationship Id="rId241" Type="http://schemas.openxmlformats.org/officeDocument/2006/relationships/hyperlink" Target="https://pbs.twimg.com/profile_banners/746985281233035265/1565440705" TargetMode="External" /><Relationship Id="rId242" Type="http://schemas.openxmlformats.org/officeDocument/2006/relationships/hyperlink" Target="https://pbs.twimg.com/profile_banners/2417264383/1559849444" TargetMode="External" /><Relationship Id="rId243" Type="http://schemas.openxmlformats.org/officeDocument/2006/relationships/hyperlink" Target="https://pbs.twimg.com/profile_banners/2860724837/1415111415" TargetMode="External" /><Relationship Id="rId244" Type="http://schemas.openxmlformats.org/officeDocument/2006/relationships/hyperlink" Target="https://pbs.twimg.com/profile_banners/618955317/1512627398" TargetMode="External" /><Relationship Id="rId245" Type="http://schemas.openxmlformats.org/officeDocument/2006/relationships/hyperlink" Target="https://pbs.twimg.com/profile_banners/823923088400191488/1551040148"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6/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2/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7/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pbs.twimg.com/profile_background_images/130003461/def_bg_header.jp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pbs.twimg.com/profile_background_images/67845519/nvwatchusburn_twitter.br.jp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9/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7/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7/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1/bg.gif" TargetMode="External" /><Relationship Id="rId289" Type="http://schemas.openxmlformats.org/officeDocument/2006/relationships/hyperlink" Target="http://abs.twimg.com/images/themes/theme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2/bg.gif" TargetMode="External" /><Relationship Id="rId292" Type="http://schemas.openxmlformats.org/officeDocument/2006/relationships/hyperlink" Target="http://abs.twimg.com/images/themes/theme18/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8/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pbs.twimg.com/profile_background_images/877961222/096bfd8dbb50bd9859a4144f9c84026a.jpe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12/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9/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4/bg.gif" TargetMode="External" /><Relationship Id="rId328" Type="http://schemas.openxmlformats.org/officeDocument/2006/relationships/hyperlink" Target="http://abs.twimg.com/images/themes/theme8/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4/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9/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7/bg.gif" TargetMode="External" /><Relationship Id="rId348" Type="http://schemas.openxmlformats.org/officeDocument/2006/relationships/hyperlink" Target="http://abs.twimg.com/images/themes/theme15/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4/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2/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8/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3/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4/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pbs.twimg.com/profile_images/413730607597109248/la3TOx7S_normal.jpeg" TargetMode="External" /><Relationship Id="rId378" Type="http://schemas.openxmlformats.org/officeDocument/2006/relationships/hyperlink" Target="http://pbs.twimg.com/profile_images/2679171403/5bc192c97dd1a23ce4421a4d95b919bc_normal.png" TargetMode="External" /><Relationship Id="rId379" Type="http://schemas.openxmlformats.org/officeDocument/2006/relationships/hyperlink" Target="http://pbs.twimg.com/profile_images/1111164244299517952/FAxDzCKU_normal.jpg" TargetMode="External" /><Relationship Id="rId380" Type="http://schemas.openxmlformats.org/officeDocument/2006/relationships/hyperlink" Target="http://pbs.twimg.com/profile_images/1058761277324058624/XL10eygV_normal.jpg" TargetMode="External" /><Relationship Id="rId381" Type="http://schemas.openxmlformats.org/officeDocument/2006/relationships/hyperlink" Target="http://pbs.twimg.com/profile_images/2162523398/image_normal.jpg" TargetMode="External" /><Relationship Id="rId382" Type="http://schemas.openxmlformats.org/officeDocument/2006/relationships/hyperlink" Target="http://pbs.twimg.com/profile_images/949585672746266625/6Ec-d-Wb_normal.jpg" TargetMode="External" /><Relationship Id="rId383" Type="http://schemas.openxmlformats.org/officeDocument/2006/relationships/hyperlink" Target="http://pbs.twimg.com/profile_images/1081184004668358663/50GQnH58_normal.jpg" TargetMode="External" /><Relationship Id="rId384" Type="http://schemas.openxmlformats.org/officeDocument/2006/relationships/hyperlink" Target="http://pbs.twimg.com/profile_images/1090495512950857728/UOT2XIl2_normal.jpg" TargetMode="External" /><Relationship Id="rId385" Type="http://schemas.openxmlformats.org/officeDocument/2006/relationships/hyperlink" Target="http://pbs.twimg.com/profile_images/791980690648735744/BO6p6VSg_normal.jpg" TargetMode="External" /><Relationship Id="rId386" Type="http://schemas.openxmlformats.org/officeDocument/2006/relationships/hyperlink" Target="http://pbs.twimg.com/profile_images/466889974835458048/HXMIfTx8_normal.jpeg" TargetMode="External" /><Relationship Id="rId387" Type="http://schemas.openxmlformats.org/officeDocument/2006/relationships/hyperlink" Target="http://pbs.twimg.com/profile_images/904269478745255936/wZM5YOD8_normal.jpg" TargetMode="External" /><Relationship Id="rId388" Type="http://schemas.openxmlformats.org/officeDocument/2006/relationships/hyperlink" Target="http://pbs.twimg.com/profile_images/1145171791830294528/qo7QUwGn_normal.jpg" TargetMode="External" /><Relationship Id="rId389" Type="http://schemas.openxmlformats.org/officeDocument/2006/relationships/hyperlink" Target="http://pbs.twimg.com/profile_images/950695935859937280/DZxoU3GC_normal.jpg" TargetMode="External" /><Relationship Id="rId390" Type="http://schemas.openxmlformats.org/officeDocument/2006/relationships/hyperlink" Target="http://pbs.twimg.com/profile_images/950689641698557953/KmW2PC2n_normal.jpg" TargetMode="External" /><Relationship Id="rId391" Type="http://schemas.openxmlformats.org/officeDocument/2006/relationships/hyperlink" Target="http://pbs.twimg.com/profile_images/2754219645/539a388b5a1d1caf189e6f33d828835c_normal.jpeg" TargetMode="External" /><Relationship Id="rId392" Type="http://schemas.openxmlformats.org/officeDocument/2006/relationships/hyperlink" Target="http://pbs.twimg.com/profile_images/1043839717010284546/YA8yq5M__normal.jpg" TargetMode="External" /><Relationship Id="rId393" Type="http://schemas.openxmlformats.org/officeDocument/2006/relationships/hyperlink" Target="http://pbs.twimg.com/profile_images/140616435/podcastlogo_normal.jpg" TargetMode="External" /><Relationship Id="rId394" Type="http://schemas.openxmlformats.org/officeDocument/2006/relationships/hyperlink" Target="http://pbs.twimg.com/profile_images/673748896741371904/AWir0r7k_norma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pbs.twimg.com/profile_images/831109508705505280/7kq-a29W_normal.jpg" TargetMode="External" /><Relationship Id="rId397" Type="http://schemas.openxmlformats.org/officeDocument/2006/relationships/hyperlink" Target="http://pbs.twimg.com/profile_images/378800000303960070/4a5ba62938f3b770f0c5eb9a78252397_normal.jpeg" TargetMode="External" /><Relationship Id="rId398" Type="http://schemas.openxmlformats.org/officeDocument/2006/relationships/hyperlink" Target="http://pbs.twimg.com/profile_images/1137415043082072065/JCSdXrPM_normal.jpg" TargetMode="External" /><Relationship Id="rId399" Type="http://schemas.openxmlformats.org/officeDocument/2006/relationships/hyperlink" Target="http://pbs.twimg.com/profile_images/872146838962544642/HUEzbEm9_normal.jpg" TargetMode="External" /><Relationship Id="rId400" Type="http://schemas.openxmlformats.org/officeDocument/2006/relationships/hyperlink" Target="http://pbs.twimg.com/profile_images/552929846/ourfinland_normal.jpg" TargetMode="External" /><Relationship Id="rId401" Type="http://schemas.openxmlformats.org/officeDocument/2006/relationships/hyperlink" Target="http://pbs.twimg.com/profile_images/942132112081281024/WJdsAHSB_normal.jpg" TargetMode="External" /><Relationship Id="rId402" Type="http://schemas.openxmlformats.org/officeDocument/2006/relationships/hyperlink" Target="http://pbs.twimg.com/profile_images/631800387016626176/P5jbtPH5_normal.png" TargetMode="External" /><Relationship Id="rId403" Type="http://schemas.openxmlformats.org/officeDocument/2006/relationships/hyperlink" Target="http://pbs.twimg.com/profile_images/1268882759/Paulina10_normal.jpg" TargetMode="External" /><Relationship Id="rId404" Type="http://schemas.openxmlformats.org/officeDocument/2006/relationships/hyperlink" Target="http://pbs.twimg.com/profile_images/862286888484450306/XF8EI2LG_normal.jpg" TargetMode="External" /><Relationship Id="rId405" Type="http://schemas.openxmlformats.org/officeDocument/2006/relationships/hyperlink" Target="http://pbs.twimg.com/profile_images/1116215146924388352/FGSTfJxW_normal.jpg" TargetMode="External" /><Relationship Id="rId406" Type="http://schemas.openxmlformats.org/officeDocument/2006/relationships/hyperlink" Target="http://abs.twimg.com/sticky/default_profile_images/default_profile_5_normal.png" TargetMode="External" /><Relationship Id="rId407" Type="http://schemas.openxmlformats.org/officeDocument/2006/relationships/hyperlink" Target="http://pbs.twimg.com/profile_images/818201632265609216/89p3Cgms_normal.jpg" TargetMode="External" /><Relationship Id="rId408" Type="http://schemas.openxmlformats.org/officeDocument/2006/relationships/hyperlink" Target="http://pbs.twimg.com/profile_images/730002207656054784/_E20k1NN_normal.jpg" TargetMode="External" /><Relationship Id="rId409" Type="http://schemas.openxmlformats.org/officeDocument/2006/relationships/hyperlink" Target="http://pbs.twimg.com/profile_images/1070020451160735744/UaVIggzn_normal.jpg" TargetMode="External" /><Relationship Id="rId410" Type="http://schemas.openxmlformats.org/officeDocument/2006/relationships/hyperlink" Target="http://pbs.twimg.com/profile_images/1072283169221566464/lc09mUNU_normal.jpg" TargetMode="External" /><Relationship Id="rId411" Type="http://schemas.openxmlformats.org/officeDocument/2006/relationships/hyperlink" Target="http://pbs.twimg.com/profile_images/1120059197968781312/EQQXpFcf_normal.jpg" TargetMode="External" /><Relationship Id="rId412" Type="http://schemas.openxmlformats.org/officeDocument/2006/relationships/hyperlink" Target="http://pbs.twimg.com/profile_images/972407532219174913/rM8t6kar_normal.jpg" TargetMode="External" /><Relationship Id="rId413" Type="http://schemas.openxmlformats.org/officeDocument/2006/relationships/hyperlink" Target="http://pbs.twimg.com/profile_images/442469431126413312/ryAVBocS_normal.jpeg" TargetMode="External" /><Relationship Id="rId414" Type="http://schemas.openxmlformats.org/officeDocument/2006/relationships/hyperlink" Target="http://pbs.twimg.com/profile_images/948087121436397568/O6H62RZk_normal.jpg" TargetMode="External" /><Relationship Id="rId415" Type="http://schemas.openxmlformats.org/officeDocument/2006/relationships/hyperlink" Target="http://pbs.twimg.com/profile_images/738043014606557184/ne1g1hyB_normal.jpg" TargetMode="External" /><Relationship Id="rId416" Type="http://schemas.openxmlformats.org/officeDocument/2006/relationships/hyperlink" Target="http://pbs.twimg.com/profile_images/1110453302674817024/sQpjZrAE_normal.png" TargetMode="External" /><Relationship Id="rId417" Type="http://schemas.openxmlformats.org/officeDocument/2006/relationships/hyperlink" Target="http://pbs.twimg.com/profile_images/984406048411979776/j0jX9ujX_normal.jpg" TargetMode="External" /><Relationship Id="rId418" Type="http://schemas.openxmlformats.org/officeDocument/2006/relationships/hyperlink" Target="http://pbs.twimg.com/profile_images/976077511699419142/2eXLzPWS_normal.jpg" TargetMode="External" /><Relationship Id="rId419" Type="http://schemas.openxmlformats.org/officeDocument/2006/relationships/hyperlink" Target="http://pbs.twimg.com/profile_images/1064849761524699136/YbOcliLS_normal.jpg" TargetMode="External" /><Relationship Id="rId420" Type="http://schemas.openxmlformats.org/officeDocument/2006/relationships/hyperlink" Target="http://pbs.twimg.com/profile_images/1105067090925502465/1nfRY5Rc_normal.png" TargetMode="External" /><Relationship Id="rId421" Type="http://schemas.openxmlformats.org/officeDocument/2006/relationships/hyperlink" Target="http://pbs.twimg.com/profile_images/489236643690577920/zOw6K2W5_normal.jpeg" TargetMode="External" /><Relationship Id="rId422" Type="http://schemas.openxmlformats.org/officeDocument/2006/relationships/hyperlink" Target="http://pbs.twimg.com/profile_images/896816901959147521/tSLcAXPx_normal.jpg" TargetMode="External" /><Relationship Id="rId423" Type="http://schemas.openxmlformats.org/officeDocument/2006/relationships/hyperlink" Target="http://pbs.twimg.com/profile_images/324612996/Jim_at_E_Connect_3_normal.jpg" TargetMode="External" /><Relationship Id="rId424" Type="http://schemas.openxmlformats.org/officeDocument/2006/relationships/hyperlink" Target="http://pbs.twimg.com/profile_images/961566495556980737/6hb7x8ol_normal.jpg" TargetMode="External" /><Relationship Id="rId425" Type="http://schemas.openxmlformats.org/officeDocument/2006/relationships/hyperlink" Target="http://pbs.twimg.com/profile_images/1113038840774774784/vgfWiqyY_normal.png" TargetMode="External" /><Relationship Id="rId426" Type="http://schemas.openxmlformats.org/officeDocument/2006/relationships/hyperlink" Target="http://pbs.twimg.com/profile_images/580064605248049152/qC9Rwt9i_normal.png" TargetMode="External" /><Relationship Id="rId427" Type="http://schemas.openxmlformats.org/officeDocument/2006/relationships/hyperlink" Target="http://pbs.twimg.com/profile_images/1005089424617730048/3bwxmyzv_normal.jpg" TargetMode="External" /><Relationship Id="rId428" Type="http://schemas.openxmlformats.org/officeDocument/2006/relationships/hyperlink" Target="http://pbs.twimg.com/profile_images/964939186926170112/OBAredoC_normal.jpg" TargetMode="External" /><Relationship Id="rId429" Type="http://schemas.openxmlformats.org/officeDocument/2006/relationships/hyperlink" Target="http://pbs.twimg.com/profile_images/926063104735219712/cNt2Mo79_normal.jpg" TargetMode="External" /><Relationship Id="rId430" Type="http://schemas.openxmlformats.org/officeDocument/2006/relationships/hyperlink" Target="http://pbs.twimg.com/profile_images/666516828089286658/3speflMK_normal.jpg" TargetMode="External" /><Relationship Id="rId431" Type="http://schemas.openxmlformats.org/officeDocument/2006/relationships/hyperlink" Target="http://pbs.twimg.com/profile_images/990153626613178369/rPAKURkz_normal.jpg" TargetMode="External" /><Relationship Id="rId432" Type="http://schemas.openxmlformats.org/officeDocument/2006/relationships/hyperlink" Target="http://pbs.twimg.com/profile_images/1121320541330255873/pH382ctG_normal.png" TargetMode="External" /><Relationship Id="rId433" Type="http://schemas.openxmlformats.org/officeDocument/2006/relationships/hyperlink" Target="http://pbs.twimg.com/profile_images/719304169434144768/6ggylypD_normal.jpg" TargetMode="External" /><Relationship Id="rId434" Type="http://schemas.openxmlformats.org/officeDocument/2006/relationships/hyperlink" Target="http://pbs.twimg.com/profile_images/1117315421462335489/umvlDZ8z_normal.jpg" TargetMode="External" /><Relationship Id="rId435" Type="http://schemas.openxmlformats.org/officeDocument/2006/relationships/hyperlink" Target="http://pbs.twimg.com/profile_images/695012378266705921/AM1EKfHY_normal.jpg" TargetMode="External" /><Relationship Id="rId436" Type="http://schemas.openxmlformats.org/officeDocument/2006/relationships/hyperlink" Target="http://pbs.twimg.com/profile_images/955433784933081089/OuT81H09_normal.jpg" TargetMode="External" /><Relationship Id="rId437" Type="http://schemas.openxmlformats.org/officeDocument/2006/relationships/hyperlink" Target="http://pbs.twimg.com/profile_images/1062422126983024640/aej0WWPW_normal.jpg" TargetMode="External" /><Relationship Id="rId438" Type="http://schemas.openxmlformats.org/officeDocument/2006/relationships/hyperlink" Target="http://pbs.twimg.com/profile_images/926423884001366016/DrNRsX3h_normal.jpg" TargetMode="External" /><Relationship Id="rId439" Type="http://schemas.openxmlformats.org/officeDocument/2006/relationships/hyperlink" Target="http://pbs.twimg.com/profile_images/2263021678/kauppakamari_normal.jpg" TargetMode="External" /><Relationship Id="rId440" Type="http://schemas.openxmlformats.org/officeDocument/2006/relationships/hyperlink" Target="http://pbs.twimg.com/profile_images/917653900488003585/XMGTav57_normal.jpg" TargetMode="External" /><Relationship Id="rId441" Type="http://schemas.openxmlformats.org/officeDocument/2006/relationships/hyperlink" Target="http://pbs.twimg.com/profile_images/986701481284808704/ufHRbNoY_normal.jpg" TargetMode="External" /><Relationship Id="rId442" Type="http://schemas.openxmlformats.org/officeDocument/2006/relationships/hyperlink" Target="http://pbs.twimg.com/profile_images/1143861725575417856/agO8aClf_normal.png" TargetMode="External" /><Relationship Id="rId443" Type="http://schemas.openxmlformats.org/officeDocument/2006/relationships/hyperlink" Target="http://pbs.twimg.com/profile_images/512988974101446656/pspeX1bI_normal.png" TargetMode="External" /><Relationship Id="rId444" Type="http://schemas.openxmlformats.org/officeDocument/2006/relationships/hyperlink" Target="http://pbs.twimg.com/profile_images/1115705859592601602/MxyoCsQk_normal.png" TargetMode="External" /><Relationship Id="rId445" Type="http://schemas.openxmlformats.org/officeDocument/2006/relationships/hyperlink" Target="http://pbs.twimg.com/profile_images/673092190139236353/UROQxAPb_normal.jpg" TargetMode="External" /><Relationship Id="rId446" Type="http://schemas.openxmlformats.org/officeDocument/2006/relationships/hyperlink" Target="http://pbs.twimg.com/profile_images/1082290916482838529/ak7KUbfb_normal.jpg" TargetMode="External" /><Relationship Id="rId447" Type="http://schemas.openxmlformats.org/officeDocument/2006/relationships/hyperlink" Target="http://pbs.twimg.com/profile_images/1148059209/logotype_en_normal.png" TargetMode="External" /><Relationship Id="rId448" Type="http://schemas.openxmlformats.org/officeDocument/2006/relationships/hyperlink" Target="http://pbs.twimg.com/profile_images/499429577551122434/lkAuVXl5_normal.jpeg" TargetMode="External" /><Relationship Id="rId449" Type="http://schemas.openxmlformats.org/officeDocument/2006/relationships/hyperlink" Target="http://pbs.twimg.com/profile_images/683571918084136960/M3uewG4q_normal.jpg" TargetMode="External" /><Relationship Id="rId450" Type="http://schemas.openxmlformats.org/officeDocument/2006/relationships/hyperlink" Target="http://pbs.twimg.com/profile_images/1117700097536679936/jBo5ShRd_normal.png" TargetMode="External" /><Relationship Id="rId451" Type="http://schemas.openxmlformats.org/officeDocument/2006/relationships/hyperlink" Target="http://pbs.twimg.com/profile_images/725232352922886145/s29HcQ1a_normal.jpg" TargetMode="External" /><Relationship Id="rId452" Type="http://schemas.openxmlformats.org/officeDocument/2006/relationships/hyperlink" Target="http://pbs.twimg.com/profile_images/1128168700060798977/dBlKLLwJ_normal.jpg" TargetMode="External" /><Relationship Id="rId453" Type="http://schemas.openxmlformats.org/officeDocument/2006/relationships/hyperlink" Target="http://pbs.twimg.com/profile_images/580353231462658048/3XyXntb9_normal.jpg" TargetMode="External" /><Relationship Id="rId454" Type="http://schemas.openxmlformats.org/officeDocument/2006/relationships/hyperlink" Target="http://pbs.twimg.com/profile_images/1125384645397438465/invB4q1h_normal.jpg" TargetMode="External" /><Relationship Id="rId455" Type="http://schemas.openxmlformats.org/officeDocument/2006/relationships/hyperlink" Target="http://pbs.twimg.com/profile_images/1145790234946342913/DkWYJwsI_normal.jpg" TargetMode="External" /><Relationship Id="rId456" Type="http://schemas.openxmlformats.org/officeDocument/2006/relationships/hyperlink" Target="http://pbs.twimg.com/profile_images/1145259244150775808/0RIj0smI_normal.jpg" TargetMode="External" /><Relationship Id="rId457" Type="http://schemas.openxmlformats.org/officeDocument/2006/relationships/hyperlink" Target="http://pbs.twimg.com/profile_images/452865512410599426/6whVOlL0_normal.jpeg" TargetMode="External" /><Relationship Id="rId458" Type="http://schemas.openxmlformats.org/officeDocument/2006/relationships/hyperlink" Target="http://pbs.twimg.com/profile_images/701456098310619136/cC0SftZG_normal.jpg" TargetMode="External" /><Relationship Id="rId459" Type="http://schemas.openxmlformats.org/officeDocument/2006/relationships/hyperlink" Target="http://pbs.twimg.com/profile_images/1073115777740488705/gH1ILAnq_normal.jpg" TargetMode="External" /><Relationship Id="rId460" Type="http://schemas.openxmlformats.org/officeDocument/2006/relationships/hyperlink" Target="http://pbs.twimg.com/profile_images/585408568632811520/0m5ZDQpq_normal.jpg" TargetMode="External" /><Relationship Id="rId461" Type="http://schemas.openxmlformats.org/officeDocument/2006/relationships/hyperlink" Target="http://abs.twimg.com/sticky/default_profile_images/default_profile_6_normal.png" TargetMode="External" /><Relationship Id="rId462" Type="http://schemas.openxmlformats.org/officeDocument/2006/relationships/hyperlink" Target="http://pbs.twimg.com/profile_images/748783484387209216/wYSGSLpN_normal.jpg" TargetMode="External" /><Relationship Id="rId463" Type="http://schemas.openxmlformats.org/officeDocument/2006/relationships/hyperlink" Target="http://pbs.twimg.com/profile_images/709707497553039361/FRPp-i-l_normal.jpg" TargetMode="External" /><Relationship Id="rId464" Type="http://schemas.openxmlformats.org/officeDocument/2006/relationships/hyperlink" Target="http://pbs.twimg.com/profile_images/2913233145/1ab76a9ca9f0ad1eb7db3ea77b35972c_normal.jpeg" TargetMode="External" /><Relationship Id="rId465" Type="http://schemas.openxmlformats.org/officeDocument/2006/relationships/hyperlink" Target="http://pbs.twimg.com/profile_images/1059790530459193344/l8kGXkrn_normal.jpg" TargetMode="External" /><Relationship Id="rId466" Type="http://schemas.openxmlformats.org/officeDocument/2006/relationships/hyperlink" Target="http://pbs.twimg.com/profile_images/1086903023429996544/kt4fqtWk_normal.jpg" TargetMode="External" /><Relationship Id="rId467" Type="http://schemas.openxmlformats.org/officeDocument/2006/relationships/hyperlink" Target="http://pbs.twimg.com/profile_images/904955159918280704/Kq_JwOAr_normal.jpg" TargetMode="External" /><Relationship Id="rId468" Type="http://schemas.openxmlformats.org/officeDocument/2006/relationships/hyperlink" Target="http://pbs.twimg.com/profile_images/1151037991139364864/gdLSMVHk_normal.jpg" TargetMode="External" /><Relationship Id="rId469" Type="http://schemas.openxmlformats.org/officeDocument/2006/relationships/hyperlink" Target="http://pbs.twimg.com/profile_images/1044629856288460800/J5OLoV0l_normal.jpg" TargetMode="External" /><Relationship Id="rId470" Type="http://schemas.openxmlformats.org/officeDocument/2006/relationships/hyperlink" Target="http://pbs.twimg.com/profile_images/682716515251138560/kwt-bkru_normal.jpg" TargetMode="External" /><Relationship Id="rId471" Type="http://schemas.openxmlformats.org/officeDocument/2006/relationships/hyperlink" Target="http://pbs.twimg.com/profile_images/964421455273377798/BF6ac7d3_normal.jpg" TargetMode="External" /><Relationship Id="rId472" Type="http://schemas.openxmlformats.org/officeDocument/2006/relationships/hyperlink" Target="http://pbs.twimg.com/profile_images/775651887257387008/PznXLs_r_normal.jpg" TargetMode="External" /><Relationship Id="rId473" Type="http://schemas.openxmlformats.org/officeDocument/2006/relationships/hyperlink" Target="http://pbs.twimg.com/profile_images/1097859563573915648/dRx2W6hl_normal.png" TargetMode="External" /><Relationship Id="rId474" Type="http://schemas.openxmlformats.org/officeDocument/2006/relationships/hyperlink" Target="http://pbs.twimg.com/profile_images/776660558800191488/QxVMDa5r_normal.jpg" TargetMode="External" /><Relationship Id="rId475" Type="http://schemas.openxmlformats.org/officeDocument/2006/relationships/hyperlink" Target="http://pbs.twimg.com/profile_images/849995025983442945/tCQZpczP_normal.jpg" TargetMode="External" /><Relationship Id="rId476" Type="http://schemas.openxmlformats.org/officeDocument/2006/relationships/hyperlink" Target="http://pbs.twimg.com/profile_images/834938032/ich-400-1_normal.jpg" TargetMode="External" /><Relationship Id="rId477" Type="http://schemas.openxmlformats.org/officeDocument/2006/relationships/hyperlink" Target="http://pbs.twimg.com/profile_images/843959369205239809/XwyE3NOE_normal.jpg" TargetMode="External" /><Relationship Id="rId478" Type="http://schemas.openxmlformats.org/officeDocument/2006/relationships/hyperlink" Target="http://pbs.twimg.com/profile_images/753109529387204608/SmFoMBc__normal.jpg" TargetMode="External" /><Relationship Id="rId479" Type="http://schemas.openxmlformats.org/officeDocument/2006/relationships/hyperlink" Target="http://pbs.twimg.com/profile_images/3735835803/30afe0c9f82fa85b21b50788dc87136d_normal.jpeg" TargetMode="External" /><Relationship Id="rId480" Type="http://schemas.openxmlformats.org/officeDocument/2006/relationships/hyperlink" Target="http://pbs.twimg.com/profile_images/1138782617677979650/aoqorXN1_normal.jpg" TargetMode="External" /><Relationship Id="rId481" Type="http://schemas.openxmlformats.org/officeDocument/2006/relationships/hyperlink" Target="http://pbs.twimg.com/profile_images/989894248584630273/fuppHHtU_normal.jpg" TargetMode="External" /><Relationship Id="rId482" Type="http://schemas.openxmlformats.org/officeDocument/2006/relationships/hyperlink" Target="http://pbs.twimg.com/profile_images/1092516484469981184/qgy57_tb_normal.jpg" TargetMode="External" /><Relationship Id="rId483" Type="http://schemas.openxmlformats.org/officeDocument/2006/relationships/hyperlink" Target="http://pbs.twimg.com/profile_images/937271677574090752/V-uTxC51_normal.jpg" TargetMode="External" /><Relationship Id="rId484" Type="http://schemas.openxmlformats.org/officeDocument/2006/relationships/hyperlink" Target="http://pbs.twimg.com/profile_images/931266139577077760/qoHU0g_3_normal.jpg" TargetMode="External" /><Relationship Id="rId485" Type="http://schemas.openxmlformats.org/officeDocument/2006/relationships/hyperlink" Target="http://pbs.twimg.com/profile_images/787336839954894848/h90UjdE8_normal.jpg" TargetMode="External" /><Relationship Id="rId486" Type="http://schemas.openxmlformats.org/officeDocument/2006/relationships/hyperlink" Target="http://pbs.twimg.com/profile_images/613224046138822657/RaFfkYdV_normal.jpg" TargetMode="External" /><Relationship Id="rId487" Type="http://schemas.openxmlformats.org/officeDocument/2006/relationships/hyperlink" Target="http://pbs.twimg.com/profile_images/954258566344593408/kjzbaRnB_normal.jpg" TargetMode="External" /><Relationship Id="rId488" Type="http://schemas.openxmlformats.org/officeDocument/2006/relationships/hyperlink" Target="http://pbs.twimg.com/profile_images/845234069701083136/d-P8odzJ_normal.jpg" TargetMode="External" /><Relationship Id="rId489" Type="http://schemas.openxmlformats.org/officeDocument/2006/relationships/hyperlink" Target="http://pbs.twimg.com/profile_images/784359187392425984/nqUgilBv_normal.jpg" TargetMode="External" /><Relationship Id="rId490" Type="http://schemas.openxmlformats.org/officeDocument/2006/relationships/hyperlink" Target="http://pbs.twimg.com/profile_images/1057528051385405441/1aU8E_lt_normal.jpg" TargetMode="External" /><Relationship Id="rId491" Type="http://schemas.openxmlformats.org/officeDocument/2006/relationships/hyperlink" Target="http://pbs.twimg.com/profile_images/1055687347621322752/3Y8m5XDn_normal.jpg" TargetMode="External" /><Relationship Id="rId492" Type="http://schemas.openxmlformats.org/officeDocument/2006/relationships/hyperlink" Target="http://pbs.twimg.com/profile_images/976479917377507328/_ntzcrw7_normal.jpg" TargetMode="External" /><Relationship Id="rId493" Type="http://schemas.openxmlformats.org/officeDocument/2006/relationships/hyperlink" Target="http://pbs.twimg.com/profile_images/909725724403228672/SRZ94nrU_normal.jpg" TargetMode="External" /><Relationship Id="rId494" Type="http://schemas.openxmlformats.org/officeDocument/2006/relationships/hyperlink" Target="http://pbs.twimg.com/profile_images/480379798754439168/-9H7RlLw_normal.jpeg" TargetMode="External" /><Relationship Id="rId495" Type="http://schemas.openxmlformats.org/officeDocument/2006/relationships/hyperlink" Target="http://pbs.twimg.com/profile_images/846719040739573763/Sf2wT3nM_normal.jpg" TargetMode="External" /><Relationship Id="rId496" Type="http://schemas.openxmlformats.org/officeDocument/2006/relationships/hyperlink" Target="http://pbs.twimg.com/profile_images/952984338781663232/hGHhNFWw_normal.jpg" TargetMode="External" /><Relationship Id="rId497" Type="http://schemas.openxmlformats.org/officeDocument/2006/relationships/hyperlink" Target="http://pbs.twimg.com/profile_images/1082208430914449408/i8itKUVa_normal.jpg" TargetMode="External" /><Relationship Id="rId498" Type="http://schemas.openxmlformats.org/officeDocument/2006/relationships/hyperlink" Target="http://pbs.twimg.com/profile_images/1101509366/2005.04.19_11.37.41_f340_normal.jpg" TargetMode="External" /><Relationship Id="rId499" Type="http://schemas.openxmlformats.org/officeDocument/2006/relationships/hyperlink" Target="http://pbs.twimg.com/profile_images/461408919177265153/WHdASO0u_normal.png" TargetMode="External" /><Relationship Id="rId500" Type="http://schemas.openxmlformats.org/officeDocument/2006/relationships/hyperlink" Target="http://pbs.twimg.com/profile_images/615598832726970372/jsK-gBSt_normal.png" TargetMode="External" /><Relationship Id="rId501" Type="http://schemas.openxmlformats.org/officeDocument/2006/relationships/hyperlink" Target="http://pbs.twimg.com/profile_images/899970751859699712/13QXktYL_normal.jpg" TargetMode="External" /><Relationship Id="rId502" Type="http://schemas.openxmlformats.org/officeDocument/2006/relationships/hyperlink" Target="http://pbs.twimg.com/profile_images/732150135417909248/BV_MERyD_normal.jpg" TargetMode="External" /><Relationship Id="rId503" Type="http://schemas.openxmlformats.org/officeDocument/2006/relationships/hyperlink" Target="http://pbs.twimg.com/profile_images/1020318687490867201/08zSzkmt_normal.jpg" TargetMode="External" /><Relationship Id="rId504" Type="http://schemas.openxmlformats.org/officeDocument/2006/relationships/hyperlink" Target="http://pbs.twimg.com/profile_images/524297722505867265/12XL8P4j_normal.jpeg" TargetMode="External" /><Relationship Id="rId505" Type="http://schemas.openxmlformats.org/officeDocument/2006/relationships/hyperlink" Target="http://pbs.twimg.com/profile_images/855457664658178049/5mUDAbGI_normal.jpg" TargetMode="External" /><Relationship Id="rId506" Type="http://schemas.openxmlformats.org/officeDocument/2006/relationships/hyperlink" Target="http://pbs.twimg.com/profile_images/1083288600693932032/I4SCSnlS_normal.jpg" TargetMode="External" /><Relationship Id="rId507" Type="http://schemas.openxmlformats.org/officeDocument/2006/relationships/hyperlink" Target="http://pbs.twimg.com/profile_images/879919468230660096/uE73xhuC_normal.jpg" TargetMode="External" /><Relationship Id="rId508" Type="http://schemas.openxmlformats.org/officeDocument/2006/relationships/hyperlink" Target="http://pbs.twimg.com/profile_images/1126365114142265344/haE9Qnin_normal.png" TargetMode="External" /><Relationship Id="rId509" Type="http://schemas.openxmlformats.org/officeDocument/2006/relationships/hyperlink" Target="http://pbs.twimg.com/profile_images/876819267395756033/5bM8UjQJ_normal.jpg" TargetMode="External" /><Relationship Id="rId510" Type="http://schemas.openxmlformats.org/officeDocument/2006/relationships/hyperlink" Target="http://pbs.twimg.com/profile_images/1087842582997147648/cN1joJeZ_normal.jpg" TargetMode="External" /><Relationship Id="rId511" Type="http://schemas.openxmlformats.org/officeDocument/2006/relationships/hyperlink" Target="http://pbs.twimg.com/profile_images/1050301410741575680/EgTrsTjN_normal.jpg" TargetMode="External" /><Relationship Id="rId512" Type="http://schemas.openxmlformats.org/officeDocument/2006/relationships/hyperlink" Target="http://pbs.twimg.com/profile_images/836156092266708992/i2kB1zOc_normal.jpg" TargetMode="External" /><Relationship Id="rId513" Type="http://schemas.openxmlformats.org/officeDocument/2006/relationships/hyperlink" Target="http://pbs.twimg.com/profile_images/1080916188505559042/TCLVEuW-_normal.jpg" TargetMode="External" /><Relationship Id="rId514" Type="http://schemas.openxmlformats.org/officeDocument/2006/relationships/hyperlink" Target="http://pbs.twimg.com/profile_images/573967400246329344/plfXpZpI_normal.jpeg" TargetMode="External" /><Relationship Id="rId515" Type="http://schemas.openxmlformats.org/officeDocument/2006/relationships/hyperlink" Target="http://pbs.twimg.com/profile_images/896787663805665281/iFfad2En_normal.jpg" TargetMode="External" /><Relationship Id="rId516" Type="http://schemas.openxmlformats.org/officeDocument/2006/relationships/hyperlink" Target="http://pbs.twimg.com/profile_images/1159726907136626691/zcUB2wWW_normal.jpg" TargetMode="External" /><Relationship Id="rId517" Type="http://schemas.openxmlformats.org/officeDocument/2006/relationships/hyperlink" Target="http://pbs.twimg.com/profile_images/1144859936414941185/enIYHQT5_normal.png" TargetMode="External" /><Relationship Id="rId518" Type="http://schemas.openxmlformats.org/officeDocument/2006/relationships/hyperlink" Target="http://pbs.twimg.com/profile_images/1874093656/yle_logo_fb_normal.jpg" TargetMode="External" /><Relationship Id="rId519" Type="http://schemas.openxmlformats.org/officeDocument/2006/relationships/hyperlink" Target="http://pbs.twimg.com/profile_images/885051046732627968/ct8HDaFX_normal.jpg" TargetMode="External" /><Relationship Id="rId520" Type="http://schemas.openxmlformats.org/officeDocument/2006/relationships/hyperlink" Target="http://pbs.twimg.com/profile_images/923631300426321921/3v6GITHE_normal.jpg" TargetMode="External" /><Relationship Id="rId521" Type="http://schemas.openxmlformats.org/officeDocument/2006/relationships/hyperlink" Target="http://pbs.twimg.com/profile_images/634276570178420736/w3pt_4Th_normal.png" TargetMode="External" /><Relationship Id="rId522" Type="http://schemas.openxmlformats.org/officeDocument/2006/relationships/hyperlink" Target="http://pbs.twimg.com/profile_images/1126578813478031360/361eRTuF_normal.jpg" TargetMode="External" /><Relationship Id="rId523" Type="http://schemas.openxmlformats.org/officeDocument/2006/relationships/hyperlink" Target="http://pbs.twimg.com/profile_images/710815889025835009/znsUOngE_normal.jpg" TargetMode="External" /><Relationship Id="rId524" Type="http://schemas.openxmlformats.org/officeDocument/2006/relationships/hyperlink" Target="http://pbs.twimg.com/profile_images/1112008979834720256/pXorl7La_normal.jpg" TargetMode="External" /><Relationship Id="rId525" Type="http://schemas.openxmlformats.org/officeDocument/2006/relationships/hyperlink" Target="http://pbs.twimg.com/profile_images/1040593480681177089/PxYRp8dv_normal.jpg" TargetMode="External" /><Relationship Id="rId526" Type="http://schemas.openxmlformats.org/officeDocument/2006/relationships/hyperlink" Target="http://pbs.twimg.com/profile_images/1148168161784717313/8pKERoy5_normal.jpg" TargetMode="External" /><Relationship Id="rId527" Type="http://schemas.openxmlformats.org/officeDocument/2006/relationships/hyperlink" Target="http://pbs.twimg.com/profile_images/962055181549502464/UWe9tyjo_normal.jpg" TargetMode="External" /><Relationship Id="rId528" Type="http://schemas.openxmlformats.org/officeDocument/2006/relationships/hyperlink" Target="http://pbs.twimg.com/profile_images/962977186524422144/6ylj5UVL_normal.jpg" TargetMode="External" /><Relationship Id="rId529" Type="http://schemas.openxmlformats.org/officeDocument/2006/relationships/hyperlink" Target="http://pbs.twimg.com/profile_images/746995420606382080/0b5PkXTE_normal.jpg" TargetMode="External" /><Relationship Id="rId530" Type="http://schemas.openxmlformats.org/officeDocument/2006/relationships/hyperlink" Target="http://pbs.twimg.com/profile_images/452147170548805632/rM6v4Fau_normal.jpeg" TargetMode="External" /><Relationship Id="rId531" Type="http://schemas.openxmlformats.org/officeDocument/2006/relationships/hyperlink" Target="http://pbs.twimg.com/profile_images/529639803025768448/Og0VHqVQ_normal.jpeg" TargetMode="External" /><Relationship Id="rId532" Type="http://schemas.openxmlformats.org/officeDocument/2006/relationships/hyperlink" Target="http://pbs.twimg.com/profile_images/938653329084649472/k2WHL-TN_normal.jpg" TargetMode="External" /><Relationship Id="rId533" Type="http://schemas.openxmlformats.org/officeDocument/2006/relationships/hyperlink" Target="http://pbs.twimg.com/profile_images/1099768199082594305/L535lD3m_normal.jpg" TargetMode="External" /><Relationship Id="rId534" Type="http://schemas.openxmlformats.org/officeDocument/2006/relationships/hyperlink" Target="https://twitter.com/travistn" TargetMode="External" /><Relationship Id="rId535" Type="http://schemas.openxmlformats.org/officeDocument/2006/relationships/hyperlink" Target="https://twitter.com/mihkal" TargetMode="External" /><Relationship Id="rId536" Type="http://schemas.openxmlformats.org/officeDocument/2006/relationships/hyperlink" Target="https://twitter.com/ilveshockey" TargetMode="External" /><Relationship Id="rId537" Type="http://schemas.openxmlformats.org/officeDocument/2006/relationships/hyperlink" Target="https://twitter.com/sdpipakistan" TargetMode="External" /><Relationship Id="rId538" Type="http://schemas.openxmlformats.org/officeDocument/2006/relationships/hyperlink" Target="https://twitter.com/louiseshaxson" TargetMode="External" /><Relationship Id="rId539" Type="http://schemas.openxmlformats.org/officeDocument/2006/relationships/hyperlink" Target="https://twitter.com/capabilityfi" TargetMode="External" /><Relationship Id="rId540" Type="http://schemas.openxmlformats.org/officeDocument/2006/relationships/hyperlink" Target="https://twitter.com/arnaldopellini" TargetMode="External" /><Relationship Id="rId541" Type="http://schemas.openxmlformats.org/officeDocument/2006/relationships/hyperlink" Target="https://twitter.com/vapriikki" TargetMode="External" /><Relationship Id="rId542" Type="http://schemas.openxmlformats.org/officeDocument/2006/relationships/hyperlink" Target="https://twitter.com/tjeldnet" TargetMode="External" /><Relationship Id="rId543" Type="http://schemas.openxmlformats.org/officeDocument/2006/relationships/hyperlink" Target="https://twitter.com/tamperekaupunki" TargetMode="External" /><Relationship Id="rId544" Type="http://schemas.openxmlformats.org/officeDocument/2006/relationships/hyperlink" Target="https://twitter.com/vsplyshka" TargetMode="External" /><Relationship Id="rId545" Type="http://schemas.openxmlformats.org/officeDocument/2006/relationships/hyperlink" Target="https://twitter.com/tampereratikka" TargetMode="External" /><Relationship Id="rId546" Type="http://schemas.openxmlformats.org/officeDocument/2006/relationships/hyperlink" Target="https://twitter.com/visittamperefi" TargetMode="External" /><Relationship Id="rId547" Type="http://schemas.openxmlformats.org/officeDocument/2006/relationships/hyperlink" Target="https://twitter.com/visittampere" TargetMode="External" /><Relationship Id="rId548" Type="http://schemas.openxmlformats.org/officeDocument/2006/relationships/hyperlink" Target="https://twitter.com/rsprachrohr" TargetMode="External" /><Relationship Id="rId549" Type="http://schemas.openxmlformats.org/officeDocument/2006/relationships/hyperlink" Target="https://twitter.com/makitalo82" TargetMode="External" /><Relationship Id="rId550" Type="http://schemas.openxmlformats.org/officeDocument/2006/relationships/hyperlink" Target="https://twitter.com/starafi" TargetMode="External" /><Relationship Id="rId551" Type="http://schemas.openxmlformats.org/officeDocument/2006/relationships/hyperlink" Target="https://twitter.com/rammsteinnews" TargetMode="External" /><Relationship Id="rId552" Type="http://schemas.openxmlformats.org/officeDocument/2006/relationships/hyperlink" Target="https://twitter.com/arkkitehtipaha" TargetMode="External" /><Relationship Id="rId553" Type="http://schemas.openxmlformats.org/officeDocument/2006/relationships/hyperlink" Target="https://twitter.com/jocka" TargetMode="External" /><Relationship Id="rId554" Type="http://schemas.openxmlformats.org/officeDocument/2006/relationships/hyperlink" Target="https://twitter.com/marytheluckyone" TargetMode="External" /><Relationship Id="rId555" Type="http://schemas.openxmlformats.org/officeDocument/2006/relationships/hyperlink" Target="https://twitter.com/nikontili" TargetMode="External" /><Relationship Id="rId556" Type="http://schemas.openxmlformats.org/officeDocument/2006/relationships/hyperlink" Target="https://twitter.com/visitlahti" TargetMode="External" /><Relationship Id="rId557" Type="http://schemas.openxmlformats.org/officeDocument/2006/relationships/hyperlink" Target="https://twitter.com/ourfinland" TargetMode="External" /><Relationship Id="rId558" Type="http://schemas.openxmlformats.org/officeDocument/2006/relationships/hyperlink" Target="https://twitter.com/helenporter1853" TargetMode="External" /><Relationship Id="rId559" Type="http://schemas.openxmlformats.org/officeDocument/2006/relationships/hyperlink" Target="https://twitter.com/moominofficial" TargetMode="External" /><Relationship Id="rId560" Type="http://schemas.openxmlformats.org/officeDocument/2006/relationships/hyperlink" Target="https://twitter.com/pahokas" TargetMode="External" /><Relationship Id="rId561" Type="http://schemas.openxmlformats.org/officeDocument/2006/relationships/hyperlink" Target="https://twitter.com/tamperetalo" TargetMode="External" /><Relationship Id="rId562" Type="http://schemas.openxmlformats.org/officeDocument/2006/relationships/hyperlink" Target="https://twitter.com/monamqureshi" TargetMode="External" /><Relationship Id="rId563" Type="http://schemas.openxmlformats.org/officeDocument/2006/relationships/hyperlink" Target="https://twitter.com/adven" TargetMode="External" /><Relationship Id="rId564" Type="http://schemas.openxmlformats.org/officeDocument/2006/relationships/hyperlink" Target="https://twitter.com/_girlwhotravels" TargetMode="External" /><Relationship Id="rId565" Type="http://schemas.openxmlformats.org/officeDocument/2006/relationships/hyperlink" Target="https://twitter.com/kimmorouhiainen" TargetMode="External" /><Relationship Id="rId566" Type="http://schemas.openxmlformats.org/officeDocument/2006/relationships/hyperlink" Target="https://twitter.com/brewdogtampere" TargetMode="External" /><Relationship Id="rId567" Type="http://schemas.openxmlformats.org/officeDocument/2006/relationships/hyperlink" Target="https://twitter.com/16kissa07" TargetMode="External" /><Relationship Id="rId568" Type="http://schemas.openxmlformats.org/officeDocument/2006/relationships/hyperlink" Target="https://twitter.com/yoshikosuge" TargetMode="External" /><Relationship Id="rId569" Type="http://schemas.openxmlformats.org/officeDocument/2006/relationships/hyperlink" Target="https://twitter.com/tuomaszacheus" TargetMode="External" /><Relationship Id="rId570" Type="http://schemas.openxmlformats.org/officeDocument/2006/relationships/hyperlink" Target="https://twitter.com/mistersopuli" TargetMode="External" /><Relationship Id="rId571" Type="http://schemas.openxmlformats.org/officeDocument/2006/relationships/hyperlink" Target="https://twitter.com/postigroup" TargetMode="External" /><Relationship Id="rId572" Type="http://schemas.openxmlformats.org/officeDocument/2006/relationships/hyperlink" Target="https://twitter.com/postimuseo" TargetMode="External" /><Relationship Id="rId573" Type="http://schemas.openxmlformats.org/officeDocument/2006/relationships/hyperlink" Target="https://twitter.com/pikalaturit" TargetMode="External" /><Relationship Id="rId574" Type="http://schemas.openxmlformats.org/officeDocument/2006/relationships/hyperlink" Target="https://twitter.com/lidlsuomi" TargetMode="External" /><Relationship Id="rId575" Type="http://schemas.openxmlformats.org/officeDocument/2006/relationships/hyperlink" Target="https://twitter.com/paavilaineneija" TargetMode="External" /><Relationship Id="rId576" Type="http://schemas.openxmlformats.org/officeDocument/2006/relationships/hyperlink" Target="https://twitter.com/pekkaruissalo" TargetMode="External" /><Relationship Id="rId577" Type="http://schemas.openxmlformats.org/officeDocument/2006/relationships/hyperlink" Target="https://twitter.com/mcelasari" TargetMode="External" /><Relationship Id="rId578" Type="http://schemas.openxmlformats.org/officeDocument/2006/relationships/hyperlink" Target="https://twitter.com/ksharrit" TargetMode="External" /><Relationship Id="rId579" Type="http://schemas.openxmlformats.org/officeDocument/2006/relationships/hyperlink" Target="https://twitter.com/destrecommended" TargetMode="External" /><Relationship Id="rId580" Type="http://schemas.openxmlformats.org/officeDocument/2006/relationships/hyperlink" Target="https://twitter.com/jbsenseofplace" TargetMode="External" /><Relationship Id="rId581" Type="http://schemas.openxmlformats.org/officeDocument/2006/relationships/hyperlink" Target="https://twitter.com/sopimusvuorenka" TargetMode="External" /><Relationship Id="rId582" Type="http://schemas.openxmlformats.org/officeDocument/2006/relationships/hyperlink" Target="https://twitter.com/hiedanranta" TargetMode="External" /><Relationship Id="rId583" Type="http://schemas.openxmlformats.org/officeDocument/2006/relationships/hyperlink" Target="https://twitter.com/1000histoires" TargetMode="External" /><Relationship Id="rId584" Type="http://schemas.openxmlformats.org/officeDocument/2006/relationships/hyperlink" Target="https://twitter.com/lsulonen" TargetMode="External" /><Relationship Id="rId585" Type="http://schemas.openxmlformats.org/officeDocument/2006/relationships/hyperlink" Target="https://twitter.com/hosekibako" TargetMode="External" /><Relationship Id="rId586" Type="http://schemas.openxmlformats.org/officeDocument/2006/relationships/hyperlink" Target="https://twitter.com/mikaitanen" TargetMode="External" /><Relationship Id="rId587" Type="http://schemas.openxmlformats.org/officeDocument/2006/relationships/hyperlink" Target="https://twitter.com/blogsallys" TargetMode="External" /><Relationship Id="rId588" Type="http://schemas.openxmlformats.org/officeDocument/2006/relationships/hyperlink" Target="https://twitter.com/liisahai" TargetMode="External" /><Relationship Id="rId589" Type="http://schemas.openxmlformats.org/officeDocument/2006/relationships/hyperlink" Target="https://twitter.com/helichristine" TargetMode="External" /><Relationship Id="rId590" Type="http://schemas.openxmlformats.org/officeDocument/2006/relationships/hyperlink" Target="https://twitter.com/jpvuorela" TargetMode="External" /><Relationship Id="rId591" Type="http://schemas.openxmlformats.org/officeDocument/2006/relationships/hyperlink" Target="https://twitter.com/akotwi" TargetMode="External" /><Relationship Id="rId592" Type="http://schemas.openxmlformats.org/officeDocument/2006/relationships/hyperlink" Target="https://twitter.com/midelario" TargetMode="External" /><Relationship Id="rId593" Type="http://schemas.openxmlformats.org/officeDocument/2006/relationships/hyperlink" Target="https://twitter.com/priouljp56" TargetMode="External" /><Relationship Id="rId594" Type="http://schemas.openxmlformats.org/officeDocument/2006/relationships/hyperlink" Target="https://twitter.com/hennapuisto" TargetMode="External" /><Relationship Id="rId595" Type="http://schemas.openxmlformats.org/officeDocument/2006/relationships/hyperlink" Target="https://twitter.com/markus_sjolund" TargetMode="External" /><Relationship Id="rId596" Type="http://schemas.openxmlformats.org/officeDocument/2006/relationships/hyperlink" Target="https://twitter.com/kauppakamari" TargetMode="External" /><Relationship Id="rId597" Type="http://schemas.openxmlformats.org/officeDocument/2006/relationships/hyperlink" Target="https://twitter.com/reijovaliharju" TargetMode="External" /><Relationship Id="rId598" Type="http://schemas.openxmlformats.org/officeDocument/2006/relationships/hyperlink" Target="https://twitter.com/graffiti_bot" TargetMode="External" /><Relationship Id="rId599" Type="http://schemas.openxmlformats.org/officeDocument/2006/relationships/hyperlink" Target="https://twitter.com/__subwaysurfer" TargetMode="External" /><Relationship Id="rId600" Type="http://schemas.openxmlformats.org/officeDocument/2006/relationships/hyperlink" Target="https://twitter.com/breizhwecan" TargetMode="External" /><Relationship Id="rId601" Type="http://schemas.openxmlformats.org/officeDocument/2006/relationships/hyperlink" Target="https://twitter.com/raidbreizhcap" TargetMode="External" /><Relationship Id="rId602" Type="http://schemas.openxmlformats.org/officeDocument/2006/relationships/hyperlink" Target="https://twitter.com/vidos" TargetMode="External" /><Relationship Id="rId603" Type="http://schemas.openxmlformats.org/officeDocument/2006/relationships/hyperlink" Target="https://twitter.com/mairiedevannes" TargetMode="External" /><Relationship Id="rId604" Type="http://schemas.openxmlformats.org/officeDocument/2006/relationships/hyperlink" Target="https://twitter.com/worldbays" TargetMode="External" /><Relationship Id="rId605" Type="http://schemas.openxmlformats.org/officeDocument/2006/relationships/hyperlink" Target="https://twitter.com/pol_aurelien" TargetMode="External" /><Relationship Id="rId606" Type="http://schemas.openxmlformats.org/officeDocument/2006/relationships/hyperlink" Target="https://twitter.com/jarkko_malmberg" TargetMode="External" /><Relationship Id="rId607" Type="http://schemas.openxmlformats.org/officeDocument/2006/relationships/hyperlink" Target="https://twitter.com/kpylsy" TargetMode="External" /><Relationship Id="rId608" Type="http://schemas.openxmlformats.org/officeDocument/2006/relationships/hyperlink" Target="https://twitter.com/karoliinapontys" TargetMode="External" /><Relationship Id="rId609" Type="http://schemas.openxmlformats.org/officeDocument/2006/relationships/hyperlink" Target="https://twitter.com/pirkkopiirainen" TargetMode="External" /><Relationship Id="rId610" Type="http://schemas.openxmlformats.org/officeDocument/2006/relationships/hyperlink" Target="https://twitter.com/sorinsirkus" TargetMode="External" /><Relationship Id="rId611" Type="http://schemas.openxmlformats.org/officeDocument/2006/relationships/hyperlink" Target="https://twitter.com/tampere2026team" TargetMode="External" /><Relationship Id="rId612" Type="http://schemas.openxmlformats.org/officeDocument/2006/relationships/hyperlink" Target="https://twitter.com/msipilai" TargetMode="External" /><Relationship Id="rId613" Type="http://schemas.openxmlformats.org/officeDocument/2006/relationships/hyperlink" Target="https://twitter.com/kvalisaari" TargetMode="External" /><Relationship Id="rId614" Type="http://schemas.openxmlformats.org/officeDocument/2006/relationships/hyperlink" Target="https://twitter.com/mikkolmmz" TargetMode="External" /><Relationship Id="rId615" Type="http://schemas.openxmlformats.org/officeDocument/2006/relationships/hyperlink" Target="https://twitter.com/travelwithxtina" TargetMode="External" /><Relationship Id="rId616" Type="http://schemas.openxmlformats.org/officeDocument/2006/relationships/hyperlink" Target="https://twitter.com/kivifaktaa" TargetMode="External" /><Relationship Id="rId617" Type="http://schemas.openxmlformats.org/officeDocument/2006/relationships/hyperlink" Target="https://twitter.com/ritvaasula" TargetMode="External" /><Relationship Id="rId618" Type="http://schemas.openxmlformats.org/officeDocument/2006/relationships/hyperlink" Target="https://twitter.com/parisc" TargetMode="External" /><Relationship Id="rId619" Type="http://schemas.openxmlformats.org/officeDocument/2006/relationships/hyperlink" Target="https://twitter.com/ammaunu" TargetMode="External" /><Relationship Id="rId620" Type="http://schemas.openxmlformats.org/officeDocument/2006/relationships/hyperlink" Target="https://twitter.com/sarkanniemi" TargetMode="External" /><Relationship Id="rId621" Type="http://schemas.openxmlformats.org/officeDocument/2006/relationships/hyperlink" Target="https://twitter.com/kirsikkakaipain" TargetMode="External" /><Relationship Id="rId622" Type="http://schemas.openxmlformats.org/officeDocument/2006/relationships/hyperlink" Target="https://twitter.com/foreignerfi" TargetMode="External" /><Relationship Id="rId623" Type="http://schemas.openxmlformats.org/officeDocument/2006/relationships/hyperlink" Target="https://twitter.com/michaelderry3" TargetMode="External" /><Relationship Id="rId624" Type="http://schemas.openxmlformats.org/officeDocument/2006/relationships/hyperlink" Target="https://twitter.com/discoverfinland" TargetMode="External" /><Relationship Id="rId625" Type="http://schemas.openxmlformats.org/officeDocument/2006/relationships/hyperlink" Target="https://twitter.com/planisferiocom" TargetMode="External" /><Relationship Id="rId626" Type="http://schemas.openxmlformats.org/officeDocument/2006/relationships/hyperlink" Target="https://twitter.com/sarikorju" TargetMode="External" /><Relationship Id="rId627" Type="http://schemas.openxmlformats.org/officeDocument/2006/relationships/hyperlink" Target="https://twitter.com/sunville0710" TargetMode="External" /><Relationship Id="rId628" Type="http://schemas.openxmlformats.org/officeDocument/2006/relationships/hyperlink" Target="https://twitter.com/duunipolku" TargetMode="External" /><Relationship Id="rId629" Type="http://schemas.openxmlformats.org/officeDocument/2006/relationships/hyperlink" Target="https://twitter.com/s34growth" TargetMode="External" /><Relationship Id="rId630" Type="http://schemas.openxmlformats.org/officeDocument/2006/relationships/hyperlink" Target="https://twitter.com/lakesperience" TargetMode="External" /><Relationship Id="rId631" Type="http://schemas.openxmlformats.org/officeDocument/2006/relationships/hyperlink" Target="https://twitter.com/fduchastel888" TargetMode="External" /><Relationship Id="rId632" Type="http://schemas.openxmlformats.org/officeDocument/2006/relationships/hyperlink" Target="https://twitter.com/fbonnardelcaq" TargetMode="External" /><Relationship Id="rId633" Type="http://schemas.openxmlformats.org/officeDocument/2006/relationships/hyperlink" Target="https://twitter.com/streuverluste" TargetMode="External" /><Relationship Id="rId634" Type="http://schemas.openxmlformats.org/officeDocument/2006/relationships/hyperlink" Target="https://twitter.com/ippu" TargetMode="External" /><Relationship Id="rId635" Type="http://schemas.openxmlformats.org/officeDocument/2006/relationships/hyperlink" Target="https://twitter.com/lacutara" TargetMode="External" /><Relationship Id="rId636" Type="http://schemas.openxmlformats.org/officeDocument/2006/relationships/hyperlink" Target="https://twitter.com/balticinstitute" TargetMode="External" /><Relationship Id="rId637" Type="http://schemas.openxmlformats.org/officeDocument/2006/relationships/hyperlink" Target="https://twitter.com/worldofreem06" TargetMode="External" /><Relationship Id="rId638" Type="http://schemas.openxmlformats.org/officeDocument/2006/relationships/hyperlink" Target="https://twitter.com/paivi_reponen" TargetMode="External" /><Relationship Id="rId639" Type="http://schemas.openxmlformats.org/officeDocument/2006/relationships/hyperlink" Target="https://twitter.com/jloukaskorpi" TargetMode="External" /><Relationship Id="rId640" Type="http://schemas.openxmlformats.org/officeDocument/2006/relationships/hyperlink" Target="https://twitter.com/hanneraikkonen" TargetMode="External" /><Relationship Id="rId641" Type="http://schemas.openxmlformats.org/officeDocument/2006/relationships/hyperlink" Target="https://twitter.com/mikko_ky" TargetMode="External" /><Relationship Id="rId642" Type="http://schemas.openxmlformats.org/officeDocument/2006/relationships/hyperlink" Target="https://twitter.com/smarttampere" TargetMode="External" /><Relationship Id="rId643" Type="http://schemas.openxmlformats.org/officeDocument/2006/relationships/hyperlink" Target="https://twitter.com/nuppua" TargetMode="External" /><Relationship Id="rId644" Type="http://schemas.openxmlformats.org/officeDocument/2006/relationships/hyperlink" Target="https://twitter.com/polamk" TargetMode="External" /><Relationship Id="rId645" Type="http://schemas.openxmlformats.org/officeDocument/2006/relationships/hyperlink" Target="https://twitter.com/takktampere" TargetMode="External" /><Relationship Id="rId646" Type="http://schemas.openxmlformats.org/officeDocument/2006/relationships/hyperlink" Target="https://twitter.com/treduofficial" TargetMode="External" /><Relationship Id="rId647" Type="http://schemas.openxmlformats.org/officeDocument/2006/relationships/hyperlink" Target="https://twitter.com/tamk_uas" TargetMode="External" /><Relationship Id="rId648" Type="http://schemas.openxmlformats.org/officeDocument/2006/relationships/hyperlink" Target="https://twitter.com/tampereuni" TargetMode="External" /><Relationship Id="rId649" Type="http://schemas.openxmlformats.org/officeDocument/2006/relationships/hyperlink" Target="https://twitter.com/talenttampere" TargetMode="External" /><Relationship Id="rId650" Type="http://schemas.openxmlformats.org/officeDocument/2006/relationships/hyperlink" Target="https://twitter.com/suomenkuvalehti" TargetMode="External" /><Relationship Id="rId651" Type="http://schemas.openxmlformats.org/officeDocument/2006/relationships/hyperlink" Target="https://twitter.com/jjuvakka" TargetMode="External" /><Relationship Id="rId652" Type="http://schemas.openxmlformats.org/officeDocument/2006/relationships/hyperlink" Target="https://twitter.com/marisiltanen" TargetMode="External" /><Relationship Id="rId653" Type="http://schemas.openxmlformats.org/officeDocument/2006/relationships/hyperlink" Target="https://twitter.com/caritaisomaki" TargetMode="External" /><Relationship Id="rId654" Type="http://schemas.openxmlformats.org/officeDocument/2006/relationships/hyperlink" Target="https://twitter.com/teatterikesa" TargetMode="External" /><Relationship Id="rId655" Type="http://schemas.openxmlformats.org/officeDocument/2006/relationships/hyperlink" Target="https://twitter.com/rammsteinfans" TargetMode="External" /><Relationship Id="rId656" Type="http://schemas.openxmlformats.org/officeDocument/2006/relationships/hyperlink" Target="https://twitter.com/serlachius" TargetMode="External" /><Relationship Id="rId657" Type="http://schemas.openxmlformats.org/officeDocument/2006/relationships/hyperlink" Target="https://twitter.com/wired" TargetMode="External" /><Relationship Id="rId658" Type="http://schemas.openxmlformats.org/officeDocument/2006/relationships/hyperlink" Target="https://twitter.com/moominmuseum" TargetMode="External" /><Relationship Id="rId659" Type="http://schemas.openxmlformats.org/officeDocument/2006/relationships/hyperlink" Target="https://twitter.com/tovejansson1914" TargetMode="External" /><Relationship Id="rId660" Type="http://schemas.openxmlformats.org/officeDocument/2006/relationships/hyperlink" Target="https://twitter.com/daerrina" TargetMode="External" /><Relationship Id="rId661" Type="http://schemas.openxmlformats.org/officeDocument/2006/relationships/hyperlink" Target="https://twitter.com/purnauskis" TargetMode="External" /><Relationship Id="rId662" Type="http://schemas.openxmlformats.org/officeDocument/2006/relationships/hyperlink" Target="https://twitter.com/pyhanasi" TargetMode="External" /><Relationship Id="rId663" Type="http://schemas.openxmlformats.org/officeDocument/2006/relationships/hyperlink" Target="https://twitter.com/sastamala" TargetMode="External" /><Relationship Id="rId664" Type="http://schemas.openxmlformats.org/officeDocument/2006/relationships/hyperlink" Target="https://twitter.com/trefinsku" TargetMode="External" /><Relationship Id="rId665" Type="http://schemas.openxmlformats.org/officeDocument/2006/relationships/hyperlink" Target="https://twitter.com/glivelabtampere" TargetMode="External" /><Relationship Id="rId666" Type="http://schemas.openxmlformats.org/officeDocument/2006/relationships/hyperlink" Target="https://twitter.com/pariscapnord" TargetMode="External" /><Relationship Id="rId667" Type="http://schemas.openxmlformats.org/officeDocument/2006/relationships/hyperlink" Target="https://twitter.com/pirfest" TargetMode="External" /><Relationship Id="rId668" Type="http://schemas.openxmlformats.org/officeDocument/2006/relationships/hyperlink" Target="https://twitter.com/tchambermusic" TargetMode="External" /><Relationship Id="rId669" Type="http://schemas.openxmlformats.org/officeDocument/2006/relationships/hyperlink" Target="https://twitter.com/sarahildenart" TargetMode="External" /><Relationship Id="rId670" Type="http://schemas.openxmlformats.org/officeDocument/2006/relationships/hyperlink" Target="https://twitter.com/samaekoskinen" TargetMode="External" /><Relationship Id="rId671" Type="http://schemas.openxmlformats.org/officeDocument/2006/relationships/hyperlink" Target="https://twitter.com/keisasenreetta" TargetMode="External" /><Relationship Id="rId672" Type="http://schemas.openxmlformats.org/officeDocument/2006/relationships/hyperlink" Target="https://twitter.com/maritaverne" TargetMode="External" /><Relationship Id="rId673" Type="http://schemas.openxmlformats.org/officeDocument/2006/relationships/hyperlink" Target="https://twitter.com/ursulahelsky" TargetMode="External" /><Relationship Id="rId674" Type="http://schemas.openxmlformats.org/officeDocument/2006/relationships/hyperlink" Target="https://twitter.com/juhakokkala" TargetMode="External" /><Relationship Id="rId675" Type="http://schemas.openxmlformats.org/officeDocument/2006/relationships/hyperlink" Target="https://twitter.com/yletampere" TargetMode="External" /><Relationship Id="rId676" Type="http://schemas.openxmlformats.org/officeDocument/2006/relationships/hyperlink" Target="https://twitter.com/sarittaduhamel" TargetMode="External" /><Relationship Id="rId677" Type="http://schemas.openxmlformats.org/officeDocument/2006/relationships/hyperlink" Target="https://twitter.com/valonkuvaaja" TargetMode="External" /><Relationship Id="rId678" Type="http://schemas.openxmlformats.org/officeDocument/2006/relationships/hyperlink" Target="https://twitter.com/goodnewsfinland" TargetMode="External" /><Relationship Id="rId679" Type="http://schemas.openxmlformats.org/officeDocument/2006/relationships/hyperlink" Target="https://twitter.com/saunafromfinlan" TargetMode="External" /><Relationship Id="rId680" Type="http://schemas.openxmlformats.org/officeDocument/2006/relationships/hyperlink" Target="https://twitter.com/thisisfinland" TargetMode="External" /><Relationship Id="rId681" Type="http://schemas.openxmlformats.org/officeDocument/2006/relationships/hyperlink" Target="https://twitter.com/mredegbe" TargetMode="External" /><Relationship Id="rId682" Type="http://schemas.openxmlformats.org/officeDocument/2006/relationships/hyperlink" Target="https://twitter.com/klusi73" TargetMode="External" /><Relationship Id="rId683" Type="http://schemas.openxmlformats.org/officeDocument/2006/relationships/hyperlink" Target="https://twitter.com/outituuliaviini" TargetMode="External" /><Relationship Id="rId684" Type="http://schemas.openxmlformats.org/officeDocument/2006/relationships/hyperlink" Target="https://twitter.com/pdro_almeida" TargetMode="External" /><Relationship Id="rId685" Type="http://schemas.openxmlformats.org/officeDocument/2006/relationships/hyperlink" Target="https://twitter.com/kekekfinn" TargetMode="External" /><Relationship Id="rId686" Type="http://schemas.openxmlformats.org/officeDocument/2006/relationships/hyperlink" Target="https://twitter.com/micheldennay" TargetMode="External" /><Relationship Id="rId687" Type="http://schemas.openxmlformats.org/officeDocument/2006/relationships/hyperlink" Target="https://twitter.com/puntomice" TargetMode="External" /><Relationship Id="rId688" Type="http://schemas.openxmlformats.org/officeDocument/2006/relationships/hyperlink" Target="https://twitter.com/matkailufoorumi" TargetMode="External" /><Relationship Id="rId689" Type="http://schemas.openxmlformats.org/officeDocument/2006/relationships/hyperlink" Target="https://twitter.com/g____b____" TargetMode="External" /><Relationship Id="rId690" Type="http://schemas.openxmlformats.org/officeDocument/2006/relationships/hyperlink" Target="https://twitter.com/kmrfanforever" TargetMode="External" /><Relationship Id="rId691" Type="http://schemas.openxmlformats.org/officeDocument/2006/relationships/comments" Target="../comments2.xml" /><Relationship Id="rId692" Type="http://schemas.openxmlformats.org/officeDocument/2006/relationships/vmlDrawing" Target="../drawings/vmlDrawing2.vml" /><Relationship Id="rId693" Type="http://schemas.openxmlformats.org/officeDocument/2006/relationships/table" Target="../tables/table2.xml" /><Relationship Id="rId6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tara.fi/" TargetMode="External" /><Relationship Id="rId2" Type="http://schemas.openxmlformats.org/officeDocument/2006/relationships/hyperlink" Target="https://www.loudersound.com/features/we-saw-rammstein-play-two-shows-in-the-most-metal-city-on-the-planet-and-fk" TargetMode="External" /><Relationship Id="rId3" Type="http://schemas.openxmlformats.org/officeDocument/2006/relationships/hyperlink" Target="https://visittampere.fi/en/events/pispala-sauna-festival/" TargetMode="External" /><Relationship Id="rId4" Type="http://schemas.openxmlformats.org/officeDocument/2006/relationships/hyperlink" Target="https://visittampere.fi/tampere-lakeland-festival/" TargetMode="External" /><Relationship Id="rId5" Type="http://schemas.openxmlformats.org/officeDocument/2006/relationships/hyperlink" Target="https://visittampere.fi/en/tampere-lakeland-festival/" TargetMode="External" /><Relationship Id="rId6" Type="http://schemas.openxmlformats.org/officeDocument/2006/relationships/hyperlink" Target="https://visittampere.fi/en/news/paris-north-cape-photo-adventure-arrives-to-tampere/" TargetMode="External" /><Relationship Id="rId7" Type="http://schemas.openxmlformats.org/officeDocument/2006/relationships/hyperlink" Target="https://www.blockfest.fi/" TargetMode="External" /><Relationship Id="rId8" Type="http://schemas.openxmlformats.org/officeDocument/2006/relationships/hyperlink" Target="http://destinationrecommended.com/destinations/tampere" TargetMode="External" /><Relationship Id="rId9" Type="http://schemas.openxmlformats.org/officeDocument/2006/relationships/hyperlink" Target="https://twitter.com/TampereRatikka/status/1161559332368130048" TargetMode="External" /><Relationship Id="rId10" Type="http://schemas.openxmlformats.org/officeDocument/2006/relationships/hyperlink" Target="https://www.instagram.com/p/B0-8zv5o--V/" TargetMode="External" /><Relationship Id="rId11" Type="http://schemas.openxmlformats.org/officeDocument/2006/relationships/hyperlink" Target="https://www.loudersound.com/features/we-saw-rammstein-play-two-shows-in-the-most-metal-city-on-the-planet-and-fk" TargetMode="External" /><Relationship Id="rId12" Type="http://schemas.openxmlformats.org/officeDocument/2006/relationships/hyperlink" Target="https://visittampere.fi/en/events/pispala-sauna-festival/" TargetMode="External" /><Relationship Id="rId13" Type="http://schemas.openxmlformats.org/officeDocument/2006/relationships/hyperlink" Target="https://visittampere.fi/en/news/paris-north-cape-photo-adventure-arrives-to-tampere/" TargetMode="External" /><Relationship Id="rId14" Type="http://schemas.openxmlformats.org/officeDocument/2006/relationships/hyperlink" Target="https://www.instagram.com/p/B0-8zv5o--V/" TargetMode="External" /><Relationship Id="rId15" Type="http://schemas.openxmlformats.org/officeDocument/2006/relationships/hyperlink" Target="https://visittampere.fi/en/tampere-lakeland-festival/" TargetMode="External" /><Relationship Id="rId16" Type="http://schemas.openxmlformats.org/officeDocument/2006/relationships/hyperlink" Target="https://visittampere.fi/en/events/the-nocturnal-happening/" TargetMode="External" /><Relationship Id="rId17" Type="http://schemas.openxmlformats.org/officeDocument/2006/relationships/hyperlink" Target="https://www.teatterikesa.fi/en/programme/nocturnal-happening/" TargetMode="External" /><Relationship Id="rId18" Type="http://schemas.openxmlformats.org/officeDocument/2006/relationships/hyperlink" Target="https://visittampere.fi/en/events/moomin-museum-garden-party/" TargetMode="External" /><Relationship Id="rId19" Type="http://schemas.openxmlformats.org/officeDocument/2006/relationships/hyperlink" Target="https://katzenworld.co.uk/2019/08/22/the-cat-cafes-of-finland-and-sweden/" TargetMode="External" /><Relationship Id="rId20" Type="http://schemas.openxmlformats.org/officeDocument/2006/relationships/hyperlink" Target="https://twitter.com/womex/status/1159773492205821952" TargetMode="External" /><Relationship Id="rId21" Type="http://schemas.openxmlformats.org/officeDocument/2006/relationships/hyperlink" Target="https://www.tampere.fi/tampereen-kaupunki/ajankohtaista/tapahtumat/AEf1RTsup.html.stx" TargetMode="External" /><Relationship Id="rId22" Type="http://schemas.openxmlformats.org/officeDocument/2006/relationships/hyperlink" Target="https://www.tampere.fi/tampereen-kaupunki/ajankohtaista/tapahtumat/i8vVGZNgh.html.stx" TargetMode="External" /><Relationship Id="rId23" Type="http://schemas.openxmlformats.org/officeDocument/2006/relationships/hyperlink" Target="https://twitter.com/vapriikki/status/1160539864942731266" TargetMode="External" /><Relationship Id="rId24" Type="http://schemas.openxmlformats.org/officeDocument/2006/relationships/hyperlink" Target="https://www.tampere.fi/tampereen-kaupunki/ajankohtaista/tapahtumat/cFEi0bqp1.html.stx" TargetMode="External" /><Relationship Id="rId25" Type="http://schemas.openxmlformats.org/officeDocument/2006/relationships/hyperlink" Target="https://twitter.com/hiedanranta/status/1160826316872200192" TargetMode="External" /><Relationship Id="rId26" Type="http://schemas.openxmlformats.org/officeDocument/2006/relationships/hyperlink" Target="https://twitter.com/VisitTampere/status/1161541871790972928" TargetMode="External" /><Relationship Id="rId27" Type="http://schemas.openxmlformats.org/officeDocument/2006/relationships/hyperlink" Target="https://www.tampere.fi/tampereen-kaupunki/ajankohtaista/tapahtumat/JTa1bRrOt.html.stx" TargetMode="External" /><Relationship Id="rId28" Type="http://schemas.openxmlformats.org/officeDocument/2006/relationships/hyperlink" Target="https://twitter.com/TampereRatikka/status/1161559332368130048" TargetMode="External" /><Relationship Id="rId29" Type="http://schemas.openxmlformats.org/officeDocument/2006/relationships/hyperlink" Target="https://homelessworldcup.org/tampere-finland-to-host-the-2020-homeless-world-cup/" TargetMode="External" /><Relationship Id="rId30" Type="http://schemas.openxmlformats.org/officeDocument/2006/relationships/hyperlink" Target="https://twitter.com/homelesswrldcup/status/1162326888938921984" TargetMode="External" /><Relationship Id="rId31" Type="http://schemas.openxmlformats.org/officeDocument/2006/relationships/hyperlink" Target="https://www.loudersound.com/features/we-saw-rammstein-play-two-shows-in-the-most-metal-city-on-the-planet-and-fk" TargetMode="External" /><Relationship Id="rId32" Type="http://schemas.openxmlformats.org/officeDocument/2006/relationships/hyperlink" Target="https://visittampere.fi/tapahtumat/viikinsaaren-venetsialaiset/" TargetMode="External" /><Relationship Id="rId33" Type="http://schemas.openxmlformats.org/officeDocument/2006/relationships/hyperlink" Target="https://visittampere.fi/tapahtumat/kortejarven-eloisa-elokuu/" TargetMode="External" /><Relationship Id="rId34" Type="http://schemas.openxmlformats.org/officeDocument/2006/relationships/hyperlink" Target="https://www.instagram.com/p/B0-8zv5o--V/" TargetMode="External" /><Relationship Id="rId35" Type="http://schemas.openxmlformats.org/officeDocument/2006/relationships/hyperlink" Target="https://visittampere.fi/tapahtumat/hameenpuiston-puistofiesta/" TargetMode="External" /><Relationship Id="rId36" Type="http://schemas.openxmlformats.org/officeDocument/2006/relationships/hyperlink" Target="https://www.facebook.com/events/2520347938247384/" TargetMode="External" /><Relationship Id="rId37" Type="http://schemas.openxmlformats.org/officeDocument/2006/relationships/hyperlink" Target="https://visittampere.fi/tapahtumat/pispalan-saunafestivaali/" TargetMode="External" /><Relationship Id="rId38" Type="http://schemas.openxmlformats.org/officeDocument/2006/relationships/hyperlink" Target="https://visittampere.fi/tapahtumat/tuulensuun-korttelijuhla/" TargetMode="External" /><Relationship Id="rId39" Type="http://schemas.openxmlformats.org/officeDocument/2006/relationships/hyperlink" Target="https://www.stara.fi/" TargetMode="External" /><Relationship Id="rId40" Type="http://schemas.openxmlformats.org/officeDocument/2006/relationships/hyperlink" Target="https://visittampere.fi/tapahtumat/hiedanrannan-puutarhajuhlat/" TargetMode="External" /><Relationship Id="rId41" Type="http://schemas.openxmlformats.org/officeDocument/2006/relationships/hyperlink" Target="https://www.blockfest.fi/" TargetMode="External" /><Relationship Id="rId42" Type="http://schemas.openxmlformats.org/officeDocument/2006/relationships/hyperlink" Target="https://visittampere.fi/en/tampere-lakeland-festival/" TargetMode="External" /><Relationship Id="rId43" Type="http://schemas.openxmlformats.org/officeDocument/2006/relationships/hyperlink" Target="https://www.discoveringfinland.com/destination/the-house-of-mr-clutterbuck/" TargetMode="External" /><Relationship Id="rId44" Type="http://schemas.openxmlformats.org/officeDocument/2006/relationships/hyperlink" Target="https://www.loudersound.com/features/we-saw-rammstein-play-two-shows-in-the-most-metal-city-on-the-planet-and-fk" TargetMode="External" /><Relationship Id="rId45" Type="http://schemas.openxmlformats.org/officeDocument/2006/relationships/hyperlink" Target="https://visittampere.fi/en/events/tamperrada-pintxo-week/" TargetMode="External" /><Relationship Id="rId46" Type="http://schemas.openxmlformats.org/officeDocument/2006/relationships/hyperlink" Target="https://www.iltalehti.fi/matkajutut/a/087fe386-bba2-4263-8452-21face928b3f" TargetMode="External" /><Relationship Id="rId47" Type="http://schemas.openxmlformats.org/officeDocument/2006/relationships/hyperlink" Target="https://twitter.com/TampereRatikka/status/1161559332368130048" TargetMode="External" /><Relationship Id="rId48" Type="http://schemas.openxmlformats.org/officeDocument/2006/relationships/hyperlink" Target="https://www.instagram.com/p/B1GKDuSBgQi/?igshid=qhdhaofvitur" TargetMode="External" /><Relationship Id="rId49" Type="http://schemas.openxmlformats.org/officeDocument/2006/relationships/hyperlink" Target="https://twitter.com/Postimuseo/status/1161158937510600704" TargetMode="External" /><Relationship Id="rId50" Type="http://schemas.openxmlformats.org/officeDocument/2006/relationships/hyperlink" Target="https://nodexlgraphgallery.org/Pages/Graph.aspx?graphID=206378" TargetMode="External" /><Relationship Id="rId51" Type="http://schemas.openxmlformats.org/officeDocument/2006/relationships/hyperlink" Target="https://nodexlgraphgallery.org/Pages/Graph.aspx?graphID=206380" TargetMode="External" /><Relationship Id="rId52" Type="http://schemas.openxmlformats.org/officeDocument/2006/relationships/hyperlink" Target="https://www.instagram.com/p/B1BGPhgpfqw/?igshid=10pgayi8uleke" TargetMode="External" /><Relationship Id="rId53" Type="http://schemas.openxmlformats.org/officeDocument/2006/relationships/hyperlink" Target="https://www.facebook.com/events/563151180884311/" TargetMode="External" /><Relationship Id="rId54" Type="http://schemas.openxmlformats.org/officeDocument/2006/relationships/hyperlink" Target="https://yle.fi/uutiset/3-10921628?utm_source=twitter-share&amp;utm_medium=social" TargetMode="External" /><Relationship Id="rId55" Type="http://schemas.openxmlformats.org/officeDocument/2006/relationships/hyperlink" Target="https://www.instagram.com/p/B1OL6LhlxmI/?igshid=1atghphcs1qla" TargetMode="External" /><Relationship Id="rId56" Type="http://schemas.openxmlformats.org/officeDocument/2006/relationships/hyperlink" Target="https://www.instagram.com/p/B1SzBZHh6vL/?igshid=54vcydyvpqe4" TargetMode="External" /><Relationship Id="rId57" Type="http://schemas.openxmlformats.org/officeDocument/2006/relationships/hyperlink" Target="https://visittampere.fi/tampere-lakeland-festival/" TargetMode="External" /><Relationship Id="rId58" Type="http://schemas.openxmlformats.org/officeDocument/2006/relationships/hyperlink" Target="https://www.instagram.com/p/B1flQwTBpdU/?igshid=ibyqbafu6fn7" TargetMode="External" /><Relationship Id="rId59" Type="http://schemas.openxmlformats.org/officeDocument/2006/relationships/hyperlink" Target="https://www.instagram.com/p/B1MHOOYBjDx/?igshid=1p3utlch07ao2" TargetMode="External" /><Relationship Id="rId60" Type="http://schemas.openxmlformats.org/officeDocument/2006/relationships/hyperlink" Target="https://www.instagram.com/p/B1fk1POhIJ9/?igshid=93er5usnxk5x" TargetMode="External" /><Relationship Id="rId61" Type="http://schemas.openxmlformats.org/officeDocument/2006/relationships/hyperlink" Target="https://twitter.com/tamperekaupunki/status/1164779187569168395" TargetMode="External" /><Relationship Id="rId62" Type="http://schemas.openxmlformats.org/officeDocument/2006/relationships/hyperlink" Target="https://www.instagram.com/p/B1OmTEmC0lA/?igshid=wagz3yv60go4" TargetMode="External" /><Relationship Id="rId63" Type="http://schemas.openxmlformats.org/officeDocument/2006/relationships/hyperlink" Target="https://www.instagram.com/p/B1Om7_qC8l-/?igshid=1jh5ijvoypl75" TargetMode="External" /><Relationship Id="rId64" Type="http://schemas.openxmlformats.org/officeDocument/2006/relationships/hyperlink" Target="https://www.loudersound.com/features/we-saw-rammstein-play-two-shows-in-the-most-metal-city-on-the-planet-and-fk" TargetMode="External" /><Relationship Id="rId65" Type="http://schemas.openxmlformats.org/officeDocument/2006/relationships/hyperlink" Target="https://www.stara.fi/" TargetMode="External" /><Relationship Id="rId66" Type="http://schemas.openxmlformats.org/officeDocument/2006/relationships/hyperlink" Target="https://www.tampere.fi/material/attachments/uutiskeskus/tampere/h/WmaJ4zXi7/PuutarhajuhlaA5ohjelmakartta-printti.pdf" TargetMode="External" /><Relationship Id="rId67" Type="http://schemas.openxmlformats.org/officeDocument/2006/relationships/table" Target="../tables/table11.xml" /><Relationship Id="rId68" Type="http://schemas.openxmlformats.org/officeDocument/2006/relationships/table" Target="../tables/table12.xml" /><Relationship Id="rId69" Type="http://schemas.openxmlformats.org/officeDocument/2006/relationships/table" Target="../tables/table13.xml" /><Relationship Id="rId70" Type="http://schemas.openxmlformats.org/officeDocument/2006/relationships/table" Target="../tables/table14.xml" /><Relationship Id="rId71" Type="http://schemas.openxmlformats.org/officeDocument/2006/relationships/table" Target="../tables/table15.xml" /><Relationship Id="rId72" Type="http://schemas.openxmlformats.org/officeDocument/2006/relationships/table" Target="../tables/table16.xml" /><Relationship Id="rId73" Type="http://schemas.openxmlformats.org/officeDocument/2006/relationships/table" Target="../tables/table17.xml" /><Relationship Id="rId7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2564</v>
      </c>
      <c r="BB2" s="13" t="s">
        <v>2594</v>
      </c>
      <c r="BC2" s="13" t="s">
        <v>2595</v>
      </c>
      <c r="BD2" s="119" t="s">
        <v>3948</v>
      </c>
      <c r="BE2" s="119" t="s">
        <v>3949</v>
      </c>
      <c r="BF2" s="119" t="s">
        <v>3950</v>
      </c>
      <c r="BG2" s="119" t="s">
        <v>3951</v>
      </c>
      <c r="BH2" s="119" t="s">
        <v>3952</v>
      </c>
      <c r="BI2" s="119" t="s">
        <v>3953</v>
      </c>
      <c r="BJ2" s="119" t="s">
        <v>3954</v>
      </c>
      <c r="BK2" s="119" t="s">
        <v>3955</v>
      </c>
      <c r="BL2" s="119" t="s">
        <v>3956</v>
      </c>
    </row>
    <row r="3" spans="1:64" ht="15" customHeight="1">
      <c r="A3" s="64" t="s">
        <v>212</v>
      </c>
      <c r="B3" s="64" t="s">
        <v>212</v>
      </c>
      <c r="C3" s="65" t="s">
        <v>4028</v>
      </c>
      <c r="D3" s="66">
        <v>3</v>
      </c>
      <c r="E3" s="67" t="s">
        <v>132</v>
      </c>
      <c r="F3" s="68">
        <v>35</v>
      </c>
      <c r="G3" s="65"/>
      <c r="H3" s="69"/>
      <c r="I3" s="70"/>
      <c r="J3" s="70"/>
      <c r="K3" s="34" t="s">
        <v>65</v>
      </c>
      <c r="L3" s="71">
        <v>3</v>
      </c>
      <c r="M3" s="71"/>
      <c r="N3" s="72"/>
      <c r="O3" s="78" t="s">
        <v>176</v>
      </c>
      <c r="P3" s="80">
        <v>43688.35696759259</v>
      </c>
      <c r="Q3" s="78" t="s">
        <v>371</v>
      </c>
      <c r="R3" s="82" t="s">
        <v>560</v>
      </c>
      <c r="S3" s="78" t="s">
        <v>635</v>
      </c>
      <c r="T3" s="78" t="s">
        <v>664</v>
      </c>
      <c r="U3" s="78"/>
      <c r="V3" s="82" t="s">
        <v>829</v>
      </c>
      <c r="W3" s="80">
        <v>43688.35696759259</v>
      </c>
      <c r="X3" s="82" t="s">
        <v>935</v>
      </c>
      <c r="Y3" s="78">
        <v>61.5001</v>
      </c>
      <c r="Z3" s="78">
        <v>23.7512</v>
      </c>
      <c r="AA3" s="84" t="s">
        <v>1195</v>
      </c>
      <c r="AB3" s="78"/>
      <c r="AC3" s="78" t="b">
        <v>0</v>
      </c>
      <c r="AD3" s="78">
        <v>0</v>
      </c>
      <c r="AE3" s="84" t="s">
        <v>1459</v>
      </c>
      <c r="AF3" s="78" t="b">
        <v>0</v>
      </c>
      <c r="AG3" s="78" t="s">
        <v>1467</v>
      </c>
      <c r="AH3" s="78"/>
      <c r="AI3" s="84" t="s">
        <v>1459</v>
      </c>
      <c r="AJ3" s="78" t="b">
        <v>0</v>
      </c>
      <c r="AK3" s="78">
        <v>0</v>
      </c>
      <c r="AL3" s="84" t="s">
        <v>1459</v>
      </c>
      <c r="AM3" s="78" t="s">
        <v>1485</v>
      </c>
      <c r="AN3" s="78" t="b">
        <v>0</v>
      </c>
      <c r="AO3" s="84" t="s">
        <v>1195</v>
      </c>
      <c r="AP3" s="78" t="s">
        <v>176</v>
      </c>
      <c r="AQ3" s="78">
        <v>0</v>
      </c>
      <c r="AR3" s="78">
        <v>0</v>
      </c>
      <c r="AS3" s="78" t="s">
        <v>1500</v>
      </c>
      <c r="AT3" s="78" t="s">
        <v>1503</v>
      </c>
      <c r="AU3" s="78" t="s">
        <v>1504</v>
      </c>
      <c r="AV3" s="78" t="s">
        <v>1505</v>
      </c>
      <c r="AW3" s="78" t="s">
        <v>1508</v>
      </c>
      <c r="AX3" s="78" t="s">
        <v>1511</v>
      </c>
      <c r="AY3" s="78" t="s">
        <v>1514</v>
      </c>
      <c r="AZ3" s="82" t="s">
        <v>1515</v>
      </c>
      <c r="BA3">
        <v>1</v>
      </c>
      <c r="BB3" s="78" t="str">
        <f>REPLACE(INDEX(GroupVertices[Group],MATCH(Edges[[#This Row],[Vertex 1]],GroupVertices[Vertex],0)),1,1,"")</f>
        <v>6</v>
      </c>
      <c r="BC3" s="78" t="str">
        <f>REPLACE(INDEX(GroupVertices[Group],MATCH(Edges[[#This Row],[Vertex 2]],GroupVertices[Vertex],0)),1,1,"")</f>
        <v>6</v>
      </c>
      <c r="BD3" s="48">
        <v>0</v>
      </c>
      <c r="BE3" s="49">
        <v>0</v>
      </c>
      <c r="BF3" s="48">
        <v>0</v>
      </c>
      <c r="BG3" s="49">
        <v>0</v>
      </c>
      <c r="BH3" s="48">
        <v>0</v>
      </c>
      <c r="BI3" s="49">
        <v>0</v>
      </c>
      <c r="BJ3" s="48">
        <v>8</v>
      </c>
      <c r="BK3" s="49">
        <v>100</v>
      </c>
      <c r="BL3" s="48">
        <v>8</v>
      </c>
    </row>
    <row r="4" spans="1:64" ht="15" customHeight="1">
      <c r="A4" s="64" t="s">
        <v>213</v>
      </c>
      <c r="B4" s="64" t="s">
        <v>336</v>
      </c>
      <c r="C4" s="65" t="s">
        <v>4028</v>
      </c>
      <c r="D4" s="66">
        <v>3</v>
      </c>
      <c r="E4" s="67" t="s">
        <v>132</v>
      </c>
      <c r="F4" s="68">
        <v>35</v>
      </c>
      <c r="G4" s="65"/>
      <c r="H4" s="69"/>
      <c r="I4" s="70"/>
      <c r="J4" s="70"/>
      <c r="K4" s="34" t="s">
        <v>65</v>
      </c>
      <c r="L4" s="77">
        <v>4</v>
      </c>
      <c r="M4" s="77"/>
      <c r="N4" s="72"/>
      <c r="O4" s="79" t="s">
        <v>369</v>
      </c>
      <c r="P4" s="81">
        <v>43688.40814814815</v>
      </c>
      <c r="Q4" s="79" t="s">
        <v>372</v>
      </c>
      <c r="R4" s="83" t="s">
        <v>561</v>
      </c>
      <c r="S4" s="79" t="s">
        <v>636</v>
      </c>
      <c r="T4" s="79" t="s">
        <v>665</v>
      </c>
      <c r="U4" s="79"/>
      <c r="V4" s="83" t="s">
        <v>830</v>
      </c>
      <c r="W4" s="81">
        <v>43688.40814814815</v>
      </c>
      <c r="X4" s="83" t="s">
        <v>936</v>
      </c>
      <c r="Y4" s="79"/>
      <c r="Z4" s="79"/>
      <c r="AA4" s="85" t="s">
        <v>1196</v>
      </c>
      <c r="AB4" s="79"/>
      <c r="AC4" s="79" t="b">
        <v>0</v>
      </c>
      <c r="AD4" s="79">
        <v>6</v>
      </c>
      <c r="AE4" s="85" t="s">
        <v>1459</v>
      </c>
      <c r="AF4" s="79" t="b">
        <v>0</v>
      </c>
      <c r="AG4" s="79" t="s">
        <v>1467</v>
      </c>
      <c r="AH4" s="79"/>
      <c r="AI4" s="85" t="s">
        <v>1459</v>
      </c>
      <c r="AJ4" s="79" t="b">
        <v>0</v>
      </c>
      <c r="AK4" s="79">
        <v>0</v>
      </c>
      <c r="AL4" s="85" t="s">
        <v>1459</v>
      </c>
      <c r="AM4" s="79" t="s">
        <v>1486</v>
      </c>
      <c r="AN4" s="79" t="b">
        <v>0</v>
      </c>
      <c r="AO4" s="85" t="s">
        <v>1196</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213</v>
      </c>
      <c r="B5" s="64" t="s">
        <v>337</v>
      </c>
      <c r="C5" s="65" t="s">
        <v>4028</v>
      </c>
      <c r="D5" s="66">
        <v>3</v>
      </c>
      <c r="E5" s="67" t="s">
        <v>132</v>
      </c>
      <c r="F5" s="68">
        <v>35</v>
      </c>
      <c r="G5" s="65"/>
      <c r="H5" s="69"/>
      <c r="I5" s="70"/>
      <c r="J5" s="70"/>
      <c r="K5" s="34" t="s">
        <v>65</v>
      </c>
      <c r="L5" s="77">
        <v>5</v>
      </c>
      <c r="M5" s="77"/>
      <c r="N5" s="72"/>
      <c r="O5" s="79" t="s">
        <v>369</v>
      </c>
      <c r="P5" s="81">
        <v>43688.45476851852</v>
      </c>
      <c r="Q5" s="79" t="s">
        <v>373</v>
      </c>
      <c r="R5" s="83" t="s">
        <v>562</v>
      </c>
      <c r="S5" s="79" t="s">
        <v>636</v>
      </c>
      <c r="T5" s="79"/>
      <c r="U5" s="79"/>
      <c r="V5" s="83" t="s">
        <v>830</v>
      </c>
      <c r="W5" s="81">
        <v>43688.45476851852</v>
      </c>
      <c r="X5" s="83" t="s">
        <v>937</v>
      </c>
      <c r="Y5" s="79"/>
      <c r="Z5" s="79"/>
      <c r="AA5" s="85" t="s">
        <v>1197</v>
      </c>
      <c r="AB5" s="85" t="s">
        <v>1455</v>
      </c>
      <c r="AC5" s="79" t="b">
        <v>0</v>
      </c>
      <c r="AD5" s="79">
        <v>0</v>
      </c>
      <c r="AE5" s="85" t="s">
        <v>1460</v>
      </c>
      <c r="AF5" s="79" t="b">
        <v>0</v>
      </c>
      <c r="AG5" s="79" t="s">
        <v>1467</v>
      </c>
      <c r="AH5" s="79"/>
      <c r="AI5" s="85" t="s">
        <v>1459</v>
      </c>
      <c r="AJ5" s="79" t="b">
        <v>0</v>
      </c>
      <c r="AK5" s="79">
        <v>0</v>
      </c>
      <c r="AL5" s="85" t="s">
        <v>1459</v>
      </c>
      <c r="AM5" s="79" t="s">
        <v>1487</v>
      </c>
      <c r="AN5" s="79" t="b">
        <v>0</v>
      </c>
      <c r="AO5" s="85" t="s">
        <v>1455</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213</v>
      </c>
      <c r="B6" s="64" t="s">
        <v>338</v>
      </c>
      <c r="C6" s="65" t="s">
        <v>4028</v>
      </c>
      <c r="D6" s="66">
        <v>3</v>
      </c>
      <c r="E6" s="67" t="s">
        <v>132</v>
      </c>
      <c r="F6" s="68">
        <v>35</v>
      </c>
      <c r="G6" s="65"/>
      <c r="H6" s="69"/>
      <c r="I6" s="70"/>
      <c r="J6" s="70"/>
      <c r="K6" s="34" t="s">
        <v>65</v>
      </c>
      <c r="L6" s="77">
        <v>6</v>
      </c>
      <c r="M6" s="77"/>
      <c r="N6" s="72"/>
      <c r="O6" s="79" t="s">
        <v>369</v>
      </c>
      <c r="P6" s="81">
        <v>43688.45476851852</v>
      </c>
      <c r="Q6" s="79" t="s">
        <v>373</v>
      </c>
      <c r="R6" s="83" t="s">
        <v>562</v>
      </c>
      <c r="S6" s="79" t="s">
        <v>636</v>
      </c>
      <c r="T6" s="79"/>
      <c r="U6" s="79"/>
      <c r="V6" s="83" t="s">
        <v>830</v>
      </c>
      <c r="W6" s="81">
        <v>43688.45476851852</v>
      </c>
      <c r="X6" s="83" t="s">
        <v>937</v>
      </c>
      <c r="Y6" s="79"/>
      <c r="Z6" s="79"/>
      <c r="AA6" s="85" t="s">
        <v>1197</v>
      </c>
      <c r="AB6" s="85" t="s">
        <v>1455</v>
      </c>
      <c r="AC6" s="79" t="b">
        <v>0</v>
      </c>
      <c r="AD6" s="79">
        <v>0</v>
      </c>
      <c r="AE6" s="85" t="s">
        <v>1460</v>
      </c>
      <c r="AF6" s="79" t="b">
        <v>0</v>
      </c>
      <c r="AG6" s="79" t="s">
        <v>1467</v>
      </c>
      <c r="AH6" s="79"/>
      <c r="AI6" s="85" t="s">
        <v>1459</v>
      </c>
      <c r="AJ6" s="79" t="b">
        <v>0</v>
      </c>
      <c r="AK6" s="79">
        <v>0</v>
      </c>
      <c r="AL6" s="85" t="s">
        <v>1459</v>
      </c>
      <c r="AM6" s="79" t="s">
        <v>1487</v>
      </c>
      <c r="AN6" s="79" t="b">
        <v>0</v>
      </c>
      <c r="AO6" s="85" t="s">
        <v>1455</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213</v>
      </c>
      <c r="B7" s="64" t="s">
        <v>339</v>
      </c>
      <c r="C7" s="65" t="s">
        <v>4028</v>
      </c>
      <c r="D7" s="66">
        <v>3</v>
      </c>
      <c r="E7" s="67" t="s">
        <v>132</v>
      </c>
      <c r="F7" s="68">
        <v>35</v>
      </c>
      <c r="G7" s="65"/>
      <c r="H7" s="69"/>
      <c r="I7" s="70"/>
      <c r="J7" s="70"/>
      <c r="K7" s="34" t="s">
        <v>65</v>
      </c>
      <c r="L7" s="77">
        <v>7</v>
      </c>
      <c r="M7" s="77"/>
      <c r="N7" s="72"/>
      <c r="O7" s="79" t="s">
        <v>369</v>
      </c>
      <c r="P7" s="81">
        <v>43688.45476851852</v>
      </c>
      <c r="Q7" s="79" t="s">
        <v>373</v>
      </c>
      <c r="R7" s="83" t="s">
        <v>562</v>
      </c>
      <c r="S7" s="79" t="s">
        <v>636</v>
      </c>
      <c r="T7" s="79"/>
      <c r="U7" s="79"/>
      <c r="V7" s="83" t="s">
        <v>830</v>
      </c>
      <c r="W7" s="81">
        <v>43688.45476851852</v>
      </c>
      <c r="X7" s="83" t="s">
        <v>937</v>
      </c>
      <c r="Y7" s="79"/>
      <c r="Z7" s="79"/>
      <c r="AA7" s="85" t="s">
        <v>1197</v>
      </c>
      <c r="AB7" s="85" t="s">
        <v>1455</v>
      </c>
      <c r="AC7" s="79" t="b">
        <v>0</v>
      </c>
      <c r="AD7" s="79">
        <v>0</v>
      </c>
      <c r="AE7" s="85" t="s">
        <v>1460</v>
      </c>
      <c r="AF7" s="79" t="b">
        <v>0</v>
      </c>
      <c r="AG7" s="79" t="s">
        <v>1467</v>
      </c>
      <c r="AH7" s="79"/>
      <c r="AI7" s="85" t="s">
        <v>1459</v>
      </c>
      <c r="AJ7" s="79" t="b">
        <v>0</v>
      </c>
      <c r="AK7" s="79">
        <v>0</v>
      </c>
      <c r="AL7" s="85" t="s">
        <v>1459</v>
      </c>
      <c r="AM7" s="79" t="s">
        <v>1487</v>
      </c>
      <c r="AN7" s="79" t="b">
        <v>0</v>
      </c>
      <c r="AO7" s="85" t="s">
        <v>1455</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213</v>
      </c>
      <c r="B8" s="64" t="s">
        <v>340</v>
      </c>
      <c r="C8" s="65" t="s">
        <v>4028</v>
      </c>
      <c r="D8" s="66">
        <v>3</v>
      </c>
      <c r="E8" s="67" t="s">
        <v>132</v>
      </c>
      <c r="F8" s="68">
        <v>35</v>
      </c>
      <c r="G8" s="65"/>
      <c r="H8" s="69"/>
      <c r="I8" s="70"/>
      <c r="J8" s="70"/>
      <c r="K8" s="34" t="s">
        <v>65</v>
      </c>
      <c r="L8" s="77">
        <v>8</v>
      </c>
      <c r="M8" s="77"/>
      <c r="N8" s="72"/>
      <c r="O8" s="79" t="s">
        <v>369</v>
      </c>
      <c r="P8" s="81">
        <v>43688.40814814815</v>
      </c>
      <c r="Q8" s="79" t="s">
        <v>372</v>
      </c>
      <c r="R8" s="83" t="s">
        <v>561</v>
      </c>
      <c r="S8" s="79" t="s">
        <v>636</v>
      </c>
      <c r="T8" s="79" t="s">
        <v>665</v>
      </c>
      <c r="U8" s="79"/>
      <c r="V8" s="83" t="s">
        <v>830</v>
      </c>
      <c r="W8" s="81">
        <v>43688.40814814815</v>
      </c>
      <c r="X8" s="83" t="s">
        <v>936</v>
      </c>
      <c r="Y8" s="79"/>
      <c r="Z8" s="79"/>
      <c r="AA8" s="85" t="s">
        <v>1196</v>
      </c>
      <c r="AB8" s="79"/>
      <c r="AC8" s="79" t="b">
        <v>0</v>
      </c>
      <c r="AD8" s="79">
        <v>6</v>
      </c>
      <c r="AE8" s="85" t="s">
        <v>1459</v>
      </c>
      <c r="AF8" s="79" t="b">
        <v>0</v>
      </c>
      <c r="AG8" s="79" t="s">
        <v>1467</v>
      </c>
      <c r="AH8" s="79"/>
      <c r="AI8" s="85" t="s">
        <v>1459</v>
      </c>
      <c r="AJ8" s="79" t="b">
        <v>0</v>
      </c>
      <c r="AK8" s="79">
        <v>0</v>
      </c>
      <c r="AL8" s="85" t="s">
        <v>1459</v>
      </c>
      <c r="AM8" s="79" t="s">
        <v>1486</v>
      </c>
      <c r="AN8" s="79" t="b">
        <v>0</v>
      </c>
      <c r="AO8" s="85" t="s">
        <v>1196</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c r="BE8" s="49"/>
      <c r="BF8" s="48"/>
      <c r="BG8" s="49"/>
      <c r="BH8" s="48"/>
      <c r="BI8" s="49"/>
      <c r="BJ8" s="48"/>
      <c r="BK8" s="49"/>
      <c r="BL8" s="48"/>
    </row>
    <row r="9" spans="1:64" ht="15">
      <c r="A9" s="64" t="s">
        <v>213</v>
      </c>
      <c r="B9" s="64" t="s">
        <v>340</v>
      </c>
      <c r="C9" s="65" t="s">
        <v>4028</v>
      </c>
      <c r="D9" s="66">
        <v>3</v>
      </c>
      <c r="E9" s="67" t="s">
        <v>132</v>
      </c>
      <c r="F9" s="68">
        <v>35</v>
      </c>
      <c r="G9" s="65"/>
      <c r="H9" s="69"/>
      <c r="I9" s="70"/>
      <c r="J9" s="70"/>
      <c r="K9" s="34" t="s">
        <v>65</v>
      </c>
      <c r="L9" s="77">
        <v>9</v>
      </c>
      <c r="M9" s="77"/>
      <c r="N9" s="72"/>
      <c r="O9" s="79" t="s">
        <v>370</v>
      </c>
      <c r="P9" s="81">
        <v>43688.45476851852</v>
      </c>
      <c r="Q9" s="79" t="s">
        <v>373</v>
      </c>
      <c r="R9" s="83" t="s">
        <v>562</v>
      </c>
      <c r="S9" s="79" t="s">
        <v>636</v>
      </c>
      <c r="T9" s="79"/>
      <c r="U9" s="79"/>
      <c r="V9" s="83" t="s">
        <v>830</v>
      </c>
      <c r="W9" s="81">
        <v>43688.45476851852</v>
      </c>
      <c r="X9" s="83" t="s">
        <v>937</v>
      </c>
      <c r="Y9" s="79"/>
      <c r="Z9" s="79"/>
      <c r="AA9" s="85" t="s">
        <v>1197</v>
      </c>
      <c r="AB9" s="85" t="s">
        <v>1455</v>
      </c>
      <c r="AC9" s="79" t="b">
        <v>0</v>
      </c>
      <c r="AD9" s="79">
        <v>0</v>
      </c>
      <c r="AE9" s="85" t="s">
        <v>1460</v>
      </c>
      <c r="AF9" s="79" t="b">
        <v>0</v>
      </c>
      <c r="AG9" s="79" t="s">
        <v>1467</v>
      </c>
      <c r="AH9" s="79"/>
      <c r="AI9" s="85" t="s">
        <v>1459</v>
      </c>
      <c r="AJ9" s="79" t="b">
        <v>0</v>
      </c>
      <c r="AK9" s="79">
        <v>0</v>
      </c>
      <c r="AL9" s="85" t="s">
        <v>1459</v>
      </c>
      <c r="AM9" s="79" t="s">
        <v>1487</v>
      </c>
      <c r="AN9" s="79" t="b">
        <v>0</v>
      </c>
      <c r="AO9" s="85" t="s">
        <v>1455</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c r="BE9" s="49"/>
      <c r="BF9" s="48"/>
      <c r="BG9" s="49"/>
      <c r="BH9" s="48"/>
      <c r="BI9" s="49"/>
      <c r="BJ9" s="48"/>
      <c r="BK9" s="49"/>
      <c r="BL9" s="48"/>
    </row>
    <row r="10" spans="1:64" ht="15">
      <c r="A10" s="64" t="s">
        <v>213</v>
      </c>
      <c r="B10" s="64" t="s">
        <v>341</v>
      </c>
      <c r="C10" s="65" t="s">
        <v>4028</v>
      </c>
      <c r="D10" s="66">
        <v>3</v>
      </c>
      <c r="E10" s="67" t="s">
        <v>132</v>
      </c>
      <c r="F10" s="68">
        <v>35</v>
      </c>
      <c r="G10" s="65"/>
      <c r="H10" s="69"/>
      <c r="I10" s="70"/>
      <c r="J10" s="70"/>
      <c r="K10" s="34" t="s">
        <v>65</v>
      </c>
      <c r="L10" s="77">
        <v>10</v>
      </c>
      <c r="M10" s="77"/>
      <c r="N10" s="72"/>
      <c r="O10" s="79" t="s">
        <v>369</v>
      </c>
      <c r="P10" s="81">
        <v>43688.40814814815</v>
      </c>
      <c r="Q10" s="79" t="s">
        <v>372</v>
      </c>
      <c r="R10" s="83" t="s">
        <v>561</v>
      </c>
      <c r="S10" s="79" t="s">
        <v>636</v>
      </c>
      <c r="T10" s="79" t="s">
        <v>665</v>
      </c>
      <c r="U10" s="79"/>
      <c r="V10" s="83" t="s">
        <v>830</v>
      </c>
      <c r="W10" s="81">
        <v>43688.40814814815</v>
      </c>
      <c r="X10" s="83" t="s">
        <v>936</v>
      </c>
      <c r="Y10" s="79"/>
      <c r="Z10" s="79"/>
      <c r="AA10" s="85" t="s">
        <v>1196</v>
      </c>
      <c r="AB10" s="79"/>
      <c r="AC10" s="79" t="b">
        <v>0</v>
      </c>
      <c r="AD10" s="79">
        <v>6</v>
      </c>
      <c r="AE10" s="85" t="s">
        <v>1459</v>
      </c>
      <c r="AF10" s="79" t="b">
        <v>0</v>
      </c>
      <c r="AG10" s="79" t="s">
        <v>1467</v>
      </c>
      <c r="AH10" s="79"/>
      <c r="AI10" s="85" t="s">
        <v>1459</v>
      </c>
      <c r="AJ10" s="79" t="b">
        <v>0</v>
      </c>
      <c r="AK10" s="79">
        <v>0</v>
      </c>
      <c r="AL10" s="85" t="s">
        <v>1459</v>
      </c>
      <c r="AM10" s="79" t="s">
        <v>1486</v>
      </c>
      <c r="AN10" s="79" t="b">
        <v>0</v>
      </c>
      <c r="AO10" s="85" t="s">
        <v>1196</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c r="BE10" s="49"/>
      <c r="BF10" s="48"/>
      <c r="BG10" s="49"/>
      <c r="BH10" s="48"/>
      <c r="BI10" s="49"/>
      <c r="BJ10" s="48"/>
      <c r="BK10" s="49"/>
      <c r="BL10" s="48"/>
    </row>
    <row r="11" spans="1:64" ht="15">
      <c r="A11" s="64" t="s">
        <v>213</v>
      </c>
      <c r="B11" s="64" t="s">
        <v>333</v>
      </c>
      <c r="C11" s="65" t="s">
        <v>4028</v>
      </c>
      <c r="D11" s="66">
        <v>3</v>
      </c>
      <c r="E11" s="67" t="s">
        <v>132</v>
      </c>
      <c r="F11" s="68">
        <v>35</v>
      </c>
      <c r="G11" s="65"/>
      <c r="H11" s="69"/>
      <c r="I11" s="70"/>
      <c r="J11" s="70"/>
      <c r="K11" s="34" t="s">
        <v>65</v>
      </c>
      <c r="L11" s="77">
        <v>11</v>
      </c>
      <c r="M11" s="77"/>
      <c r="N11" s="72"/>
      <c r="O11" s="79" t="s">
        <v>369</v>
      </c>
      <c r="P11" s="81">
        <v>43688.40814814815</v>
      </c>
      <c r="Q11" s="79" t="s">
        <v>372</v>
      </c>
      <c r="R11" s="83" t="s">
        <v>561</v>
      </c>
      <c r="S11" s="79" t="s">
        <v>636</v>
      </c>
      <c r="T11" s="79" t="s">
        <v>665</v>
      </c>
      <c r="U11" s="79"/>
      <c r="V11" s="83" t="s">
        <v>830</v>
      </c>
      <c r="W11" s="81">
        <v>43688.40814814815</v>
      </c>
      <c r="X11" s="83" t="s">
        <v>936</v>
      </c>
      <c r="Y11" s="79"/>
      <c r="Z11" s="79"/>
      <c r="AA11" s="85" t="s">
        <v>1196</v>
      </c>
      <c r="AB11" s="79"/>
      <c r="AC11" s="79" t="b">
        <v>0</v>
      </c>
      <c r="AD11" s="79">
        <v>6</v>
      </c>
      <c r="AE11" s="85" t="s">
        <v>1459</v>
      </c>
      <c r="AF11" s="79" t="b">
        <v>0</v>
      </c>
      <c r="AG11" s="79" t="s">
        <v>1467</v>
      </c>
      <c r="AH11" s="79"/>
      <c r="AI11" s="85" t="s">
        <v>1459</v>
      </c>
      <c r="AJ11" s="79" t="b">
        <v>0</v>
      </c>
      <c r="AK11" s="79">
        <v>0</v>
      </c>
      <c r="AL11" s="85" t="s">
        <v>1459</v>
      </c>
      <c r="AM11" s="79" t="s">
        <v>1486</v>
      </c>
      <c r="AN11" s="79" t="b">
        <v>0</v>
      </c>
      <c r="AO11" s="85" t="s">
        <v>1196</v>
      </c>
      <c r="AP11" s="79" t="s">
        <v>176</v>
      </c>
      <c r="AQ11" s="79">
        <v>0</v>
      </c>
      <c r="AR11" s="79">
        <v>0</v>
      </c>
      <c r="AS11" s="79"/>
      <c r="AT11" s="79"/>
      <c r="AU11" s="79"/>
      <c r="AV11" s="79"/>
      <c r="AW11" s="79"/>
      <c r="AX11" s="79"/>
      <c r="AY11" s="79"/>
      <c r="AZ11" s="79"/>
      <c r="BA11">
        <v>1</v>
      </c>
      <c r="BB11" s="78" t="str">
        <f>REPLACE(INDEX(GroupVertices[Group],MATCH(Edges[[#This Row],[Vertex 1]],GroupVertices[Vertex],0)),1,1,"")</f>
        <v>5</v>
      </c>
      <c r="BC11" s="78" t="str">
        <f>REPLACE(INDEX(GroupVertices[Group],MATCH(Edges[[#This Row],[Vertex 2]],GroupVertices[Vertex],0)),1,1,"")</f>
        <v>5</v>
      </c>
      <c r="BD11" s="48"/>
      <c r="BE11" s="49"/>
      <c r="BF11" s="48"/>
      <c r="BG11" s="49"/>
      <c r="BH11" s="48"/>
      <c r="BI11" s="49"/>
      <c r="BJ11" s="48"/>
      <c r="BK11" s="49"/>
      <c r="BL11" s="48"/>
    </row>
    <row r="12" spans="1:64" ht="15">
      <c r="A12" s="64" t="s">
        <v>213</v>
      </c>
      <c r="B12" s="64" t="s">
        <v>306</v>
      </c>
      <c r="C12" s="65" t="s">
        <v>4028</v>
      </c>
      <c r="D12" s="66">
        <v>3</v>
      </c>
      <c r="E12" s="67" t="s">
        <v>132</v>
      </c>
      <c r="F12" s="68">
        <v>35</v>
      </c>
      <c r="G12" s="65"/>
      <c r="H12" s="69"/>
      <c r="I12" s="70"/>
      <c r="J12" s="70"/>
      <c r="K12" s="34" t="s">
        <v>65</v>
      </c>
      <c r="L12" s="77">
        <v>12</v>
      </c>
      <c r="M12" s="77"/>
      <c r="N12" s="72"/>
      <c r="O12" s="79" t="s">
        <v>369</v>
      </c>
      <c r="P12" s="81">
        <v>43688.40814814815</v>
      </c>
      <c r="Q12" s="79" t="s">
        <v>372</v>
      </c>
      <c r="R12" s="83" t="s">
        <v>561</v>
      </c>
      <c r="S12" s="79" t="s">
        <v>636</v>
      </c>
      <c r="T12" s="79" t="s">
        <v>665</v>
      </c>
      <c r="U12" s="79"/>
      <c r="V12" s="83" t="s">
        <v>830</v>
      </c>
      <c r="W12" s="81">
        <v>43688.40814814815</v>
      </c>
      <c r="X12" s="83" t="s">
        <v>936</v>
      </c>
      <c r="Y12" s="79"/>
      <c r="Z12" s="79"/>
      <c r="AA12" s="85" t="s">
        <v>1196</v>
      </c>
      <c r="AB12" s="79"/>
      <c r="AC12" s="79" t="b">
        <v>0</v>
      </c>
      <c r="AD12" s="79">
        <v>6</v>
      </c>
      <c r="AE12" s="85" t="s">
        <v>1459</v>
      </c>
      <c r="AF12" s="79" t="b">
        <v>0</v>
      </c>
      <c r="AG12" s="79" t="s">
        <v>1467</v>
      </c>
      <c r="AH12" s="79"/>
      <c r="AI12" s="85" t="s">
        <v>1459</v>
      </c>
      <c r="AJ12" s="79" t="b">
        <v>0</v>
      </c>
      <c r="AK12" s="79">
        <v>0</v>
      </c>
      <c r="AL12" s="85" t="s">
        <v>1459</v>
      </c>
      <c r="AM12" s="79" t="s">
        <v>1486</v>
      </c>
      <c r="AN12" s="79" t="b">
        <v>0</v>
      </c>
      <c r="AO12" s="85" t="s">
        <v>1196</v>
      </c>
      <c r="AP12" s="79" t="s">
        <v>176</v>
      </c>
      <c r="AQ12" s="79">
        <v>0</v>
      </c>
      <c r="AR12" s="79">
        <v>0</v>
      </c>
      <c r="AS12" s="79"/>
      <c r="AT12" s="79"/>
      <c r="AU12" s="79"/>
      <c r="AV12" s="79"/>
      <c r="AW12" s="79"/>
      <c r="AX12" s="79"/>
      <c r="AY12" s="79"/>
      <c r="AZ12" s="79"/>
      <c r="BA12">
        <v>1</v>
      </c>
      <c r="BB12" s="78" t="str">
        <f>REPLACE(INDEX(GroupVertices[Group],MATCH(Edges[[#This Row],[Vertex 1]],GroupVertices[Vertex],0)),1,1,"")</f>
        <v>5</v>
      </c>
      <c r="BC12" s="78" t="str">
        <f>REPLACE(INDEX(GroupVertices[Group],MATCH(Edges[[#This Row],[Vertex 2]],GroupVertices[Vertex],0)),1,1,"")</f>
        <v>2</v>
      </c>
      <c r="BD12" s="48"/>
      <c r="BE12" s="49"/>
      <c r="BF12" s="48"/>
      <c r="BG12" s="49"/>
      <c r="BH12" s="48"/>
      <c r="BI12" s="49"/>
      <c r="BJ12" s="48"/>
      <c r="BK12" s="49"/>
      <c r="BL12" s="48"/>
    </row>
    <row r="13" spans="1:64" ht="15">
      <c r="A13" s="64" t="s">
        <v>213</v>
      </c>
      <c r="B13" s="64" t="s">
        <v>234</v>
      </c>
      <c r="C13" s="65" t="s">
        <v>4028</v>
      </c>
      <c r="D13" s="66">
        <v>3</v>
      </c>
      <c r="E13" s="67" t="s">
        <v>132</v>
      </c>
      <c r="F13" s="68">
        <v>35</v>
      </c>
      <c r="G13" s="65"/>
      <c r="H13" s="69"/>
      <c r="I13" s="70"/>
      <c r="J13" s="70"/>
      <c r="K13" s="34" t="s">
        <v>65</v>
      </c>
      <c r="L13" s="77">
        <v>13</v>
      </c>
      <c r="M13" s="77"/>
      <c r="N13" s="72"/>
      <c r="O13" s="79" t="s">
        <v>369</v>
      </c>
      <c r="P13" s="81">
        <v>43688.40814814815</v>
      </c>
      <c r="Q13" s="79" t="s">
        <v>372</v>
      </c>
      <c r="R13" s="83" t="s">
        <v>561</v>
      </c>
      <c r="S13" s="79" t="s">
        <v>636</v>
      </c>
      <c r="T13" s="79" t="s">
        <v>665</v>
      </c>
      <c r="U13" s="79"/>
      <c r="V13" s="83" t="s">
        <v>830</v>
      </c>
      <c r="W13" s="81">
        <v>43688.40814814815</v>
      </c>
      <c r="X13" s="83" t="s">
        <v>936</v>
      </c>
      <c r="Y13" s="79"/>
      <c r="Z13" s="79"/>
      <c r="AA13" s="85" t="s">
        <v>1196</v>
      </c>
      <c r="AB13" s="79"/>
      <c r="AC13" s="79" t="b">
        <v>0</v>
      </c>
      <c r="AD13" s="79">
        <v>6</v>
      </c>
      <c r="AE13" s="85" t="s">
        <v>1459</v>
      </c>
      <c r="AF13" s="79" t="b">
        <v>0</v>
      </c>
      <c r="AG13" s="79" t="s">
        <v>1467</v>
      </c>
      <c r="AH13" s="79"/>
      <c r="AI13" s="85" t="s">
        <v>1459</v>
      </c>
      <c r="AJ13" s="79" t="b">
        <v>0</v>
      </c>
      <c r="AK13" s="79">
        <v>0</v>
      </c>
      <c r="AL13" s="85" t="s">
        <v>1459</v>
      </c>
      <c r="AM13" s="79" t="s">
        <v>1486</v>
      </c>
      <c r="AN13" s="79" t="b">
        <v>0</v>
      </c>
      <c r="AO13" s="85" t="s">
        <v>1196</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1</v>
      </c>
      <c r="BD13" s="48"/>
      <c r="BE13" s="49"/>
      <c r="BF13" s="48"/>
      <c r="BG13" s="49"/>
      <c r="BH13" s="48"/>
      <c r="BI13" s="49"/>
      <c r="BJ13" s="48"/>
      <c r="BK13" s="49"/>
      <c r="BL13" s="48"/>
    </row>
    <row r="14" spans="1:64" ht="15">
      <c r="A14" s="64" t="s">
        <v>213</v>
      </c>
      <c r="B14" s="64" t="s">
        <v>305</v>
      </c>
      <c r="C14" s="65" t="s">
        <v>4028</v>
      </c>
      <c r="D14" s="66">
        <v>3</v>
      </c>
      <c r="E14" s="67" t="s">
        <v>132</v>
      </c>
      <c r="F14" s="68">
        <v>35</v>
      </c>
      <c r="G14" s="65"/>
      <c r="H14" s="69"/>
      <c r="I14" s="70"/>
      <c r="J14" s="70"/>
      <c r="K14" s="34" t="s">
        <v>65</v>
      </c>
      <c r="L14" s="77">
        <v>14</v>
      </c>
      <c r="M14" s="77"/>
      <c r="N14" s="72"/>
      <c r="O14" s="79" t="s">
        <v>369</v>
      </c>
      <c r="P14" s="81">
        <v>43688.40814814815</v>
      </c>
      <c r="Q14" s="79" t="s">
        <v>372</v>
      </c>
      <c r="R14" s="83" t="s">
        <v>561</v>
      </c>
      <c r="S14" s="79" t="s">
        <v>636</v>
      </c>
      <c r="T14" s="79" t="s">
        <v>665</v>
      </c>
      <c r="U14" s="79"/>
      <c r="V14" s="83" t="s">
        <v>830</v>
      </c>
      <c r="W14" s="81">
        <v>43688.40814814815</v>
      </c>
      <c r="X14" s="83" t="s">
        <v>936</v>
      </c>
      <c r="Y14" s="79"/>
      <c r="Z14" s="79"/>
      <c r="AA14" s="85" t="s">
        <v>1196</v>
      </c>
      <c r="AB14" s="79"/>
      <c r="AC14" s="79" t="b">
        <v>0</v>
      </c>
      <c r="AD14" s="79">
        <v>6</v>
      </c>
      <c r="AE14" s="85" t="s">
        <v>1459</v>
      </c>
      <c r="AF14" s="79" t="b">
        <v>0</v>
      </c>
      <c r="AG14" s="79" t="s">
        <v>1467</v>
      </c>
      <c r="AH14" s="79"/>
      <c r="AI14" s="85" t="s">
        <v>1459</v>
      </c>
      <c r="AJ14" s="79" t="b">
        <v>0</v>
      </c>
      <c r="AK14" s="79">
        <v>0</v>
      </c>
      <c r="AL14" s="85" t="s">
        <v>1459</v>
      </c>
      <c r="AM14" s="79" t="s">
        <v>1486</v>
      </c>
      <c r="AN14" s="79" t="b">
        <v>0</v>
      </c>
      <c r="AO14" s="85" t="s">
        <v>1196</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c r="BE14" s="49"/>
      <c r="BF14" s="48"/>
      <c r="BG14" s="49"/>
      <c r="BH14" s="48"/>
      <c r="BI14" s="49"/>
      <c r="BJ14" s="48"/>
      <c r="BK14" s="49"/>
      <c r="BL14" s="48"/>
    </row>
    <row r="15" spans="1:64" ht="15">
      <c r="A15" s="64" t="s">
        <v>213</v>
      </c>
      <c r="B15" s="64" t="s">
        <v>303</v>
      </c>
      <c r="C15" s="65" t="s">
        <v>4028</v>
      </c>
      <c r="D15" s="66">
        <v>3</v>
      </c>
      <c r="E15" s="67" t="s">
        <v>132</v>
      </c>
      <c r="F15" s="68">
        <v>35</v>
      </c>
      <c r="G15" s="65"/>
      <c r="H15" s="69"/>
      <c r="I15" s="70"/>
      <c r="J15" s="70"/>
      <c r="K15" s="34" t="s">
        <v>65</v>
      </c>
      <c r="L15" s="77">
        <v>15</v>
      </c>
      <c r="M15" s="77"/>
      <c r="N15" s="72"/>
      <c r="O15" s="79" t="s">
        <v>369</v>
      </c>
      <c r="P15" s="81">
        <v>43688.40814814815</v>
      </c>
      <c r="Q15" s="79" t="s">
        <v>372</v>
      </c>
      <c r="R15" s="83" t="s">
        <v>561</v>
      </c>
      <c r="S15" s="79" t="s">
        <v>636</v>
      </c>
      <c r="T15" s="79" t="s">
        <v>665</v>
      </c>
      <c r="U15" s="79"/>
      <c r="V15" s="83" t="s">
        <v>830</v>
      </c>
      <c r="W15" s="81">
        <v>43688.40814814815</v>
      </c>
      <c r="X15" s="83" t="s">
        <v>936</v>
      </c>
      <c r="Y15" s="79"/>
      <c r="Z15" s="79"/>
      <c r="AA15" s="85" t="s">
        <v>1196</v>
      </c>
      <c r="AB15" s="79"/>
      <c r="AC15" s="79" t="b">
        <v>0</v>
      </c>
      <c r="AD15" s="79">
        <v>6</v>
      </c>
      <c r="AE15" s="85" t="s">
        <v>1459</v>
      </c>
      <c r="AF15" s="79" t="b">
        <v>0</v>
      </c>
      <c r="AG15" s="79" t="s">
        <v>1467</v>
      </c>
      <c r="AH15" s="79"/>
      <c r="AI15" s="85" t="s">
        <v>1459</v>
      </c>
      <c r="AJ15" s="79" t="b">
        <v>0</v>
      </c>
      <c r="AK15" s="79">
        <v>0</v>
      </c>
      <c r="AL15" s="85" t="s">
        <v>1459</v>
      </c>
      <c r="AM15" s="79" t="s">
        <v>1486</v>
      </c>
      <c r="AN15" s="79" t="b">
        <v>0</v>
      </c>
      <c r="AO15" s="85" t="s">
        <v>1196</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3</v>
      </c>
      <c r="BD15" s="48"/>
      <c r="BE15" s="49"/>
      <c r="BF15" s="48"/>
      <c r="BG15" s="49"/>
      <c r="BH15" s="48"/>
      <c r="BI15" s="49"/>
      <c r="BJ15" s="48"/>
      <c r="BK15" s="49"/>
      <c r="BL15" s="48"/>
    </row>
    <row r="16" spans="1:64" ht="15">
      <c r="A16" s="64" t="s">
        <v>213</v>
      </c>
      <c r="B16" s="64" t="s">
        <v>295</v>
      </c>
      <c r="C16" s="65" t="s">
        <v>4028</v>
      </c>
      <c r="D16" s="66">
        <v>3</v>
      </c>
      <c r="E16" s="67" t="s">
        <v>132</v>
      </c>
      <c r="F16" s="68">
        <v>35</v>
      </c>
      <c r="G16" s="65"/>
      <c r="H16" s="69"/>
      <c r="I16" s="70"/>
      <c r="J16" s="70"/>
      <c r="K16" s="34" t="s">
        <v>65</v>
      </c>
      <c r="L16" s="77">
        <v>16</v>
      </c>
      <c r="M16" s="77"/>
      <c r="N16" s="72"/>
      <c r="O16" s="79" t="s">
        <v>369</v>
      </c>
      <c r="P16" s="81">
        <v>43688.40814814815</v>
      </c>
      <c r="Q16" s="79" t="s">
        <v>372</v>
      </c>
      <c r="R16" s="83" t="s">
        <v>561</v>
      </c>
      <c r="S16" s="79" t="s">
        <v>636</v>
      </c>
      <c r="T16" s="79" t="s">
        <v>665</v>
      </c>
      <c r="U16" s="79"/>
      <c r="V16" s="83" t="s">
        <v>830</v>
      </c>
      <c r="W16" s="81">
        <v>43688.40814814815</v>
      </c>
      <c r="X16" s="83" t="s">
        <v>936</v>
      </c>
      <c r="Y16" s="79"/>
      <c r="Z16" s="79"/>
      <c r="AA16" s="85" t="s">
        <v>1196</v>
      </c>
      <c r="AB16" s="79"/>
      <c r="AC16" s="79" t="b">
        <v>0</v>
      </c>
      <c r="AD16" s="79">
        <v>6</v>
      </c>
      <c r="AE16" s="85" t="s">
        <v>1459</v>
      </c>
      <c r="AF16" s="79" t="b">
        <v>0</v>
      </c>
      <c r="AG16" s="79" t="s">
        <v>1467</v>
      </c>
      <c r="AH16" s="79"/>
      <c r="AI16" s="85" t="s">
        <v>1459</v>
      </c>
      <c r="AJ16" s="79" t="b">
        <v>0</v>
      </c>
      <c r="AK16" s="79">
        <v>0</v>
      </c>
      <c r="AL16" s="85" t="s">
        <v>1459</v>
      </c>
      <c r="AM16" s="79" t="s">
        <v>1486</v>
      </c>
      <c r="AN16" s="79" t="b">
        <v>0</v>
      </c>
      <c r="AO16" s="85" t="s">
        <v>1196</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1</v>
      </c>
      <c r="BD16" s="48">
        <v>1</v>
      </c>
      <c r="BE16" s="49">
        <v>4.545454545454546</v>
      </c>
      <c r="BF16" s="48">
        <v>0</v>
      </c>
      <c r="BG16" s="49">
        <v>0</v>
      </c>
      <c r="BH16" s="48">
        <v>0</v>
      </c>
      <c r="BI16" s="49">
        <v>0</v>
      </c>
      <c r="BJ16" s="48">
        <v>21</v>
      </c>
      <c r="BK16" s="49">
        <v>95.45454545454545</v>
      </c>
      <c r="BL16" s="48">
        <v>22</v>
      </c>
    </row>
    <row r="17" spans="1:64" ht="15">
      <c r="A17" s="64" t="s">
        <v>213</v>
      </c>
      <c r="B17" s="64" t="s">
        <v>342</v>
      </c>
      <c r="C17" s="65" t="s">
        <v>4028</v>
      </c>
      <c r="D17" s="66">
        <v>3</v>
      </c>
      <c r="E17" s="67" t="s">
        <v>132</v>
      </c>
      <c r="F17" s="68">
        <v>35</v>
      </c>
      <c r="G17" s="65"/>
      <c r="H17" s="69"/>
      <c r="I17" s="70"/>
      <c r="J17" s="70"/>
      <c r="K17" s="34" t="s">
        <v>65</v>
      </c>
      <c r="L17" s="77">
        <v>17</v>
      </c>
      <c r="M17" s="77"/>
      <c r="N17" s="72"/>
      <c r="O17" s="79" t="s">
        <v>369</v>
      </c>
      <c r="P17" s="81">
        <v>43688.45476851852</v>
      </c>
      <c r="Q17" s="79" t="s">
        <v>373</v>
      </c>
      <c r="R17" s="83" t="s">
        <v>562</v>
      </c>
      <c r="S17" s="79" t="s">
        <v>636</v>
      </c>
      <c r="T17" s="79"/>
      <c r="U17" s="79"/>
      <c r="V17" s="83" t="s">
        <v>830</v>
      </c>
      <c r="W17" s="81">
        <v>43688.45476851852</v>
      </c>
      <c r="X17" s="83" t="s">
        <v>937</v>
      </c>
      <c r="Y17" s="79"/>
      <c r="Z17" s="79"/>
      <c r="AA17" s="85" t="s">
        <v>1197</v>
      </c>
      <c r="AB17" s="85" t="s">
        <v>1455</v>
      </c>
      <c r="AC17" s="79" t="b">
        <v>0</v>
      </c>
      <c r="AD17" s="79">
        <v>0</v>
      </c>
      <c r="AE17" s="85" t="s">
        <v>1460</v>
      </c>
      <c r="AF17" s="79" t="b">
        <v>0</v>
      </c>
      <c r="AG17" s="79" t="s">
        <v>1467</v>
      </c>
      <c r="AH17" s="79"/>
      <c r="AI17" s="85" t="s">
        <v>1459</v>
      </c>
      <c r="AJ17" s="79" t="b">
        <v>0</v>
      </c>
      <c r="AK17" s="79">
        <v>0</v>
      </c>
      <c r="AL17" s="85" t="s">
        <v>1459</v>
      </c>
      <c r="AM17" s="79" t="s">
        <v>1487</v>
      </c>
      <c r="AN17" s="79" t="b">
        <v>0</v>
      </c>
      <c r="AO17" s="85" t="s">
        <v>1455</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9</v>
      </c>
      <c r="BD17" s="48">
        <v>0</v>
      </c>
      <c r="BE17" s="49">
        <v>0</v>
      </c>
      <c r="BF17" s="48">
        <v>0</v>
      </c>
      <c r="BG17" s="49">
        <v>0</v>
      </c>
      <c r="BH17" s="48">
        <v>0</v>
      </c>
      <c r="BI17" s="49">
        <v>0</v>
      </c>
      <c r="BJ17" s="48">
        <v>30</v>
      </c>
      <c r="BK17" s="49">
        <v>100</v>
      </c>
      <c r="BL17" s="48">
        <v>30</v>
      </c>
    </row>
    <row r="18" spans="1:64" ht="15">
      <c r="A18" s="64" t="s">
        <v>214</v>
      </c>
      <c r="B18" s="64" t="s">
        <v>215</v>
      </c>
      <c r="C18" s="65" t="s">
        <v>4028</v>
      </c>
      <c r="D18" s="66">
        <v>3</v>
      </c>
      <c r="E18" s="67" t="s">
        <v>132</v>
      </c>
      <c r="F18" s="68">
        <v>35</v>
      </c>
      <c r="G18" s="65"/>
      <c r="H18" s="69"/>
      <c r="I18" s="70"/>
      <c r="J18" s="70"/>
      <c r="K18" s="34" t="s">
        <v>65</v>
      </c>
      <c r="L18" s="77">
        <v>18</v>
      </c>
      <c r="M18" s="77"/>
      <c r="N18" s="72"/>
      <c r="O18" s="79" t="s">
        <v>369</v>
      </c>
      <c r="P18" s="81">
        <v>43688.47386574074</v>
      </c>
      <c r="Q18" s="79" t="s">
        <v>374</v>
      </c>
      <c r="R18" s="83" t="s">
        <v>563</v>
      </c>
      <c r="S18" s="79" t="s">
        <v>637</v>
      </c>
      <c r="T18" s="79"/>
      <c r="U18" s="79"/>
      <c r="V18" s="83" t="s">
        <v>831</v>
      </c>
      <c r="W18" s="81">
        <v>43688.47386574074</v>
      </c>
      <c r="X18" s="83" t="s">
        <v>938</v>
      </c>
      <c r="Y18" s="79"/>
      <c r="Z18" s="79"/>
      <c r="AA18" s="85" t="s">
        <v>1198</v>
      </c>
      <c r="AB18" s="79"/>
      <c r="AC18" s="79" t="b">
        <v>0</v>
      </c>
      <c r="AD18" s="79">
        <v>0</v>
      </c>
      <c r="AE18" s="85" t="s">
        <v>1459</v>
      </c>
      <c r="AF18" s="79" t="b">
        <v>0</v>
      </c>
      <c r="AG18" s="79" t="s">
        <v>1468</v>
      </c>
      <c r="AH18" s="79"/>
      <c r="AI18" s="85" t="s">
        <v>1459</v>
      </c>
      <c r="AJ18" s="79" t="b">
        <v>0</v>
      </c>
      <c r="AK18" s="79">
        <v>2</v>
      </c>
      <c r="AL18" s="85" t="s">
        <v>1201</v>
      </c>
      <c r="AM18" s="79" t="s">
        <v>1488</v>
      </c>
      <c r="AN18" s="79" t="b">
        <v>0</v>
      </c>
      <c r="AO18" s="85" t="s">
        <v>1201</v>
      </c>
      <c r="AP18" s="79" t="s">
        <v>176</v>
      </c>
      <c r="AQ18" s="79">
        <v>0</v>
      </c>
      <c r="AR18" s="79">
        <v>0</v>
      </c>
      <c r="AS18" s="79"/>
      <c r="AT18" s="79"/>
      <c r="AU18" s="79"/>
      <c r="AV18" s="79"/>
      <c r="AW18" s="79"/>
      <c r="AX18" s="79"/>
      <c r="AY18" s="79"/>
      <c r="AZ18" s="79"/>
      <c r="BA18">
        <v>1</v>
      </c>
      <c r="BB18" s="78" t="str">
        <f>REPLACE(INDEX(GroupVertices[Group],MATCH(Edges[[#This Row],[Vertex 1]],GroupVertices[Vertex],0)),1,1,"")</f>
        <v>9</v>
      </c>
      <c r="BC18" s="78" t="str">
        <f>REPLACE(INDEX(GroupVertices[Group],MATCH(Edges[[#This Row],[Vertex 2]],GroupVertices[Vertex],0)),1,1,"")</f>
        <v>9</v>
      </c>
      <c r="BD18" s="48">
        <v>0</v>
      </c>
      <c r="BE18" s="49">
        <v>0</v>
      </c>
      <c r="BF18" s="48">
        <v>0</v>
      </c>
      <c r="BG18" s="49">
        <v>0</v>
      </c>
      <c r="BH18" s="48">
        <v>0</v>
      </c>
      <c r="BI18" s="49">
        <v>0</v>
      </c>
      <c r="BJ18" s="48">
        <v>12</v>
      </c>
      <c r="BK18" s="49">
        <v>100</v>
      </c>
      <c r="BL18" s="48">
        <v>12</v>
      </c>
    </row>
    <row r="19" spans="1:64" ht="15">
      <c r="A19" s="64" t="s">
        <v>215</v>
      </c>
      <c r="B19" s="64" t="s">
        <v>343</v>
      </c>
      <c r="C19" s="65" t="s">
        <v>4029</v>
      </c>
      <c r="D19" s="66">
        <v>7.666666666666667</v>
      </c>
      <c r="E19" s="67" t="s">
        <v>136</v>
      </c>
      <c r="F19" s="68">
        <v>19.666666666666664</v>
      </c>
      <c r="G19" s="65"/>
      <c r="H19" s="69"/>
      <c r="I19" s="70"/>
      <c r="J19" s="70"/>
      <c r="K19" s="34" t="s">
        <v>65</v>
      </c>
      <c r="L19" s="77">
        <v>19</v>
      </c>
      <c r="M19" s="77"/>
      <c r="N19" s="72"/>
      <c r="O19" s="79" t="s">
        <v>369</v>
      </c>
      <c r="P19" s="81">
        <v>43688.43133101852</v>
      </c>
      <c r="Q19" s="79" t="s">
        <v>375</v>
      </c>
      <c r="R19" s="83" t="s">
        <v>563</v>
      </c>
      <c r="S19" s="79" t="s">
        <v>637</v>
      </c>
      <c r="T19" s="79" t="s">
        <v>666</v>
      </c>
      <c r="U19" s="83" t="s">
        <v>781</v>
      </c>
      <c r="V19" s="83" t="s">
        <v>781</v>
      </c>
      <c r="W19" s="81">
        <v>43688.43133101852</v>
      </c>
      <c r="X19" s="83" t="s">
        <v>939</v>
      </c>
      <c r="Y19" s="79"/>
      <c r="Z19" s="79"/>
      <c r="AA19" s="85" t="s">
        <v>1199</v>
      </c>
      <c r="AB19" s="79"/>
      <c r="AC19" s="79" t="b">
        <v>0</v>
      </c>
      <c r="AD19" s="79">
        <v>5</v>
      </c>
      <c r="AE19" s="85" t="s">
        <v>1459</v>
      </c>
      <c r="AF19" s="79" t="b">
        <v>0</v>
      </c>
      <c r="AG19" s="79" t="s">
        <v>1468</v>
      </c>
      <c r="AH19" s="79"/>
      <c r="AI19" s="85" t="s">
        <v>1459</v>
      </c>
      <c r="AJ19" s="79" t="b">
        <v>0</v>
      </c>
      <c r="AK19" s="79">
        <v>2</v>
      </c>
      <c r="AL19" s="85" t="s">
        <v>1459</v>
      </c>
      <c r="AM19" s="79" t="s">
        <v>1489</v>
      </c>
      <c r="AN19" s="79" t="b">
        <v>0</v>
      </c>
      <c r="AO19" s="85" t="s">
        <v>1199</v>
      </c>
      <c r="AP19" s="79" t="s">
        <v>176</v>
      </c>
      <c r="AQ19" s="79">
        <v>0</v>
      </c>
      <c r="AR19" s="79">
        <v>0</v>
      </c>
      <c r="AS19" s="79" t="s">
        <v>1501</v>
      </c>
      <c r="AT19" s="79" t="s">
        <v>1503</v>
      </c>
      <c r="AU19" s="79" t="s">
        <v>1504</v>
      </c>
      <c r="AV19" s="79" t="s">
        <v>1506</v>
      </c>
      <c r="AW19" s="79" t="s">
        <v>1509</v>
      </c>
      <c r="AX19" s="79" t="s">
        <v>1512</v>
      </c>
      <c r="AY19" s="79" t="s">
        <v>1514</v>
      </c>
      <c r="AZ19" s="83" t="s">
        <v>1516</v>
      </c>
      <c r="BA19">
        <v>3</v>
      </c>
      <c r="BB19" s="78" t="str">
        <f>REPLACE(INDEX(GroupVertices[Group],MATCH(Edges[[#This Row],[Vertex 1]],GroupVertices[Vertex],0)),1,1,"")</f>
        <v>9</v>
      </c>
      <c r="BC19" s="78" t="str">
        <f>REPLACE(INDEX(GroupVertices[Group],MATCH(Edges[[#This Row],[Vertex 2]],GroupVertices[Vertex],0)),1,1,"")</f>
        <v>9</v>
      </c>
      <c r="BD19" s="48">
        <v>0</v>
      </c>
      <c r="BE19" s="49">
        <v>0</v>
      </c>
      <c r="BF19" s="48">
        <v>0</v>
      </c>
      <c r="BG19" s="49">
        <v>0</v>
      </c>
      <c r="BH19" s="48">
        <v>0</v>
      </c>
      <c r="BI19" s="49">
        <v>0</v>
      </c>
      <c r="BJ19" s="48">
        <v>18</v>
      </c>
      <c r="BK19" s="49">
        <v>100</v>
      </c>
      <c r="BL19" s="48">
        <v>18</v>
      </c>
    </row>
    <row r="20" spans="1:64" ht="15">
      <c r="A20" s="64" t="s">
        <v>215</v>
      </c>
      <c r="B20" s="64" t="s">
        <v>343</v>
      </c>
      <c r="C20" s="65" t="s">
        <v>4029</v>
      </c>
      <c r="D20" s="66">
        <v>7.666666666666667</v>
      </c>
      <c r="E20" s="67" t="s">
        <v>136</v>
      </c>
      <c r="F20" s="68">
        <v>19.666666666666664</v>
      </c>
      <c r="G20" s="65"/>
      <c r="H20" s="69"/>
      <c r="I20" s="70"/>
      <c r="J20" s="70"/>
      <c r="K20" s="34" t="s">
        <v>65</v>
      </c>
      <c r="L20" s="77">
        <v>20</v>
      </c>
      <c r="M20" s="77"/>
      <c r="N20" s="72"/>
      <c r="O20" s="79" t="s">
        <v>369</v>
      </c>
      <c r="P20" s="81">
        <v>43688.431597222225</v>
      </c>
      <c r="Q20" s="79" t="s">
        <v>376</v>
      </c>
      <c r="R20" s="83" t="s">
        <v>563</v>
      </c>
      <c r="S20" s="79" t="s">
        <v>637</v>
      </c>
      <c r="T20" s="79" t="s">
        <v>666</v>
      </c>
      <c r="U20" s="83" t="s">
        <v>782</v>
      </c>
      <c r="V20" s="83" t="s">
        <v>782</v>
      </c>
      <c r="W20" s="81">
        <v>43688.431597222225</v>
      </c>
      <c r="X20" s="83" t="s">
        <v>940</v>
      </c>
      <c r="Y20" s="79"/>
      <c r="Z20" s="79"/>
      <c r="AA20" s="85" t="s">
        <v>1200</v>
      </c>
      <c r="AB20" s="79"/>
      <c r="AC20" s="79" t="b">
        <v>0</v>
      </c>
      <c r="AD20" s="79">
        <v>4</v>
      </c>
      <c r="AE20" s="85" t="s">
        <v>1459</v>
      </c>
      <c r="AF20" s="79" t="b">
        <v>0</v>
      </c>
      <c r="AG20" s="79" t="s">
        <v>1468</v>
      </c>
      <c r="AH20" s="79"/>
      <c r="AI20" s="85" t="s">
        <v>1459</v>
      </c>
      <c r="AJ20" s="79" t="b">
        <v>0</v>
      </c>
      <c r="AK20" s="79">
        <v>1</v>
      </c>
      <c r="AL20" s="85" t="s">
        <v>1459</v>
      </c>
      <c r="AM20" s="79" t="s">
        <v>1489</v>
      </c>
      <c r="AN20" s="79" t="b">
        <v>0</v>
      </c>
      <c r="AO20" s="85" t="s">
        <v>1200</v>
      </c>
      <c r="AP20" s="79" t="s">
        <v>176</v>
      </c>
      <c r="AQ20" s="79">
        <v>0</v>
      </c>
      <c r="AR20" s="79">
        <v>0</v>
      </c>
      <c r="AS20" s="79" t="s">
        <v>1500</v>
      </c>
      <c r="AT20" s="79" t="s">
        <v>1503</v>
      </c>
      <c r="AU20" s="79" t="s">
        <v>1504</v>
      </c>
      <c r="AV20" s="79" t="s">
        <v>1505</v>
      </c>
      <c r="AW20" s="79" t="s">
        <v>1508</v>
      </c>
      <c r="AX20" s="79" t="s">
        <v>1511</v>
      </c>
      <c r="AY20" s="79" t="s">
        <v>1514</v>
      </c>
      <c r="AZ20" s="83" t="s">
        <v>1515</v>
      </c>
      <c r="BA20">
        <v>3</v>
      </c>
      <c r="BB20" s="78" t="str">
        <f>REPLACE(INDEX(GroupVertices[Group],MATCH(Edges[[#This Row],[Vertex 1]],GroupVertices[Vertex],0)),1,1,"")</f>
        <v>9</v>
      </c>
      <c r="BC20" s="78" t="str">
        <f>REPLACE(INDEX(GroupVertices[Group],MATCH(Edges[[#This Row],[Vertex 2]],GroupVertices[Vertex],0)),1,1,"")</f>
        <v>9</v>
      </c>
      <c r="BD20" s="48">
        <v>0</v>
      </c>
      <c r="BE20" s="49">
        <v>0</v>
      </c>
      <c r="BF20" s="48">
        <v>0</v>
      </c>
      <c r="BG20" s="49">
        <v>0</v>
      </c>
      <c r="BH20" s="48">
        <v>0</v>
      </c>
      <c r="BI20" s="49">
        <v>0</v>
      </c>
      <c r="BJ20" s="48">
        <v>18</v>
      </c>
      <c r="BK20" s="49">
        <v>100</v>
      </c>
      <c r="BL20" s="48">
        <v>18</v>
      </c>
    </row>
    <row r="21" spans="1:64" ht="15">
      <c r="A21" s="64" t="s">
        <v>215</v>
      </c>
      <c r="B21" s="64" t="s">
        <v>343</v>
      </c>
      <c r="C21" s="65" t="s">
        <v>4029</v>
      </c>
      <c r="D21" s="66">
        <v>7.666666666666667</v>
      </c>
      <c r="E21" s="67" t="s">
        <v>136</v>
      </c>
      <c r="F21" s="68">
        <v>19.666666666666664</v>
      </c>
      <c r="G21" s="65"/>
      <c r="H21" s="69"/>
      <c r="I21" s="70"/>
      <c r="J21" s="70"/>
      <c r="K21" s="34" t="s">
        <v>65</v>
      </c>
      <c r="L21" s="77">
        <v>21</v>
      </c>
      <c r="M21" s="77"/>
      <c r="N21" s="72"/>
      <c r="O21" s="79" t="s">
        <v>369</v>
      </c>
      <c r="P21" s="81">
        <v>43688.43174768519</v>
      </c>
      <c r="Q21" s="79" t="s">
        <v>377</v>
      </c>
      <c r="R21" s="83" t="s">
        <v>563</v>
      </c>
      <c r="S21" s="79" t="s">
        <v>637</v>
      </c>
      <c r="T21" s="79" t="s">
        <v>666</v>
      </c>
      <c r="U21" s="83" t="s">
        <v>783</v>
      </c>
      <c r="V21" s="83" t="s">
        <v>783</v>
      </c>
      <c r="W21" s="81">
        <v>43688.43174768519</v>
      </c>
      <c r="X21" s="83" t="s">
        <v>941</v>
      </c>
      <c r="Y21" s="79"/>
      <c r="Z21" s="79"/>
      <c r="AA21" s="85" t="s">
        <v>1201</v>
      </c>
      <c r="AB21" s="79"/>
      <c r="AC21" s="79" t="b">
        <v>0</v>
      </c>
      <c r="AD21" s="79">
        <v>4</v>
      </c>
      <c r="AE21" s="85" t="s">
        <v>1459</v>
      </c>
      <c r="AF21" s="79" t="b">
        <v>0</v>
      </c>
      <c r="AG21" s="79" t="s">
        <v>1468</v>
      </c>
      <c r="AH21" s="79"/>
      <c r="AI21" s="85" t="s">
        <v>1459</v>
      </c>
      <c r="AJ21" s="79" t="b">
        <v>0</v>
      </c>
      <c r="AK21" s="79">
        <v>2</v>
      </c>
      <c r="AL21" s="85" t="s">
        <v>1459</v>
      </c>
      <c r="AM21" s="79" t="s">
        <v>1489</v>
      </c>
      <c r="AN21" s="79" t="b">
        <v>0</v>
      </c>
      <c r="AO21" s="85" t="s">
        <v>1201</v>
      </c>
      <c r="AP21" s="79" t="s">
        <v>176</v>
      </c>
      <c r="AQ21" s="79">
        <v>0</v>
      </c>
      <c r="AR21" s="79">
        <v>0</v>
      </c>
      <c r="AS21" s="79" t="s">
        <v>1500</v>
      </c>
      <c r="AT21" s="79" t="s">
        <v>1503</v>
      </c>
      <c r="AU21" s="79" t="s">
        <v>1504</v>
      </c>
      <c r="AV21" s="79" t="s">
        <v>1505</v>
      </c>
      <c r="AW21" s="79" t="s">
        <v>1508</v>
      </c>
      <c r="AX21" s="79" t="s">
        <v>1511</v>
      </c>
      <c r="AY21" s="79" t="s">
        <v>1514</v>
      </c>
      <c r="AZ21" s="83" t="s">
        <v>1515</v>
      </c>
      <c r="BA21">
        <v>3</v>
      </c>
      <c r="BB21" s="78" t="str">
        <f>REPLACE(INDEX(GroupVertices[Group],MATCH(Edges[[#This Row],[Vertex 1]],GroupVertices[Vertex],0)),1,1,"")</f>
        <v>9</v>
      </c>
      <c r="BC21" s="78" t="str">
        <f>REPLACE(INDEX(GroupVertices[Group],MATCH(Edges[[#This Row],[Vertex 2]],GroupVertices[Vertex],0)),1,1,"")</f>
        <v>9</v>
      </c>
      <c r="BD21" s="48">
        <v>0</v>
      </c>
      <c r="BE21" s="49">
        <v>0</v>
      </c>
      <c r="BF21" s="48">
        <v>0</v>
      </c>
      <c r="BG21" s="49">
        <v>0</v>
      </c>
      <c r="BH21" s="48">
        <v>0</v>
      </c>
      <c r="BI21" s="49">
        <v>0</v>
      </c>
      <c r="BJ21" s="48">
        <v>18</v>
      </c>
      <c r="BK21" s="49">
        <v>100</v>
      </c>
      <c r="BL21" s="48">
        <v>18</v>
      </c>
    </row>
    <row r="22" spans="1:64" ht="15">
      <c r="A22" s="64" t="s">
        <v>216</v>
      </c>
      <c r="B22" s="64" t="s">
        <v>343</v>
      </c>
      <c r="C22" s="65" t="s">
        <v>4028</v>
      </c>
      <c r="D22" s="66">
        <v>3</v>
      </c>
      <c r="E22" s="67" t="s">
        <v>132</v>
      </c>
      <c r="F22" s="68">
        <v>35</v>
      </c>
      <c r="G22" s="65"/>
      <c r="H22" s="69"/>
      <c r="I22" s="70"/>
      <c r="J22" s="70"/>
      <c r="K22" s="34" t="s">
        <v>65</v>
      </c>
      <c r="L22" s="77">
        <v>22</v>
      </c>
      <c r="M22" s="77"/>
      <c r="N22" s="72"/>
      <c r="O22" s="79" t="s">
        <v>369</v>
      </c>
      <c r="P22" s="81">
        <v>43688.562048611115</v>
      </c>
      <c r="Q22" s="79" t="s">
        <v>378</v>
      </c>
      <c r="R22" s="79"/>
      <c r="S22" s="79"/>
      <c r="T22" s="79"/>
      <c r="U22" s="79"/>
      <c r="V22" s="83" t="s">
        <v>832</v>
      </c>
      <c r="W22" s="81">
        <v>43688.562048611115</v>
      </c>
      <c r="X22" s="83" t="s">
        <v>942</v>
      </c>
      <c r="Y22" s="79"/>
      <c r="Z22" s="79"/>
      <c r="AA22" s="85" t="s">
        <v>1202</v>
      </c>
      <c r="AB22" s="85" t="s">
        <v>1201</v>
      </c>
      <c r="AC22" s="79" t="b">
        <v>0</v>
      </c>
      <c r="AD22" s="79">
        <v>0</v>
      </c>
      <c r="AE22" s="85" t="s">
        <v>1461</v>
      </c>
      <c r="AF22" s="79" t="b">
        <v>0</v>
      </c>
      <c r="AG22" s="79" t="s">
        <v>1468</v>
      </c>
      <c r="AH22" s="79"/>
      <c r="AI22" s="85" t="s">
        <v>1459</v>
      </c>
      <c r="AJ22" s="79" t="b">
        <v>0</v>
      </c>
      <c r="AK22" s="79">
        <v>0</v>
      </c>
      <c r="AL22" s="85" t="s">
        <v>1459</v>
      </c>
      <c r="AM22" s="79" t="s">
        <v>1489</v>
      </c>
      <c r="AN22" s="79" t="b">
        <v>0</v>
      </c>
      <c r="AO22" s="85" t="s">
        <v>1201</v>
      </c>
      <c r="AP22" s="79" t="s">
        <v>176</v>
      </c>
      <c r="AQ22" s="79">
        <v>0</v>
      </c>
      <c r="AR22" s="79">
        <v>0</v>
      </c>
      <c r="AS22" s="79"/>
      <c r="AT22" s="79"/>
      <c r="AU22" s="79"/>
      <c r="AV22" s="79"/>
      <c r="AW22" s="79"/>
      <c r="AX22" s="79"/>
      <c r="AY22" s="79"/>
      <c r="AZ22" s="79"/>
      <c r="BA22">
        <v>1</v>
      </c>
      <c r="BB22" s="78" t="str">
        <f>REPLACE(INDEX(GroupVertices[Group],MATCH(Edges[[#This Row],[Vertex 1]],GroupVertices[Vertex],0)),1,1,"")</f>
        <v>9</v>
      </c>
      <c r="BC22" s="78" t="str">
        <f>REPLACE(INDEX(GroupVertices[Group],MATCH(Edges[[#This Row],[Vertex 2]],GroupVertices[Vertex],0)),1,1,"")</f>
        <v>9</v>
      </c>
      <c r="BD22" s="48"/>
      <c r="BE22" s="49"/>
      <c r="BF22" s="48"/>
      <c r="BG22" s="49"/>
      <c r="BH22" s="48"/>
      <c r="BI22" s="49"/>
      <c r="BJ22" s="48"/>
      <c r="BK22" s="49"/>
      <c r="BL22" s="48"/>
    </row>
    <row r="23" spans="1:64" ht="15">
      <c r="A23" s="64" t="s">
        <v>215</v>
      </c>
      <c r="B23" s="64" t="s">
        <v>342</v>
      </c>
      <c r="C23" s="65" t="s">
        <v>4029</v>
      </c>
      <c r="D23" s="66">
        <v>7.666666666666667</v>
      </c>
      <c r="E23" s="67" t="s">
        <v>136</v>
      </c>
      <c r="F23" s="68">
        <v>19.666666666666664</v>
      </c>
      <c r="G23" s="65"/>
      <c r="H23" s="69"/>
      <c r="I23" s="70"/>
      <c r="J23" s="70"/>
      <c r="K23" s="34" t="s">
        <v>65</v>
      </c>
      <c r="L23" s="77">
        <v>23</v>
      </c>
      <c r="M23" s="77"/>
      <c r="N23" s="72"/>
      <c r="O23" s="79" t="s">
        <v>369</v>
      </c>
      <c r="P23" s="81">
        <v>43688.43133101852</v>
      </c>
      <c r="Q23" s="79" t="s">
        <v>375</v>
      </c>
      <c r="R23" s="83" t="s">
        <v>563</v>
      </c>
      <c r="S23" s="79" t="s">
        <v>637</v>
      </c>
      <c r="T23" s="79" t="s">
        <v>666</v>
      </c>
      <c r="U23" s="83" t="s">
        <v>781</v>
      </c>
      <c r="V23" s="83" t="s">
        <v>781</v>
      </c>
      <c r="W23" s="81">
        <v>43688.43133101852</v>
      </c>
      <c r="X23" s="83" t="s">
        <v>939</v>
      </c>
      <c r="Y23" s="79"/>
      <c r="Z23" s="79"/>
      <c r="AA23" s="85" t="s">
        <v>1199</v>
      </c>
      <c r="AB23" s="79"/>
      <c r="AC23" s="79" t="b">
        <v>0</v>
      </c>
      <c r="AD23" s="79">
        <v>5</v>
      </c>
      <c r="AE23" s="85" t="s">
        <v>1459</v>
      </c>
      <c r="AF23" s="79" t="b">
        <v>0</v>
      </c>
      <c r="AG23" s="79" t="s">
        <v>1468</v>
      </c>
      <c r="AH23" s="79"/>
      <c r="AI23" s="85" t="s">
        <v>1459</v>
      </c>
      <c r="AJ23" s="79" t="b">
        <v>0</v>
      </c>
      <c r="AK23" s="79">
        <v>2</v>
      </c>
      <c r="AL23" s="85" t="s">
        <v>1459</v>
      </c>
      <c r="AM23" s="79" t="s">
        <v>1489</v>
      </c>
      <c r="AN23" s="79" t="b">
        <v>0</v>
      </c>
      <c r="AO23" s="85" t="s">
        <v>1199</v>
      </c>
      <c r="AP23" s="79" t="s">
        <v>176</v>
      </c>
      <c r="AQ23" s="79">
        <v>0</v>
      </c>
      <c r="AR23" s="79">
        <v>0</v>
      </c>
      <c r="AS23" s="79" t="s">
        <v>1501</v>
      </c>
      <c r="AT23" s="79" t="s">
        <v>1503</v>
      </c>
      <c r="AU23" s="79" t="s">
        <v>1504</v>
      </c>
      <c r="AV23" s="79" t="s">
        <v>1506</v>
      </c>
      <c r="AW23" s="79" t="s">
        <v>1509</v>
      </c>
      <c r="AX23" s="79" t="s">
        <v>1512</v>
      </c>
      <c r="AY23" s="79" t="s">
        <v>1514</v>
      </c>
      <c r="AZ23" s="83" t="s">
        <v>1516</v>
      </c>
      <c r="BA23">
        <v>3</v>
      </c>
      <c r="BB23" s="78" t="str">
        <f>REPLACE(INDEX(GroupVertices[Group],MATCH(Edges[[#This Row],[Vertex 1]],GroupVertices[Vertex],0)),1,1,"")</f>
        <v>9</v>
      </c>
      <c r="BC23" s="78" t="str">
        <f>REPLACE(INDEX(GroupVertices[Group],MATCH(Edges[[#This Row],[Vertex 2]],GroupVertices[Vertex],0)),1,1,"")</f>
        <v>9</v>
      </c>
      <c r="BD23" s="48"/>
      <c r="BE23" s="49"/>
      <c r="BF23" s="48"/>
      <c r="BG23" s="49"/>
      <c r="BH23" s="48"/>
      <c r="BI23" s="49"/>
      <c r="BJ23" s="48"/>
      <c r="BK23" s="49"/>
      <c r="BL23" s="48"/>
    </row>
    <row r="24" spans="1:64" ht="15">
      <c r="A24" s="64" t="s">
        <v>215</v>
      </c>
      <c r="B24" s="64" t="s">
        <v>342</v>
      </c>
      <c r="C24" s="65" t="s">
        <v>4029</v>
      </c>
      <c r="D24" s="66">
        <v>7.666666666666667</v>
      </c>
      <c r="E24" s="67" t="s">
        <v>136</v>
      </c>
      <c r="F24" s="68">
        <v>19.666666666666664</v>
      </c>
      <c r="G24" s="65"/>
      <c r="H24" s="69"/>
      <c r="I24" s="70"/>
      <c r="J24" s="70"/>
      <c r="K24" s="34" t="s">
        <v>65</v>
      </c>
      <c r="L24" s="77">
        <v>24</v>
      </c>
      <c r="M24" s="77"/>
      <c r="N24" s="72"/>
      <c r="O24" s="79" t="s">
        <v>369</v>
      </c>
      <c r="P24" s="81">
        <v>43688.431597222225</v>
      </c>
      <c r="Q24" s="79" t="s">
        <v>376</v>
      </c>
      <c r="R24" s="83" t="s">
        <v>563</v>
      </c>
      <c r="S24" s="79" t="s">
        <v>637</v>
      </c>
      <c r="T24" s="79" t="s">
        <v>666</v>
      </c>
      <c r="U24" s="83" t="s">
        <v>782</v>
      </c>
      <c r="V24" s="83" t="s">
        <v>782</v>
      </c>
      <c r="W24" s="81">
        <v>43688.431597222225</v>
      </c>
      <c r="X24" s="83" t="s">
        <v>940</v>
      </c>
      <c r="Y24" s="79"/>
      <c r="Z24" s="79"/>
      <c r="AA24" s="85" t="s">
        <v>1200</v>
      </c>
      <c r="AB24" s="79"/>
      <c r="AC24" s="79" t="b">
        <v>0</v>
      </c>
      <c r="AD24" s="79">
        <v>4</v>
      </c>
      <c r="AE24" s="85" t="s">
        <v>1459</v>
      </c>
      <c r="AF24" s="79" t="b">
        <v>0</v>
      </c>
      <c r="AG24" s="79" t="s">
        <v>1468</v>
      </c>
      <c r="AH24" s="79"/>
      <c r="AI24" s="85" t="s">
        <v>1459</v>
      </c>
      <c r="AJ24" s="79" t="b">
        <v>0</v>
      </c>
      <c r="AK24" s="79">
        <v>1</v>
      </c>
      <c r="AL24" s="85" t="s">
        <v>1459</v>
      </c>
      <c r="AM24" s="79" t="s">
        <v>1489</v>
      </c>
      <c r="AN24" s="79" t="b">
        <v>0</v>
      </c>
      <c r="AO24" s="85" t="s">
        <v>1200</v>
      </c>
      <c r="AP24" s="79" t="s">
        <v>176</v>
      </c>
      <c r="AQ24" s="79">
        <v>0</v>
      </c>
      <c r="AR24" s="79">
        <v>0</v>
      </c>
      <c r="AS24" s="79" t="s">
        <v>1500</v>
      </c>
      <c r="AT24" s="79" t="s">
        <v>1503</v>
      </c>
      <c r="AU24" s="79" t="s">
        <v>1504</v>
      </c>
      <c r="AV24" s="79" t="s">
        <v>1505</v>
      </c>
      <c r="AW24" s="79" t="s">
        <v>1508</v>
      </c>
      <c r="AX24" s="79" t="s">
        <v>1511</v>
      </c>
      <c r="AY24" s="79" t="s">
        <v>1514</v>
      </c>
      <c r="AZ24" s="83" t="s">
        <v>1515</v>
      </c>
      <c r="BA24">
        <v>3</v>
      </c>
      <c r="BB24" s="78" t="str">
        <f>REPLACE(INDEX(GroupVertices[Group],MATCH(Edges[[#This Row],[Vertex 1]],GroupVertices[Vertex],0)),1,1,"")</f>
        <v>9</v>
      </c>
      <c r="BC24" s="78" t="str">
        <f>REPLACE(INDEX(GroupVertices[Group],MATCH(Edges[[#This Row],[Vertex 2]],GroupVertices[Vertex],0)),1,1,"")</f>
        <v>9</v>
      </c>
      <c r="BD24" s="48"/>
      <c r="BE24" s="49"/>
      <c r="BF24" s="48"/>
      <c r="BG24" s="49"/>
      <c r="BH24" s="48"/>
      <c r="BI24" s="49"/>
      <c r="BJ24" s="48"/>
      <c r="BK24" s="49"/>
      <c r="BL24" s="48"/>
    </row>
    <row r="25" spans="1:64" ht="15">
      <c r="A25" s="64" t="s">
        <v>215</v>
      </c>
      <c r="B25" s="64" t="s">
        <v>342</v>
      </c>
      <c r="C25" s="65" t="s">
        <v>4029</v>
      </c>
      <c r="D25" s="66">
        <v>7.666666666666667</v>
      </c>
      <c r="E25" s="67" t="s">
        <v>136</v>
      </c>
      <c r="F25" s="68">
        <v>19.666666666666664</v>
      </c>
      <c r="G25" s="65"/>
      <c r="H25" s="69"/>
      <c r="I25" s="70"/>
      <c r="J25" s="70"/>
      <c r="K25" s="34" t="s">
        <v>65</v>
      </c>
      <c r="L25" s="77">
        <v>25</v>
      </c>
      <c r="M25" s="77"/>
      <c r="N25" s="72"/>
      <c r="O25" s="79" t="s">
        <v>369</v>
      </c>
      <c r="P25" s="81">
        <v>43688.43174768519</v>
      </c>
      <c r="Q25" s="79" t="s">
        <v>377</v>
      </c>
      <c r="R25" s="83" t="s">
        <v>563</v>
      </c>
      <c r="S25" s="79" t="s">
        <v>637</v>
      </c>
      <c r="T25" s="79" t="s">
        <v>666</v>
      </c>
      <c r="U25" s="83" t="s">
        <v>783</v>
      </c>
      <c r="V25" s="83" t="s">
        <v>783</v>
      </c>
      <c r="W25" s="81">
        <v>43688.43174768519</v>
      </c>
      <c r="X25" s="83" t="s">
        <v>941</v>
      </c>
      <c r="Y25" s="79"/>
      <c r="Z25" s="79"/>
      <c r="AA25" s="85" t="s">
        <v>1201</v>
      </c>
      <c r="AB25" s="79"/>
      <c r="AC25" s="79" t="b">
        <v>0</v>
      </c>
      <c r="AD25" s="79">
        <v>4</v>
      </c>
      <c r="AE25" s="85" t="s">
        <v>1459</v>
      </c>
      <c r="AF25" s="79" t="b">
        <v>0</v>
      </c>
      <c r="AG25" s="79" t="s">
        <v>1468</v>
      </c>
      <c r="AH25" s="79"/>
      <c r="AI25" s="85" t="s">
        <v>1459</v>
      </c>
      <c r="AJ25" s="79" t="b">
        <v>0</v>
      </c>
      <c r="AK25" s="79">
        <v>2</v>
      </c>
      <c r="AL25" s="85" t="s">
        <v>1459</v>
      </c>
      <c r="AM25" s="79" t="s">
        <v>1489</v>
      </c>
      <c r="AN25" s="79" t="b">
        <v>0</v>
      </c>
      <c r="AO25" s="85" t="s">
        <v>1201</v>
      </c>
      <c r="AP25" s="79" t="s">
        <v>176</v>
      </c>
      <c r="AQ25" s="79">
        <v>0</v>
      </c>
      <c r="AR25" s="79">
        <v>0</v>
      </c>
      <c r="AS25" s="79" t="s">
        <v>1500</v>
      </c>
      <c r="AT25" s="79" t="s">
        <v>1503</v>
      </c>
      <c r="AU25" s="79" t="s">
        <v>1504</v>
      </c>
      <c r="AV25" s="79" t="s">
        <v>1505</v>
      </c>
      <c r="AW25" s="79" t="s">
        <v>1508</v>
      </c>
      <c r="AX25" s="79" t="s">
        <v>1511</v>
      </c>
      <c r="AY25" s="79" t="s">
        <v>1514</v>
      </c>
      <c r="AZ25" s="83" t="s">
        <v>1515</v>
      </c>
      <c r="BA25">
        <v>3</v>
      </c>
      <c r="BB25" s="78" t="str">
        <f>REPLACE(INDEX(GroupVertices[Group],MATCH(Edges[[#This Row],[Vertex 1]],GroupVertices[Vertex],0)),1,1,"")</f>
        <v>9</v>
      </c>
      <c r="BC25" s="78" t="str">
        <f>REPLACE(INDEX(GroupVertices[Group],MATCH(Edges[[#This Row],[Vertex 2]],GroupVertices[Vertex],0)),1,1,"")</f>
        <v>9</v>
      </c>
      <c r="BD25" s="48"/>
      <c r="BE25" s="49"/>
      <c r="BF25" s="48"/>
      <c r="BG25" s="49"/>
      <c r="BH25" s="48"/>
      <c r="BI25" s="49"/>
      <c r="BJ25" s="48"/>
      <c r="BK25" s="49"/>
      <c r="BL25" s="48"/>
    </row>
    <row r="26" spans="1:64" ht="15">
      <c r="A26" s="64" t="s">
        <v>216</v>
      </c>
      <c r="B26" s="64" t="s">
        <v>342</v>
      </c>
      <c r="C26" s="65" t="s">
        <v>4028</v>
      </c>
      <c r="D26" s="66">
        <v>3</v>
      </c>
      <c r="E26" s="67" t="s">
        <v>132</v>
      </c>
      <c r="F26" s="68">
        <v>35</v>
      </c>
      <c r="G26" s="65"/>
      <c r="H26" s="69"/>
      <c r="I26" s="70"/>
      <c r="J26" s="70"/>
      <c r="K26" s="34" t="s">
        <v>65</v>
      </c>
      <c r="L26" s="77">
        <v>26</v>
      </c>
      <c r="M26" s="77"/>
      <c r="N26" s="72"/>
      <c r="O26" s="79" t="s">
        <v>369</v>
      </c>
      <c r="P26" s="81">
        <v>43688.562048611115</v>
      </c>
      <c r="Q26" s="79" t="s">
        <v>378</v>
      </c>
      <c r="R26" s="79"/>
      <c r="S26" s="79"/>
      <c r="T26" s="79"/>
      <c r="U26" s="79"/>
      <c r="V26" s="83" t="s">
        <v>832</v>
      </c>
      <c r="W26" s="81">
        <v>43688.562048611115</v>
      </c>
      <c r="X26" s="83" t="s">
        <v>942</v>
      </c>
      <c r="Y26" s="79"/>
      <c r="Z26" s="79"/>
      <c r="AA26" s="85" t="s">
        <v>1202</v>
      </c>
      <c r="AB26" s="85" t="s">
        <v>1201</v>
      </c>
      <c r="AC26" s="79" t="b">
        <v>0</v>
      </c>
      <c r="AD26" s="79">
        <v>0</v>
      </c>
      <c r="AE26" s="85" t="s">
        <v>1461</v>
      </c>
      <c r="AF26" s="79" t="b">
        <v>0</v>
      </c>
      <c r="AG26" s="79" t="s">
        <v>1468</v>
      </c>
      <c r="AH26" s="79"/>
      <c r="AI26" s="85" t="s">
        <v>1459</v>
      </c>
      <c r="AJ26" s="79" t="b">
        <v>0</v>
      </c>
      <c r="AK26" s="79">
        <v>0</v>
      </c>
      <c r="AL26" s="85" t="s">
        <v>1459</v>
      </c>
      <c r="AM26" s="79" t="s">
        <v>1489</v>
      </c>
      <c r="AN26" s="79" t="b">
        <v>0</v>
      </c>
      <c r="AO26" s="85" t="s">
        <v>1201</v>
      </c>
      <c r="AP26" s="79" t="s">
        <v>176</v>
      </c>
      <c r="AQ26" s="79">
        <v>0</v>
      </c>
      <c r="AR26" s="79">
        <v>0</v>
      </c>
      <c r="AS26" s="79"/>
      <c r="AT26" s="79"/>
      <c r="AU26" s="79"/>
      <c r="AV26" s="79"/>
      <c r="AW26" s="79"/>
      <c r="AX26" s="79"/>
      <c r="AY26" s="79"/>
      <c r="AZ26" s="79"/>
      <c r="BA26">
        <v>1</v>
      </c>
      <c r="BB26" s="78" t="str">
        <f>REPLACE(INDEX(GroupVertices[Group],MATCH(Edges[[#This Row],[Vertex 1]],GroupVertices[Vertex],0)),1,1,"")</f>
        <v>9</v>
      </c>
      <c r="BC26" s="78" t="str">
        <f>REPLACE(INDEX(GroupVertices[Group],MATCH(Edges[[#This Row],[Vertex 2]],GroupVertices[Vertex],0)),1,1,"")</f>
        <v>9</v>
      </c>
      <c r="BD26" s="48"/>
      <c r="BE26" s="49"/>
      <c r="BF26" s="48"/>
      <c r="BG26" s="49"/>
      <c r="BH26" s="48"/>
      <c r="BI26" s="49"/>
      <c r="BJ26" s="48"/>
      <c r="BK26" s="49"/>
      <c r="BL26" s="48"/>
    </row>
    <row r="27" spans="1:64" ht="15">
      <c r="A27" s="64" t="s">
        <v>217</v>
      </c>
      <c r="B27" s="64" t="s">
        <v>215</v>
      </c>
      <c r="C27" s="65" t="s">
        <v>4029</v>
      </c>
      <c r="D27" s="66">
        <v>7.666666666666667</v>
      </c>
      <c r="E27" s="67" t="s">
        <v>136</v>
      </c>
      <c r="F27" s="68">
        <v>19.666666666666664</v>
      </c>
      <c r="G27" s="65"/>
      <c r="H27" s="69"/>
      <c r="I27" s="70"/>
      <c r="J27" s="70"/>
      <c r="K27" s="34" t="s">
        <v>65</v>
      </c>
      <c r="L27" s="77">
        <v>27</v>
      </c>
      <c r="M27" s="77"/>
      <c r="N27" s="72"/>
      <c r="O27" s="79" t="s">
        <v>369</v>
      </c>
      <c r="P27" s="81">
        <v>43688.43255787037</v>
      </c>
      <c r="Q27" s="79" t="s">
        <v>374</v>
      </c>
      <c r="R27" s="83" t="s">
        <v>563</v>
      </c>
      <c r="S27" s="79" t="s">
        <v>637</v>
      </c>
      <c r="T27" s="79"/>
      <c r="U27" s="79"/>
      <c r="V27" s="83" t="s">
        <v>833</v>
      </c>
      <c r="W27" s="81">
        <v>43688.43255787037</v>
      </c>
      <c r="X27" s="83" t="s">
        <v>943</v>
      </c>
      <c r="Y27" s="79"/>
      <c r="Z27" s="79"/>
      <c r="AA27" s="85" t="s">
        <v>1203</v>
      </c>
      <c r="AB27" s="79"/>
      <c r="AC27" s="79" t="b">
        <v>0</v>
      </c>
      <c r="AD27" s="79">
        <v>0</v>
      </c>
      <c r="AE27" s="85" t="s">
        <v>1459</v>
      </c>
      <c r="AF27" s="79" t="b">
        <v>0</v>
      </c>
      <c r="AG27" s="79" t="s">
        <v>1468</v>
      </c>
      <c r="AH27" s="79"/>
      <c r="AI27" s="85" t="s">
        <v>1459</v>
      </c>
      <c r="AJ27" s="79" t="b">
        <v>0</v>
      </c>
      <c r="AK27" s="79">
        <v>2</v>
      </c>
      <c r="AL27" s="85" t="s">
        <v>1201</v>
      </c>
      <c r="AM27" s="79" t="s">
        <v>1489</v>
      </c>
      <c r="AN27" s="79" t="b">
        <v>0</v>
      </c>
      <c r="AO27" s="85" t="s">
        <v>1201</v>
      </c>
      <c r="AP27" s="79" t="s">
        <v>176</v>
      </c>
      <c r="AQ27" s="79">
        <v>0</v>
      </c>
      <c r="AR27" s="79">
        <v>0</v>
      </c>
      <c r="AS27" s="79"/>
      <c r="AT27" s="79"/>
      <c r="AU27" s="79"/>
      <c r="AV27" s="79"/>
      <c r="AW27" s="79"/>
      <c r="AX27" s="79"/>
      <c r="AY27" s="79"/>
      <c r="AZ27" s="79"/>
      <c r="BA27">
        <v>3</v>
      </c>
      <c r="BB27" s="78" t="str">
        <f>REPLACE(INDEX(GroupVertices[Group],MATCH(Edges[[#This Row],[Vertex 1]],GroupVertices[Vertex],0)),1,1,"")</f>
        <v>9</v>
      </c>
      <c r="BC27" s="78" t="str">
        <f>REPLACE(INDEX(GroupVertices[Group],MATCH(Edges[[#This Row],[Vertex 2]],GroupVertices[Vertex],0)),1,1,"")</f>
        <v>9</v>
      </c>
      <c r="BD27" s="48">
        <v>0</v>
      </c>
      <c r="BE27" s="49">
        <v>0</v>
      </c>
      <c r="BF27" s="48">
        <v>0</v>
      </c>
      <c r="BG27" s="49">
        <v>0</v>
      </c>
      <c r="BH27" s="48">
        <v>0</v>
      </c>
      <c r="BI27" s="49">
        <v>0</v>
      </c>
      <c r="BJ27" s="48">
        <v>12</v>
      </c>
      <c r="BK27" s="49">
        <v>100</v>
      </c>
      <c r="BL27" s="48">
        <v>12</v>
      </c>
    </row>
    <row r="28" spans="1:64" ht="15">
      <c r="A28" s="64" t="s">
        <v>217</v>
      </c>
      <c r="B28" s="64" t="s">
        <v>215</v>
      </c>
      <c r="C28" s="65" t="s">
        <v>4029</v>
      </c>
      <c r="D28" s="66">
        <v>7.666666666666667</v>
      </c>
      <c r="E28" s="67" t="s">
        <v>136</v>
      </c>
      <c r="F28" s="68">
        <v>19.666666666666664</v>
      </c>
      <c r="G28" s="65"/>
      <c r="H28" s="69"/>
      <c r="I28" s="70"/>
      <c r="J28" s="70"/>
      <c r="K28" s="34" t="s">
        <v>65</v>
      </c>
      <c r="L28" s="77">
        <v>28</v>
      </c>
      <c r="M28" s="77"/>
      <c r="N28" s="72"/>
      <c r="O28" s="79" t="s">
        <v>369</v>
      </c>
      <c r="P28" s="81">
        <v>43688.432592592595</v>
      </c>
      <c r="Q28" s="79" t="s">
        <v>374</v>
      </c>
      <c r="R28" s="83" t="s">
        <v>563</v>
      </c>
      <c r="S28" s="79" t="s">
        <v>637</v>
      </c>
      <c r="T28" s="79"/>
      <c r="U28" s="79"/>
      <c r="V28" s="83" t="s">
        <v>833</v>
      </c>
      <c r="W28" s="81">
        <v>43688.432592592595</v>
      </c>
      <c r="X28" s="83" t="s">
        <v>944</v>
      </c>
      <c r="Y28" s="79"/>
      <c r="Z28" s="79"/>
      <c r="AA28" s="85" t="s">
        <v>1204</v>
      </c>
      <c r="AB28" s="79"/>
      <c r="AC28" s="79" t="b">
        <v>0</v>
      </c>
      <c r="AD28" s="79">
        <v>0</v>
      </c>
      <c r="AE28" s="85" t="s">
        <v>1459</v>
      </c>
      <c r="AF28" s="79" t="b">
        <v>0</v>
      </c>
      <c r="AG28" s="79" t="s">
        <v>1468</v>
      </c>
      <c r="AH28" s="79"/>
      <c r="AI28" s="85" t="s">
        <v>1459</v>
      </c>
      <c r="AJ28" s="79" t="b">
        <v>0</v>
      </c>
      <c r="AK28" s="79">
        <v>1</v>
      </c>
      <c r="AL28" s="85" t="s">
        <v>1200</v>
      </c>
      <c r="AM28" s="79" t="s">
        <v>1489</v>
      </c>
      <c r="AN28" s="79" t="b">
        <v>0</v>
      </c>
      <c r="AO28" s="85" t="s">
        <v>1200</v>
      </c>
      <c r="AP28" s="79" t="s">
        <v>176</v>
      </c>
      <c r="AQ28" s="79">
        <v>0</v>
      </c>
      <c r="AR28" s="79">
        <v>0</v>
      </c>
      <c r="AS28" s="79"/>
      <c r="AT28" s="79"/>
      <c r="AU28" s="79"/>
      <c r="AV28" s="79"/>
      <c r="AW28" s="79"/>
      <c r="AX28" s="79"/>
      <c r="AY28" s="79"/>
      <c r="AZ28" s="79"/>
      <c r="BA28">
        <v>3</v>
      </c>
      <c r="BB28" s="78" t="str">
        <f>REPLACE(INDEX(GroupVertices[Group],MATCH(Edges[[#This Row],[Vertex 1]],GroupVertices[Vertex],0)),1,1,"")</f>
        <v>9</v>
      </c>
      <c r="BC28" s="78" t="str">
        <f>REPLACE(INDEX(GroupVertices[Group],MATCH(Edges[[#This Row],[Vertex 2]],GroupVertices[Vertex],0)),1,1,"")</f>
        <v>9</v>
      </c>
      <c r="BD28" s="48">
        <v>0</v>
      </c>
      <c r="BE28" s="49">
        <v>0</v>
      </c>
      <c r="BF28" s="48">
        <v>0</v>
      </c>
      <c r="BG28" s="49">
        <v>0</v>
      </c>
      <c r="BH28" s="48">
        <v>0</v>
      </c>
      <c r="BI28" s="49">
        <v>0</v>
      </c>
      <c r="BJ28" s="48">
        <v>12</v>
      </c>
      <c r="BK28" s="49">
        <v>100</v>
      </c>
      <c r="BL28" s="48">
        <v>12</v>
      </c>
    </row>
    <row r="29" spans="1:64" ht="15">
      <c r="A29" s="64" t="s">
        <v>217</v>
      </c>
      <c r="B29" s="64" t="s">
        <v>215</v>
      </c>
      <c r="C29" s="65" t="s">
        <v>4029</v>
      </c>
      <c r="D29" s="66">
        <v>7.666666666666667</v>
      </c>
      <c r="E29" s="67" t="s">
        <v>136</v>
      </c>
      <c r="F29" s="68">
        <v>19.666666666666664</v>
      </c>
      <c r="G29" s="65"/>
      <c r="H29" s="69"/>
      <c r="I29" s="70"/>
      <c r="J29" s="70"/>
      <c r="K29" s="34" t="s">
        <v>65</v>
      </c>
      <c r="L29" s="77">
        <v>29</v>
      </c>
      <c r="M29" s="77"/>
      <c r="N29" s="72"/>
      <c r="O29" s="79" t="s">
        <v>369</v>
      </c>
      <c r="P29" s="81">
        <v>43688.43263888889</v>
      </c>
      <c r="Q29" s="79" t="s">
        <v>374</v>
      </c>
      <c r="R29" s="83" t="s">
        <v>563</v>
      </c>
      <c r="S29" s="79" t="s">
        <v>637</v>
      </c>
      <c r="T29" s="79"/>
      <c r="U29" s="79"/>
      <c r="V29" s="83" t="s">
        <v>833</v>
      </c>
      <c r="W29" s="81">
        <v>43688.43263888889</v>
      </c>
      <c r="X29" s="83" t="s">
        <v>945</v>
      </c>
      <c r="Y29" s="79"/>
      <c r="Z29" s="79"/>
      <c r="AA29" s="85" t="s">
        <v>1205</v>
      </c>
      <c r="AB29" s="79"/>
      <c r="AC29" s="79" t="b">
        <v>0</v>
      </c>
      <c r="AD29" s="79">
        <v>0</v>
      </c>
      <c r="AE29" s="85" t="s">
        <v>1459</v>
      </c>
      <c r="AF29" s="79" t="b">
        <v>0</v>
      </c>
      <c r="AG29" s="79" t="s">
        <v>1468</v>
      </c>
      <c r="AH29" s="79"/>
      <c r="AI29" s="85" t="s">
        <v>1459</v>
      </c>
      <c r="AJ29" s="79" t="b">
        <v>0</v>
      </c>
      <c r="AK29" s="79">
        <v>2</v>
      </c>
      <c r="AL29" s="85" t="s">
        <v>1199</v>
      </c>
      <c r="AM29" s="79" t="s">
        <v>1489</v>
      </c>
      <c r="AN29" s="79" t="b">
        <v>0</v>
      </c>
      <c r="AO29" s="85" t="s">
        <v>1199</v>
      </c>
      <c r="AP29" s="79" t="s">
        <v>176</v>
      </c>
      <c r="AQ29" s="79">
        <v>0</v>
      </c>
      <c r="AR29" s="79">
        <v>0</v>
      </c>
      <c r="AS29" s="79"/>
      <c r="AT29" s="79"/>
      <c r="AU29" s="79"/>
      <c r="AV29" s="79"/>
      <c r="AW29" s="79"/>
      <c r="AX29" s="79"/>
      <c r="AY29" s="79"/>
      <c r="AZ29" s="79"/>
      <c r="BA29">
        <v>3</v>
      </c>
      <c r="BB29" s="78" t="str">
        <f>REPLACE(INDEX(GroupVertices[Group],MATCH(Edges[[#This Row],[Vertex 1]],GroupVertices[Vertex],0)),1,1,"")</f>
        <v>9</v>
      </c>
      <c r="BC29" s="78" t="str">
        <f>REPLACE(INDEX(GroupVertices[Group],MATCH(Edges[[#This Row],[Vertex 2]],GroupVertices[Vertex],0)),1,1,"")</f>
        <v>9</v>
      </c>
      <c r="BD29" s="48">
        <v>0</v>
      </c>
      <c r="BE29" s="49">
        <v>0</v>
      </c>
      <c r="BF29" s="48">
        <v>0</v>
      </c>
      <c r="BG29" s="49">
        <v>0</v>
      </c>
      <c r="BH29" s="48">
        <v>0</v>
      </c>
      <c r="BI29" s="49">
        <v>0</v>
      </c>
      <c r="BJ29" s="48">
        <v>12</v>
      </c>
      <c r="BK29" s="49">
        <v>100</v>
      </c>
      <c r="BL29" s="48">
        <v>12</v>
      </c>
    </row>
    <row r="30" spans="1:64" ht="15">
      <c r="A30" s="64" t="s">
        <v>216</v>
      </c>
      <c r="B30" s="64" t="s">
        <v>217</v>
      </c>
      <c r="C30" s="65" t="s">
        <v>4028</v>
      </c>
      <c r="D30" s="66">
        <v>3</v>
      </c>
      <c r="E30" s="67" t="s">
        <v>132</v>
      </c>
      <c r="F30" s="68">
        <v>35</v>
      </c>
      <c r="G30" s="65"/>
      <c r="H30" s="69"/>
      <c r="I30" s="70"/>
      <c r="J30" s="70"/>
      <c r="K30" s="34" t="s">
        <v>65</v>
      </c>
      <c r="L30" s="77">
        <v>30</v>
      </c>
      <c r="M30" s="77"/>
      <c r="N30" s="72"/>
      <c r="O30" s="79" t="s">
        <v>369</v>
      </c>
      <c r="P30" s="81">
        <v>43688.562048611115</v>
      </c>
      <c r="Q30" s="79" t="s">
        <v>378</v>
      </c>
      <c r="R30" s="79"/>
      <c r="S30" s="79"/>
      <c r="T30" s="79"/>
      <c r="U30" s="79"/>
      <c r="V30" s="83" t="s">
        <v>832</v>
      </c>
      <c r="W30" s="81">
        <v>43688.562048611115</v>
      </c>
      <c r="X30" s="83" t="s">
        <v>942</v>
      </c>
      <c r="Y30" s="79"/>
      <c r="Z30" s="79"/>
      <c r="AA30" s="85" t="s">
        <v>1202</v>
      </c>
      <c r="AB30" s="85" t="s">
        <v>1201</v>
      </c>
      <c r="AC30" s="79" t="b">
        <v>0</v>
      </c>
      <c r="AD30" s="79">
        <v>0</v>
      </c>
      <c r="AE30" s="85" t="s">
        <v>1461</v>
      </c>
      <c r="AF30" s="79" t="b">
        <v>0</v>
      </c>
      <c r="AG30" s="79" t="s">
        <v>1468</v>
      </c>
      <c r="AH30" s="79"/>
      <c r="AI30" s="85" t="s">
        <v>1459</v>
      </c>
      <c r="AJ30" s="79" t="b">
        <v>0</v>
      </c>
      <c r="AK30" s="79">
        <v>0</v>
      </c>
      <c r="AL30" s="85" t="s">
        <v>1459</v>
      </c>
      <c r="AM30" s="79" t="s">
        <v>1489</v>
      </c>
      <c r="AN30" s="79" t="b">
        <v>0</v>
      </c>
      <c r="AO30" s="85" t="s">
        <v>1201</v>
      </c>
      <c r="AP30" s="79" t="s">
        <v>176</v>
      </c>
      <c r="AQ30" s="79">
        <v>0</v>
      </c>
      <c r="AR30" s="79">
        <v>0</v>
      </c>
      <c r="AS30" s="79"/>
      <c r="AT30" s="79"/>
      <c r="AU30" s="79"/>
      <c r="AV30" s="79"/>
      <c r="AW30" s="79"/>
      <c r="AX30" s="79"/>
      <c r="AY30" s="79"/>
      <c r="AZ30" s="79"/>
      <c r="BA30">
        <v>1</v>
      </c>
      <c r="BB30" s="78" t="str">
        <f>REPLACE(INDEX(GroupVertices[Group],MATCH(Edges[[#This Row],[Vertex 1]],GroupVertices[Vertex],0)),1,1,"")</f>
        <v>9</v>
      </c>
      <c r="BC30" s="78" t="str">
        <f>REPLACE(INDEX(GroupVertices[Group],MATCH(Edges[[#This Row],[Vertex 2]],GroupVertices[Vertex],0)),1,1,"")</f>
        <v>9</v>
      </c>
      <c r="BD30" s="48">
        <v>0</v>
      </c>
      <c r="BE30" s="49">
        <v>0</v>
      </c>
      <c r="BF30" s="48">
        <v>0</v>
      </c>
      <c r="BG30" s="49">
        <v>0</v>
      </c>
      <c r="BH30" s="48">
        <v>0</v>
      </c>
      <c r="BI30" s="49">
        <v>0</v>
      </c>
      <c r="BJ30" s="48">
        <v>11</v>
      </c>
      <c r="BK30" s="49">
        <v>100</v>
      </c>
      <c r="BL30" s="48">
        <v>11</v>
      </c>
    </row>
    <row r="31" spans="1:64" ht="15">
      <c r="A31" s="64" t="s">
        <v>216</v>
      </c>
      <c r="B31" s="64" t="s">
        <v>295</v>
      </c>
      <c r="C31" s="65" t="s">
        <v>4028</v>
      </c>
      <c r="D31" s="66">
        <v>3</v>
      </c>
      <c r="E31" s="67" t="s">
        <v>132</v>
      </c>
      <c r="F31" s="68">
        <v>35</v>
      </c>
      <c r="G31" s="65"/>
      <c r="H31" s="69"/>
      <c r="I31" s="70"/>
      <c r="J31" s="70"/>
      <c r="K31" s="34" t="s">
        <v>65</v>
      </c>
      <c r="L31" s="77">
        <v>31</v>
      </c>
      <c r="M31" s="77"/>
      <c r="N31" s="72"/>
      <c r="O31" s="79" t="s">
        <v>369</v>
      </c>
      <c r="P31" s="81">
        <v>43688.562048611115</v>
      </c>
      <c r="Q31" s="79" t="s">
        <v>378</v>
      </c>
      <c r="R31" s="79"/>
      <c r="S31" s="79"/>
      <c r="T31" s="79"/>
      <c r="U31" s="79"/>
      <c r="V31" s="83" t="s">
        <v>832</v>
      </c>
      <c r="W31" s="81">
        <v>43688.562048611115</v>
      </c>
      <c r="X31" s="83" t="s">
        <v>942</v>
      </c>
      <c r="Y31" s="79"/>
      <c r="Z31" s="79"/>
      <c r="AA31" s="85" t="s">
        <v>1202</v>
      </c>
      <c r="AB31" s="85" t="s">
        <v>1201</v>
      </c>
      <c r="AC31" s="79" t="b">
        <v>0</v>
      </c>
      <c r="AD31" s="79">
        <v>0</v>
      </c>
      <c r="AE31" s="85" t="s">
        <v>1461</v>
      </c>
      <c r="AF31" s="79" t="b">
        <v>0</v>
      </c>
      <c r="AG31" s="79" t="s">
        <v>1468</v>
      </c>
      <c r="AH31" s="79"/>
      <c r="AI31" s="85" t="s">
        <v>1459</v>
      </c>
      <c r="AJ31" s="79" t="b">
        <v>0</v>
      </c>
      <c r="AK31" s="79">
        <v>0</v>
      </c>
      <c r="AL31" s="85" t="s">
        <v>1459</v>
      </c>
      <c r="AM31" s="79" t="s">
        <v>1489</v>
      </c>
      <c r="AN31" s="79" t="b">
        <v>0</v>
      </c>
      <c r="AO31" s="85" t="s">
        <v>1201</v>
      </c>
      <c r="AP31" s="79" t="s">
        <v>176</v>
      </c>
      <c r="AQ31" s="79">
        <v>0</v>
      </c>
      <c r="AR31" s="79">
        <v>0</v>
      </c>
      <c r="AS31" s="79"/>
      <c r="AT31" s="79"/>
      <c r="AU31" s="79"/>
      <c r="AV31" s="79"/>
      <c r="AW31" s="79"/>
      <c r="AX31" s="79"/>
      <c r="AY31" s="79"/>
      <c r="AZ31" s="79"/>
      <c r="BA31">
        <v>1</v>
      </c>
      <c r="BB31" s="78" t="str">
        <f>REPLACE(INDEX(GroupVertices[Group],MATCH(Edges[[#This Row],[Vertex 1]],GroupVertices[Vertex],0)),1,1,"")</f>
        <v>9</v>
      </c>
      <c r="BC31" s="78" t="str">
        <f>REPLACE(INDEX(GroupVertices[Group],MATCH(Edges[[#This Row],[Vertex 2]],GroupVertices[Vertex],0)),1,1,"")</f>
        <v>1</v>
      </c>
      <c r="BD31" s="48"/>
      <c r="BE31" s="49"/>
      <c r="BF31" s="48"/>
      <c r="BG31" s="49"/>
      <c r="BH31" s="48"/>
      <c r="BI31" s="49"/>
      <c r="BJ31" s="48"/>
      <c r="BK31" s="49"/>
      <c r="BL31" s="48"/>
    </row>
    <row r="32" spans="1:64" ht="15">
      <c r="A32" s="64" t="s">
        <v>216</v>
      </c>
      <c r="B32" s="64" t="s">
        <v>306</v>
      </c>
      <c r="C32" s="65" t="s">
        <v>4028</v>
      </c>
      <c r="D32" s="66">
        <v>3</v>
      </c>
      <c r="E32" s="67" t="s">
        <v>132</v>
      </c>
      <c r="F32" s="68">
        <v>35</v>
      </c>
      <c r="G32" s="65"/>
      <c r="H32" s="69"/>
      <c r="I32" s="70"/>
      <c r="J32" s="70"/>
      <c r="K32" s="34" t="s">
        <v>65</v>
      </c>
      <c r="L32" s="77">
        <v>32</v>
      </c>
      <c r="M32" s="77"/>
      <c r="N32" s="72"/>
      <c r="O32" s="79" t="s">
        <v>369</v>
      </c>
      <c r="P32" s="81">
        <v>43688.562048611115</v>
      </c>
      <c r="Q32" s="79" t="s">
        <v>378</v>
      </c>
      <c r="R32" s="79"/>
      <c r="S32" s="79"/>
      <c r="T32" s="79"/>
      <c r="U32" s="79"/>
      <c r="V32" s="83" t="s">
        <v>832</v>
      </c>
      <c r="W32" s="81">
        <v>43688.562048611115</v>
      </c>
      <c r="X32" s="83" t="s">
        <v>942</v>
      </c>
      <c r="Y32" s="79"/>
      <c r="Z32" s="79"/>
      <c r="AA32" s="85" t="s">
        <v>1202</v>
      </c>
      <c r="AB32" s="85" t="s">
        <v>1201</v>
      </c>
      <c r="AC32" s="79" t="b">
        <v>0</v>
      </c>
      <c r="AD32" s="79">
        <v>0</v>
      </c>
      <c r="AE32" s="85" t="s">
        <v>1461</v>
      </c>
      <c r="AF32" s="79" t="b">
        <v>0</v>
      </c>
      <c r="AG32" s="79" t="s">
        <v>1468</v>
      </c>
      <c r="AH32" s="79"/>
      <c r="AI32" s="85" t="s">
        <v>1459</v>
      </c>
      <c r="AJ32" s="79" t="b">
        <v>0</v>
      </c>
      <c r="AK32" s="79">
        <v>0</v>
      </c>
      <c r="AL32" s="85" t="s">
        <v>1459</v>
      </c>
      <c r="AM32" s="79" t="s">
        <v>1489</v>
      </c>
      <c r="AN32" s="79" t="b">
        <v>0</v>
      </c>
      <c r="AO32" s="85" t="s">
        <v>1201</v>
      </c>
      <c r="AP32" s="79" t="s">
        <v>176</v>
      </c>
      <c r="AQ32" s="79">
        <v>0</v>
      </c>
      <c r="AR32" s="79">
        <v>0</v>
      </c>
      <c r="AS32" s="79"/>
      <c r="AT32" s="79"/>
      <c r="AU32" s="79"/>
      <c r="AV32" s="79"/>
      <c r="AW32" s="79"/>
      <c r="AX32" s="79"/>
      <c r="AY32" s="79"/>
      <c r="AZ32" s="79"/>
      <c r="BA32">
        <v>1</v>
      </c>
      <c r="BB32" s="78" t="str">
        <f>REPLACE(INDEX(GroupVertices[Group],MATCH(Edges[[#This Row],[Vertex 1]],GroupVertices[Vertex],0)),1,1,"")</f>
        <v>9</v>
      </c>
      <c r="BC32" s="78" t="str">
        <f>REPLACE(INDEX(GroupVertices[Group],MATCH(Edges[[#This Row],[Vertex 2]],GroupVertices[Vertex],0)),1,1,"")</f>
        <v>2</v>
      </c>
      <c r="BD32" s="48"/>
      <c r="BE32" s="49"/>
      <c r="BF32" s="48"/>
      <c r="BG32" s="49"/>
      <c r="BH32" s="48"/>
      <c r="BI32" s="49"/>
      <c r="BJ32" s="48"/>
      <c r="BK32" s="49"/>
      <c r="BL32" s="48"/>
    </row>
    <row r="33" spans="1:64" ht="15">
      <c r="A33" s="64" t="s">
        <v>216</v>
      </c>
      <c r="B33" s="64" t="s">
        <v>215</v>
      </c>
      <c r="C33" s="65" t="s">
        <v>4028</v>
      </c>
      <c r="D33" s="66">
        <v>3</v>
      </c>
      <c r="E33" s="67" t="s">
        <v>132</v>
      </c>
      <c r="F33" s="68">
        <v>35</v>
      </c>
      <c r="G33" s="65"/>
      <c r="H33" s="69"/>
      <c r="I33" s="70"/>
      <c r="J33" s="70"/>
      <c r="K33" s="34" t="s">
        <v>65</v>
      </c>
      <c r="L33" s="77">
        <v>33</v>
      </c>
      <c r="M33" s="77"/>
      <c r="N33" s="72"/>
      <c r="O33" s="79" t="s">
        <v>370</v>
      </c>
      <c r="P33" s="81">
        <v>43688.562048611115</v>
      </c>
      <c r="Q33" s="79" t="s">
        <v>378</v>
      </c>
      <c r="R33" s="79"/>
      <c r="S33" s="79"/>
      <c r="T33" s="79"/>
      <c r="U33" s="79"/>
      <c r="V33" s="83" t="s">
        <v>832</v>
      </c>
      <c r="W33" s="81">
        <v>43688.562048611115</v>
      </c>
      <c r="X33" s="83" t="s">
        <v>942</v>
      </c>
      <c r="Y33" s="79"/>
      <c r="Z33" s="79"/>
      <c r="AA33" s="85" t="s">
        <v>1202</v>
      </c>
      <c r="AB33" s="85" t="s">
        <v>1201</v>
      </c>
      <c r="AC33" s="79" t="b">
        <v>0</v>
      </c>
      <c r="AD33" s="79">
        <v>0</v>
      </c>
      <c r="AE33" s="85" t="s">
        <v>1461</v>
      </c>
      <c r="AF33" s="79" t="b">
        <v>0</v>
      </c>
      <c r="AG33" s="79" t="s">
        <v>1468</v>
      </c>
      <c r="AH33" s="79"/>
      <c r="AI33" s="85" t="s">
        <v>1459</v>
      </c>
      <c r="AJ33" s="79" t="b">
        <v>0</v>
      </c>
      <c r="AK33" s="79">
        <v>0</v>
      </c>
      <c r="AL33" s="85" t="s">
        <v>1459</v>
      </c>
      <c r="AM33" s="79" t="s">
        <v>1489</v>
      </c>
      <c r="AN33" s="79" t="b">
        <v>0</v>
      </c>
      <c r="AO33" s="85" t="s">
        <v>1201</v>
      </c>
      <c r="AP33" s="79" t="s">
        <v>176</v>
      </c>
      <c r="AQ33" s="79">
        <v>0</v>
      </c>
      <c r="AR33" s="79">
        <v>0</v>
      </c>
      <c r="AS33" s="79"/>
      <c r="AT33" s="79"/>
      <c r="AU33" s="79"/>
      <c r="AV33" s="79"/>
      <c r="AW33" s="79"/>
      <c r="AX33" s="79"/>
      <c r="AY33" s="79"/>
      <c r="AZ33" s="79"/>
      <c r="BA33">
        <v>1</v>
      </c>
      <c r="BB33" s="78" t="str">
        <f>REPLACE(INDEX(GroupVertices[Group],MATCH(Edges[[#This Row],[Vertex 1]],GroupVertices[Vertex],0)),1,1,"")</f>
        <v>9</v>
      </c>
      <c r="BC33" s="78" t="str">
        <f>REPLACE(INDEX(GroupVertices[Group],MATCH(Edges[[#This Row],[Vertex 2]],GroupVertices[Vertex],0)),1,1,"")</f>
        <v>9</v>
      </c>
      <c r="BD33" s="48"/>
      <c r="BE33" s="49"/>
      <c r="BF33" s="48"/>
      <c r="BG33" s="49"/>
      <c r="BH33" s="48"/>
      <c r="BI33" s="49"/>
      <c r="BJ33" s="48"/>
      <c r="BK33" s="49"/>
      <c r="BL33" s="48"/>
    </row>
    <row r="34" spans="1:64" ht="15">
      <c r="A34" s="64" t="s">
        <v>218</v>
      </c>
      <c r="B34" s="64" t="s">
        <v>333</v>
      </c>
      <c r="C34" s="65" t="s">
        <v>4028</v>
      </c>
      <c r="D34" s="66">
        <v>3</v>
      </c>
      <c r="E34" s="67" t="s">
        <v>132</v>
      </c>
      <c r="F34" s="68">
        <v>35</v>
      </c>
      <c r="G34" s="65"/>
      <c r="H34" s="69"/>
      <c r="I34" s="70"/>
      <c r="J34" s="70"/>
      <c r="K34" s="34" t="s">
        <v>65</v>
      </c>
      <c r="L34" s="77">
        <v>34</v>
      </c>
      <c r="M34" s="77"/>
      <c r="N34" s="72"/>
      <c r="O34" s="79" t="s">
        <v>369</v>
      </c>
      <c r="P34" s="81">
        <v>43688.70783564815</v>
      </c>
      <c r="Q34" s="79" t="s">
        <v>379</v>
      </c>
      <c r="R34" s="79"/>
      <c r="S34" s="79"/>
      <c r="T34" s="79" t="s">
        <v>667</v>
      </c>
      <c r="U34" s="83" t="s">
        <v>784</v>
      </c>
      <c r="V34" s="83" t="s">
        <v>784</v>
      </c>
      <c r="W34" s="81">
        <v>43688.70783564815</v>
      </c>
      <c r="X34" s="83" t="s">
        <v>946</v>
      </c>
      <c r="Y34" s="79"/>
      <c r="Z34" s="79"/>
      <c r="AA34" s="85" t="s">
        <v>1206</v>
      </c>
      <c r="AB34" s="79"/>
      <c r="AC34" s="79" t="b">
        <v>0</v>
      </c>
      <c r="AD34" s="79">
        <v>0</v>
      </c>
      <c r="AE34" s="85" t="s">
        <v>1459</v>
      </c>
      <c r="AF34" s="79" t="b">
        <v>0</v>
      </c>
      <c r="AG34" s="79" t="s">
        <v>1468</v>
      </c>
      <c r="AH34" s="79"/>
      <c r="AI34" s="85" t="s">
        <v>1459</v>
      </c>
      <c r="AJ34" s="79" t="b">
        <v>0</v>
      </c>
      <c r="AK34" s="79">
        <v>2</v>
      </c>
      <c r="AL34" s="85" t="s">
        <v>1436</v>
      </c>
      <c r="AM34" s="79" t="s">
        <v>1487</v>
      </c>
      <c r="AN34" s="79" t="b">
        <v>0</v>
      </c>
      <c r="AO34" s="85" t="s">
        <v>1436</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0</v>
      </c>
      <c r="BG34" s="49">
        <v>0</v>
      </c>
      <c r="BH34" s="48">
        <v>0</v>
      </c>
      <c r="BI34" s="49">
        <v>0</v>
      </c>
      <c r="BJ34" s="48">
        <v>11</v>
      </c>
      <c r="BK34" s="49">
        <v>100</v>
      </c>
      <c r="BL34" s="48">
        <v>11</v>
      </c>
    </row>
    <row r="35" spans="1:64" ht="15">
      <c r="A35" s="64" t="s">
        <v>219</v>
      </c>
      <c r="B35" s="64" t="s">
        <v>295</v>
      </c>
      <c r="C35" s="65" t="s">
        <v>4028</v>
      </c>
      <c r="D35" s="66">
        <v>3</v>
      </c>
      <c r="E35" s="67" t="s">
        <v>132</v>
      </c>
      <c r="F35" s="68">
        <v>35</v>
      </c>
      <c r="G35" s="65"/>
      <c r="H35" s="69"/>
      <c r="I35" s="70"/>
      <c r="J35" s="70"/>
      <c r="K35" s="34" t="s">
        <v>65</v>
      </c>
      <c r="L35" s="77">
        <v>35</v>
      </c>
      <c r="M35" s="77"/>
      <c r="N35" s="72"/>
      <c r="O35" s="79" t="s">
        <v>369</v>
      </c>
      <c r="P35" s="81">
        <v>43689.55355324074</v>
      </c>
      <c r="Q35" s="79" t="s">
        <v>380</v>
      </c>
      <c r="R35" s="79"/>
      <c r="S35" s="79"/>
      <c r="T35" s="79" t="s">
        <v>666</v>
      </c>
      <c r="U35" s="79"/>
      <c r="V35" s="83" t="s">
        <v>834</v>
      </c>
      <c r="W35" s="81">
        <v>43689.55355324074</v>
      </c>
      <c r="X35" s="83" t="s">
        <v>947</v>
      </c>
      <c r="Y35" s="79"/>
      <c r="Z35" s="79"/>
      <c r="AA35" s="85" t="s">
        <v>1207</v>
      </c>
      <c r="AB35" s="79"/>
      <c r="AC35" s="79" t="b">
        <v>0</v>
      </c>
      <c r="AD35" s="79">
        <v>0</v>
      </c>
      <c r="AE35" s="85" t="s">
        <v>1459</v>
      </c>
      <c r="AF35" s="79" t="b">
        <v>0</v>
      </c>
      <c r="AG35" s="79" t="s">
        <v>1467</v>
      </c>
      <c r="AH35" s="79"/>
      <c r="AI35" s="85" t="s">
        <v>1459</v>
      </c>
      <c r="AJ35" s="79" t="b">
        <v>0</v>
      </c>
      <c r="AK35" s="79">
        <v>2</v>
      </c>
      <c r="AL35" s="85" t="s">
        <v>1415</v>
      </c>
      <c r="AM35" s="79" t="s">
        <v>1487</v>
      </c>
      <c r="AN35" s="79" t="b">
        <v>0</v>
      </c>
      <c r="AO35" s="85" t="s">
        <v>1415</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4.545454545454546</v>
      </c>
      <c r="BF35" s="48">
        <v>0</v>
      </c>
      <c r="BG35" s="49">
        <v>0</v>
      </c>
      <c r="BH35" s="48">
        <v>0</v>
      </c>
      <c r="BI35" s="49">
        <v>0</v>
      </c>
      <c r="BJ35" s="48">
        <v>21</v>
      </c>
      <c r="BK35" s="49">
        <v>95.45454545454545</v>
      </c>
      <c r="BL35" s="48">
        <v>22</v>
      </c>
    </row>
    <row r="36" spans="1:64" ht="15">
      <c r="A36" s="64" t="s">
        <v>220</v>
      </c>
      <c r="B36" s="64" t="s">
        <v>344</v>
      </c>
      <c r="C36" s="65" t="s">
        <v>4028</v>
      </c>
      <c r="D36" s="66">
        <v>3</v>
      </c>
      <c r="E36" s="67" t="s">
        <v>132</v>
      </c>
      <c r="F36" s="68">
        <v>35</v>
      </c>
      <c r="G36" s="65"/>
      <c r="H36" s="69"/>
      <c r="I36" s="70"/>
      <c r="J36" s="70"/>
      <c r="K36" s="34" t="s">
        <v>65</v>
      </c>
      <c r="L36" s="77">
        <v>36</v>
      </c>
      <c r="M36" s="77"/>
      <c r="N36" s="72"/>
      <c r="O36" s="79" t="s">
        <v>369</v>
      </c>
      <c r="P36" s="81">
        <v>43689.58060185185</v>
      </c>
      <c r="Q36" s="79" t="s">
        <v>381</v>
      </c>
      <c r="R36" s="79"/>
      <c r="S36" s="79"/>
      <c r="T36" s="79" t="s">
        <v>668</v>
      </c>
      <c r="U36" s="79"/>
      <c r="V36" s="83" t="s">
        <v>835</v>
      </c>
      <c r="W36" s="81">
        <v>43689.58060185185</v>
      </c>
      <c r="X36" s="83" t="s">
        <v>948</v>
      </c>
      <c r="Y36" s="79"/>
      <c r="Z36" s="79"/>
      <c r="AA36" s="85" t="s">
        <v>1208</v>
      </c>
      <c r="AB36" s="85" t="s">
        <v>1415</v>
      </c>
      <c r="AC36" s="79" t="b">
        <v>0</v>
      </c>
      <c r="AD36" s="79">
        <v>0</v>
      </c>
      <c r="AE36" s="85" t="s">
        <v>1462</v>
      </c>
      <c r="AF36" s="79" t="b">
        <v>0</v>
      </c>
      <c r="AG36" s="79" t="s">
        <v>1467</v>
      </c>
      <c r="AH36" s="79"/>
      <c r="AI36" s="85" t="s">
        <v>1459</v>
      </c>
      <c r="AJ36" s="79" t="b">
        <v>0</v>
      </c>
      <c r="AK36" s="79">
        <v>0</v>
      </c>
      <c r="AL36" s="85" t="s">
        <v>1459</v>
      </c>
      <c r="AM36" s="79" t="s">
        <v>1488</v>
      </c>
      <c r="AN36" s="79" t="b">
        <v>0</v>
      </c>
      <c r="AO36" s="85" t="s">
        <v>1415</v>
      </c>
      <c r="AP36" s="79" t="s">
        <v>176</v>
      </c>
      <c r="AQ36" s="79">
        <v>0</v>
      </c>
      <c r="AR36" s="79">
        <v>0</v>
      </c>
      <c r="AS36" s="79" t="s">
        <v>1502</v>
      </c>
      <c r="AT36" s="79" t="s">
        <v>1503</v>
      </c>
      <c r="AU36" s="79" t="s">
        <v>1504</v>
      </c>
      <c r="AV36" s="79" t="s">
        <v>1507</v>
      </c>
      <c r="AW36" s="79" t="s">
        <v>1510</v>
      </c>
      <c r="AX36" s="79" t="s">
        <v>1513</v>
      </c>
      <c r="AY36" s="79" t="s">
        <v>1514</v>
      </c>
      <c r="AZ36" s="83" t="s">
        <v>1517</v>
      </c>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6</v>
      </c>
      <c r="BK36" s="49">
        <v>100</v>
      </c>
      <c r="BL36" s="48">
        <v>6</v>
      </c>
    </row>
    <row r="37" spans="1:64" ht="15">
      <c r="A37" s="64" t="s">
        <v>220</v>
      </c>
      <c r="B37" s="64" t="s">
        <v>295</v>
      </c>
      <c r="C37" s="65" t="s">
        <v>4028</v>
      </c>
      <c r="D37" s="66">
        <v>3</v>
      </c>
      <c r="E37" s="67" t="s">
        <v>132</v>
      </c>
      <c r="F37" s="68">
        <v>35</v>
      </c>
      <c r="G37" s="65"/>
      <c r="H37" s="69"/>
      <c r="I37" s="70"/>
      <c r="J37" s="70"/>
      <c r="K37" s="34" t="s">
        <v>65</v>
      </c>
      <c r="L37" s="77">
        <v>37</v>
      </c>
      <c r="M37" s="77"/>
      <c r="N37" s="72"/>
      <c r="O37" s="79" t="s">
        <v>370</v>
      </c>
      <c r="P37" s="81">
        <v>43689.58060185185</v>
      </c>
      <c r="Q37" s="79" t="s">
        <v>381</v>
      </c>
      <c r="R37" s="79"/>
      <c r="S37" s="79"/>
      <c r="T37" s="79" t="s">
        <v>668</v>
      </c>
      <c r="U37" s="79"/>
      <c r="V37" s="83" t="s">
        <v>835</v>
      </c>
      <c r="W37" s="81">
        <v>43689.58060185185</v>
      </c>
      <c r="X37" s="83" t="s">
        <v>948</v>
      </c>
      <c r="Y37" s="79"/>
      <c r="Z37" s="79"/>
      <c r="AA37" s="85" t="s">
        <v>1208</v>
      </c>
      <c r="AB37" s="85" t="s">
        <v>1415</v>
      </c>
      <c r="AC37" s="79" t="b">
        <v>0</v>
      </c>
      <c r="AD37" s="79">
        <v>0</v>
      </c>
      <c r="AE37" s="85" t="s">
        <v>1462</v>
      </c>
      <c r="AF37" s="79" t="b">
        <v>0</v>
      </c>
      <c r="AG37" s="79" t="s">
        <v>1467</v>
      </c>
      <c r="AH37" s="79"/>
      <c r="AI37" s="85" t="s">
        <v>1459</v>
      </c>
      <c r="AJ37" s="79" t="b">
        <v>0</v>
      </c>
      <c r="AK37" s="79">
        <v>0</v>
      </c>
      <c r="AL37" s="85" t="s">
        <v>1459</v>
      </c>
      <c r="AM37" s="79" t="s">
        <v>1488</v>
      </c>
      <c r="AN37" s="79" t="b">
        <v>0</v>
      </c>
      <c r="AO37" s="85" t="s">
        <v>1415</v>
      </c>
      <c r="AP37" s="79" t="s">
        <v>176</v>
      </c>
      <c r="AQ37" s="79">
        <v>0</v>
      </c>
      <c r="AR37" s="79">
        <v>0</v>
      </c>
      <c r="AS37" s="79" t="s">
        <v>1502</v>
      </c>
      <c r="AT37" s="79" t="s">
        <v>1503</v>
      </c>
      <c r="AU37" s="79" t="s">
        <v>1504</v>
      </c>
      <c r="AV37" s="79" t="s">
        <v>1507</v>
      </c>
      <c r="AW37" s="79" t="s">
        <v>1510</v>
      </c>
      <c r="AX37" s="79" t="s">
        <v>1513</v>
      </c>
      <c r="AY37" s="79" t="s">
        <v>1514</v>
      </c>
      <c r="AZ37" s="83" t="s">
        <v>1517</v>
      </c>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221</v>
      </c>
      <c r="B38" s="64" t="s">
        <v>345</v>
      </c>
      <c r="C38" s="65" t="s">
        <v>4028</v>
      </c>
      <c r="D38" s="66">
        <v>3</v>
      </c>
      <c r="E38" s="67" t="s">
        <v>132</v>
      </c>
      <c r="F38" s="68">
        <v>35</v>
      </c>
      <c r="G38" s="65"/>
      <c r="H38" s="69"/>
      <c r="I38" s="70"/>
      <c r="J38" s="70"/>
      <c r="K38" s="34" t="s">
        <v>65</v>
      </c>
      <c r="L38" s="77">
        <v>38</v>
      </c>
      <c r="M38" s="77"/>
      <c r="N38" s="72"/>
      <c r="O38" s="79" t="s">
        <v>369</v>
      </c>
      <c r="P38" s="81">
        <v>43699.61476851852</v>
      </c>
      <c r="Q38" s="79" t="s">
        <v>382</v>
      </c>
      <c r="R38" s="79"/>
      <c r="S38" s="79"/>
      <c r="T38" s="79" t="s">
        <v>669</v>
      </c>
      <c r="U38" s="83" t="s">
        <v>785</v>
      </c>
      <c r="V38" s="83" t="s">
        <v>785</v>
      </c>
      <c r="W38" s="81">
        <v>43699.61476851852</v>
      </c>
      <c r="X38" s="83" t="s">
        <v>949</v>
      </c>
      <c r="Y38" s="79"/>
      <c r="Z38" s="79"/>
      <c r="AA38" s="85" t="s">
        <v>1209</v>
      </c>
      <c r="AB38" s="79"/>
      <c r="AC38" s="79" t="b">
        <v>0</v>
      </c>
      <c r="AD38" s="79">
        <v>7</v>
      </c>
      <c r="AE38" s="85" t="s">
        <v>1459</v>
      </c>
      <c r="AF38" s="79" t="b">
        <v>0</v>
      </c>
      <c r="AG38" s="79" t="s">
        <v>1467</v>
      </c>
      <c r="AH38" s="79"/>
      <c r="AI38" s="85" t="s">
        <v>1459</v>
      </c>
      <c r="AJ38" s="79" t="b">
        <v>0</v>
      </c>
      <c r="AK38" s="79">
        <v>2</v>
      </c>
      <c r="AL38" s="85" t="s">
        <v>1459</v>
      </c>
      <c r="AM38" s="79" t="s">
        <v>1488</v>
      </c>
      <c r="AN38" s="79" t="b">
        <v>0</v>
      </c>
      <c r="AO38" s="85" t="s">
        <v>1209</v>
      </c>
      <c r="AP38" s="79" t="s">
        <v>1499</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222</v>
      </c>
      <c r="B39" s="64" t="s">
        <v>345</v>
      </c>
      <c r="C39" s="65" t="s">
        <v>4028</v>
      </c>
      <c r="D39" s="66">
        <v>3</v>
      </c>
      <c r="E39" s="67" t="s">
        <v>132</v>
      </c>
      <c r="F39" s="68">
        <v>35</v>
      </c>
      <c r="G39" s="65"/>
      <c r="H39" s="69"/>
      <c r="I39" s="70"/>
      <c r="J39" s="70"/>
      <c r="K39" s="34" t="s">
        <v>65</v>
      </c>
      <c r="L39" s="77">
        <v>39</v>
      </c>
      <c r="M39" s="77"/>
      <c r="N39" s="72"/>
      <c r="O39" s="79" t="s">
        <v>369</v>
      </c>
      <c r="P39" s="81">
        <v>43690.32189814815</v>
      </c>
      <c r="Q39" s="79" t="s">
        <v>383</v>
      </c>
      <c r="R39" s="83" t="s">
        <v>564</v>
      </c>
      <c r="S39" s="79" t="s">
        <v>635</v>
      </c>
      <c r="T39" s="79" t="s">
        <v>670</v>
      </c>
      <c r="U39" s="79"/>
      <c r="V39" s="83" t="s">
        <v>836</v>
      </c>
      <c r="W39" s="81">
        <v>43690.32189814815</v>
      </c>
      <c r="X39" s="83" t="s">
        <v>950</v>
      </c>
      <c r="Y39" s="79"/>
      <c r="Z39" s="79"/>
      <c r="AA39" s="85" t="s">
        <v>1210</v>
      </c>
      <c r="AB39" s="79"/>
      <c r="AC39" s="79" t="b">
        <v>0</v>
      </c>
      <c r="AD39" s="79">
        <v>1</v>
      </c>
      <c r="AE39" s="85" t="s">
        <v>1459</v>
      </c>
      <c r="AF39" s="79" t="b">
        <v>0</v>
      </c>
      <c r="AG39" s="79" t="s">
        <v>1467</v>
      </c>
      <c r="AH39" s="79"/>
      <c r="AI39" s="85" t="s">
        <v>1459</v>
      </c>
      <c r="AJ39" s="79" t="b">
        <v>0</v>
      </c>
      <c r="AK39" s="79">
        <v>0</v>
      </c>
      <c r="AL39" s="85" t="s">
        <v>1459</v>
      </c>
      <c r="AM39" s="79" t="s">
        <v>1485</v>
      </c>
      <c r="AN39" s="79" t="b">
        <v>0</v>
      </c>
      <c r="AO39" s="85" t="s">
        <v>1210</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222</v>
      </c>
      <c r="B40" s="64" t="s">
        <v>307</v>
      </c>
      <c r="C40" s="65" t="s">
        <v>4028</v>
      </c>
      <c r="D40" s="66">
        <v>3</v>
      </c>
      <c r="E40" s="67" t="s">
        <v>132</v>
      </c>
      <c r="F40" s="68">
        <v>35</v>
      </c>
      <c r="G40" s="65"/>
      <c r="H40" s="69"/>
      <c r="I40" s="70"/>
      <c r="J40" s="70"/>
      <c r="K40" s="34" t="s">
        <v>65</v>
      </c>
      <c r="L40" s="77">
        <v>40</v>
      </c>
      <c r="M40" s="77"/>
      <c r="N40" s="72"/>
      <c r="O40" s="79" t="s">
        <v>369</v>
      </c>
      <c r="P40" s="81">
        <v>43690.32189814815</v>
      </c>
      <c r="Q40" s="79" t="s">
        <v>383</v>
      </c>
      <c r="R40" s="83" t="s">
        <v>564</v>
      </c>
      <c r="S40" s="79" t="s">
        <v>635</v>
      </c>
      <c r="T40" s="79" t="s">
        <v>670</v>
      </c>
      <c r="U40" s="79"/>
      <c r="V40" s="83" t="s">
        <v>836</v>
      </c>
      <c r="W40" s="81">
        <v>43690.32189814815</v>
      </c>
      <c r="X40" s="83" t="s">
        <v>950</v>
      </c>
      <c r="Y40" s="79"/>
      <c r="Z40" s="79"/>
      <c r="AA40" s="85" t="s">
        <v>1210</v>
      </c>
      <c r="AB40" s="79"/>
      <c r="AC40" s="79" t="b">
        <v>0</v>
      </c>
      <c r="AD40" s="79">
        <v>1</v>
      </c>
      <c r="AE40" s="85" t="s">
        <v>1459</v>
      </c>
      <c r="AF40" s="79" t="b">
        <v>0</v>
      </c>
      <c r="AG40" s="79" t="s">
        <v>1467</v>
      </c>
      <c r="AH40" s="79"/>
      <c r="AI40" s="85" t="s">
        <v>1459</v>
      </c>
      <c r="AJ40" s="79" t="b">
        <v>0</v>
      </c>
      <c r="AK40" s="79">
        <v>0</v>
      </c>
      <c r="AL40" s="85" t="s">
        <v>1459</v>
      </c>
      <c r="AM40" s="79" t="s">
        <v>1485</v>
      </c>
      <c r="AN40" s="79" t="b">
        <v>0</v>
      </c>
      <c r="AO40" s="85" t="s">
        <v>1210</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2</v>
      </c>
      <c r="BE40" s="49">
        <v>10.526315789473685</v>
      </c>
      <c r="BF40" s="48">
        <v>0</v>
      </c>
      <c r="BG40" s="49">
        <v>0</v>
      </c>
      <c r="BH40" s="48">
        <v>0</v>
      </c>
      <c r="BI40" s="49">
        <v>0</v>
      </c>
      <c r="BJ40" s="48">
        <v>17</v>
      </c>
      <c r="BK40" s="49">
        <v>89.47368421052632</v>
      </c>
      <c r="BL40" s="48">
        <v>19</v>
      </c>
    </row>
    <row r="41" spans="1:64" ht="15">
      <c r="A41" s="64" t="s">
        <v>223</v>
      </c>
      <c r="B41" s="64" t="s">
        <v>346</v>
      </c>
      <c r="C41" s="65" t="s">
        <v>4028</v>
      </c>
      <c r="D41" s="66">
        <v>3</v>
      </c>
      <c r="E41" s="67" t="s">
        <v>132</v>
      </c>
      <c r="F41" s="68">
        <v>35</v>
      </c>
      <c r="G41" s="65"/>
      <c r="H41" s="69"/>
      <c r="I41" s="70"/>
      <c r="J41" s="70"/>
      <c r="K41" s="34" t="s">
        <v>65</v>
      </c>
      <c r="L41" s="77">
        <v>41</v>
      </c>
      <c r="M41" s="77"/>
      <c r="N41" s="72"/>
      <c r="O41" s="79" t="s">
        <v>369</v>
      </c>
      <c r="P41" s="81">
        <v>43690.33462962963</v>
      </c>
      <c r="Q41" s="79" t="s">
        <v>384</v>
      </c>
      <c r="R41" s="79"/>
      <c r="S41" s="79"/>
      <c r="T41" s="79"/>
      <c r="U41" s="79"/>
      <c r="V41" s="83" t="s">
        <v>837</v>
      </c>
      <c r="W41" s="81">
        <v>43690.33462962963</v>
      </c>
      <c r="X41" s="83" t="s">
        <v>951</v>
      </c>
      <c r="Y41" s="79"/>
      <c r="Z41" s="79"/>
      <c r="AA41" s="85" t="s">
        <v>1211</v>
      </c>
      <c r="AB41" s="79"/>
      <c r="AC41" s="79" t="b">
        <v>0</v>
      </c>
      <c r="AD41" s="79">
        <v>0</v>
      </c>
      <c r="AE41" s="85" t="s">
        <v>1459</v>
      </c>
      <c r="AF41" s="79" t="b">
        <v>0</v>
      </c>
      <c r="AG41" s="79" t="s">
        <v>1467</v>
      </c>
      <c r="AH41" s="79"/>
      <c r="AI41" s="85" t="s">
        <v>1459</v>
      </c>
      <c r="AJ41" s="79" t="b">
        <v>0</v>
      </c>
      <c r="AK41" s="79">
        <v>3</v>
      </c>
      <c r="AL41" s="85" t="s">
        <v>1212</v>
      </c>
      <c r="AM41" s="79" t="s">
        <v>1489</v>
      </c>
      <c r="AN41" s="79" t="b">
        <v>0</v>
      </c>
      <c r="AO41" s="85" t="s">
        <v>1212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224</v>
      </c>
      <c r="B42" s="64" t="s">
        <v>295</v>
      </c>
      <c r="C42" s="65" t="s">
        <v>4028</v>
      </c>
      <c r="D42" s="66">
        <v>3</v>
      </c>
      <c r="E42" s="67" t="s">
        <v>132</v>
      </c>
      <c r="F42" s="68">
        <v>35</v>
      </c>
      <c r="G42" s="65"/>
      <c r="H42" s="69"/>
      <c r="I42" s="70"/>
      <c r="J42" s="70"/>
      <c r="K42" s="34" t="s">
        <v>65</v>
      </c>
      <c r="L42" s="77">
        <v>42</v>
      </c>
      <c r="M42" s="77"/>
      <c r="N42" s="72"/>
      <c r="O42" s="79" t="s">
        <v>369</v>
      </c>
      <c r="P42" s="81">
        <v>42855.735497685186</v>
      </c>
      <c r="Q42" s="79" t="s">
        <v>385</v>
      </c>
      <c r="R42" s="79"/>
      <c r="S42" s="79"/>
      <c r="T42" s="79" t="s">
        <v>295</v>
      </c>
      <c r="U42" s="83" t="s">
        <v>786</v>
      </c>
      <c r="V42" s="83" t="s">
        <v>786</v>
      </c>
      <c r="W42" s="81">
        <v>42855.735497685186</v>
      </c>
      <c r="X42" s="83" t="s">
        <v>952</v>
      </c>
      <c r="Y42" s="79"/>
      <c r="Z42" s="79"/>
      <c r="AA42" s="85" t="s">
        <v>1212</v>
      </c>
      <c r="AB42" s="79"/>
      <c r="AC42" s="79" t="b">
        <v>0</v>
      </c>
      <c r="AD42" s="79">
        <v>11</v>
      </c>
      <c r="AE42" s="85" t="s">
        <v>1459</v>
      </c>
      <c r="AF42" s="79" t="b">
        <v>0</v>
      </c>
      <c r="AG42" s="79" t="s">
        <v>1467</v>
      </c>
      <c r="AH42" s="79"/>
      <c r="AI42" s="85" t="s">
        <v>1459</v>
      </c>
      <c r="AJ42" s="79" t="b">
        <v>0</v>
      </c>
      <c r="AK42" s="79">
        <v>3</v>
      </c>
      <c r="AL42" s="85" t="s">
        <v>1459</v>
      </c>
      <c r="AM42" s="79" t="s">
        <v>1488</v>
      </c>
      <c r="AN42" s="79" t="b">
        <v>0</v>
      </c>
      <c r="AO42" s="85" t="s">
        <v>1212</v>
      </c>
      <c r="AP42" s="79" t="s">
        <v>1499</v>
      </c>
      <c r="AQ42" s="79">
        <v>0</v>
      </c>
      <c r="AR42" s="79">
        <v>0</v>
      </c>
      <c r="AS42" s="79" t="s">
        <v>1500</v>
      </c>
      <c r="AT42" s="79" t="s">
        <v>1503</v>
      </c>
      <c r="AU42" s="79" t="s">
        <v>1504</v>
      </c>
      <c r="AV42" s="79" t="s">
        <v>1505</v>
      </c>
      <c r="AW42" s="79" t="s">
        <v>1508</v>
      </c>
      <c r="AX42" s="79" t="s">
        <v>1511</v>
      </c>
      <c r="AY42" s="79" t="s">
        <v>1514</v>
      </c>
      <c r="AZ42" s="83" t="s">
        <v>1515</v>
      </c>
      <c r="BA42">
        <v>1</v>
      </c>
      <c r="BB42" s="78" t="str">
        <f>REPLACE(INDEX(GroupVertices[Group],MATCH(Edges[[#This Row],[Vertex 1]],GroupVertices[Vertex],0)),1,1,"")</f>
        <v>1</v>
      </c>
      <c r="BC42" s="78" t="str">
        <f>REPLACE(INDEX(GroupVertices[Group],MATCH(Edges[[#This Row],[Vertex 2]],GroupVertices[Vertex],0)),1,1,"")</f>
        <v>1</v>
      </c>
      <c r="BD42" s="48">
        <v>1</v>
      </c>
      <c r="BE42" s="49">
        <v>4.3478260869565215</v>
      </c>
      <c r="BF42" s="48">
        <v>0</v>
      </c>
      <c r="BG42" s="49">
        <v>0</v>
      </c>
      <c r="BH42" s="48">
        <v>0</v>
      </c>
      <c r="BI42" s="49">
        <v>0</v>
      </c>
      <c r="BJ42" s="48">
        <v>22</v>
      </c>
      <c r="BK42" s="49">
        <v>95.65217391304348</v>
      </c>
      <c r="BL42" s="48">
        <v>23</v>
      </c>
    </row>
    <row r="43" spans="1:64" ht="15">
      <c r="A43" s="64" t="s">
        <v>223</v>
      </c>
      <c r="B43" s="64" t="s">
        <v>224</v>
      </c>
      <c r="C43" s="65" t="s">
        <v>4028</v>
      </c>
      <c r="D43" s="66">
        <v>3</v>
      </c>
      <c r="E43" s="67" t="s">
        <v>132</v>
      </c>
      <c r="F43" s="68">
        <v>35</v>
      </c>
      <c r="G43" s="65"/>
      <c r="H43" s="69"/>
      <c r="I43" s="70"/>
      <c r="J43" s="70"/>
      <c r="K43" s="34" t="s">
        <v>65</v>
      </c>
      <c r="L43" s="77">
        <v>43</v>
      </c>
      <c r="M43" s="77"/>
      <c r="N43" s="72"/>
      <c r="O43" s="79" t="s">
        <v>369</v>
      </c>
      <c r="P43" s="81">
        <v>43690.33462962963</v>
      </c>
      <c r="Q43" s="79" t="s">
        <v>384</v>
      </c>
      <c r="R43" s="79"/>
      <c r="S43" s="79"/>
      <c r="T43" s="79"/>
      <c r="U43" s="79"/>
      <c r="V43" s="83" t="s">
        <v>837</v>
      </c>
      <c r="W43" s="81">
        <v>43690.33462962963</v>
      </c>
      <c r="X43" s="83" t="s">
        <v>951</v>
      </c>
      <c r="Y43" s="79"/>
      <c r="Z43" s="79"/>
      <c r="AA43" s="85" t="s">
        <v>1211</v>
      </c>
      <c r="AB43" s="79"/>
      <c r="AC43" s="79" t="b">
        <v>0</v>
      </c>
      <c r="AD43" s="79">
        <v>0</v>
      </c>
      <c r="AE43" s="85" t="s">
        <v>1459</v>
      </c>
      <c r="AF43" s="79" t="b">
        <v>0</v>
      </c>
      <c r="AG43" s="79" t="s">
        <v>1467</v>
      </c>
      <c r="AH43" s="79"/>
      <c r="AI43" s="85" t="s">
        <v>1459</v>
      </c>
      <c r="AJ43" s="79" t="b">
        <v>0</v>
      </c>
      <c r="AK43" s="79">
        <v>3</v>
      </c>
      <c r="AL43" s="85" t="s">
        <v>1212</v>
      </c>
      <c r="AM43" s="79" t="s">
        <v>1489</v>
      </c>
      <c r="AN43" s="79" t="b">
        <v>0</v>
      </c>
      <c r="AO43" s="85" t="s">
        <v>1212</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1</v>
      </c>
      <c r="BE43" s="49">
        <v>4.166666666666667</v>
      </c>
      <c r="BF43" s="48">
        <v>0</v>
      </c>
      <c r="BG43" s="49">
        <v>0</v>
      </c>
      <c r="BH43" s="48">
        <v>0</v>
      </c>
      <c r="BI43" s="49">
        <v>0</v>
      </c>
      <c r="BJ43" s="48">
        <v>23</v>
      </c>
      <c r="BK43" s="49">
        <v>95.83333333333333</v>
      </c>
      <c r="BL43" s="48">
        <v>24</v>
      </c>
    </row>
    <row r="44" spans="1:64" ht="15">
      <c r="A44" s="64" t="s">
        <v>223</v>
      </c>
      <c r="B44" s="64" t="s">
        <v>295</v>
      </c>
      <c r="C44" s="65" t="s">
        <v>4028</v>
      </c>
      <c r="D44" s="66">
        <v>3</v>
      </c>
      <c r="E44" s="67" t="s">
        <v>132</v>
      </c>
      <c r="F44" s="68">
        <v>35</v>
      </c>
      <c r="G44" s="65"/>
      <c r="H44" s="69"/>
      <c r="I44" s="70"/>
      <c r="J44" s="70"/>
      <c r="K44" s="34" t="s">
        <v>65</v>
      </c>
      <c r="L44" s="77">
        <v>44</v>
      </c>
      <c r="M44" s="77"/>
      <c r="N44" s="72"/>
      <c r="O44" s="79" t="s">
        <v>369</v>
      </c>
      <c r="P44" s="81">
        <v>43690.33462962963</v>
      </c>
      <c r="Q44" s="79" t="s">
        <v>384</v>
      </c>
      <c r="R44" s="79"/>
      <c r="S44" s="79"/>
      <c r="T44" s="79"/>
      <c r="U44" s="79"/>
      <c r="V44" s="83" t="s">
        <v>837</v>
      </c>
      <c r="W44" s="81">
        <v>43690.33462962963</v>
      </c>
      <c r="X44" s="83" t="s">
        <v>951</v>
      </c>
      <c r="Y44" s="79"/>
      <c r="Z44" s="79"/>
      <c r="AA44" s="85" t="s">
        <v>1211</v>
      </c>
      <c r="AB44" s="79"/>
      <c r="AC44" s="79" t="b">
        <v>0</v>
      </c>
      <c r="AD44" s="79">
        <v>0</v>
      </c>
      <c r="AE44" s="85" t="s">
        <v>1459</v>
      </c>
      <c r="AF44" s="79" t="b">
        <v>0</v>
      </c>
      <c r="AG44" s="79" t="s">
        <v>1467</v>
      </c>
      <c r="AH44" s="79"/>
      <c r="AI44" s="85" t="s">
        <v>1459</v>
      </c>
      <c r="AJ44" s="79" t="b">
        <v>0</v>
      </c>
      <c r="AK44" s="79">
        <v>3</v>
      </c>
      <c r="AL44" s="85" t="s">
        <v>1212</v>
      </c>
      <c r="AM44" s="79" t="s">
        <v>1489</v>
      </c>
      <c r="AN44" s="79" t="b">
        <v>0</v>
      </c>
      <c r="AO44" s="85" t="s">
        <v>1212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225</v>
      </c>
      <c r="B45" s="64" t="s">
        <v>225</v>
      </c>
      <c r="C45" s="65" t="s">
        <v>4028</v>
      </c>
      <c r="D45" s="66">
        <v>3</v>
      </c>
      <c r="E45" s="67" t="s">
        <v>132</v>
      </c>
      <c r="F45" s="68">
        <v>35</v>
      </c>
      <c r="G45" s="65"/>
      <c r="H45" s="69"/>
      <c r="I45" s="70"/>
      <c r="J45" s="70"/>
      <c r="K45" s="34" t="s">
        <v>65</v>
      </c>
      <c r="L45" s="77">
        <v>45</v>
      </c>
      <c r="M45" s="77"/>
      <c r="N45" s="72"/>
      <c r="O45" s="79" t="s">
        <v>176</v>
      </c>
      <c r="P45" s="81">
        <v>43690.41475694445</v>
      </c>
      <c r="Q45" s="79" t="s">
        <v>386</v>
      </c>
      <c r="R45" s="83" t="s">
        <v>565</v>
      </c>
      <c r="S45" s="79" t="s">
        <v>638</v>
      </c>
      <c r="T45" s="79" t="s">
        <v>671</v>
      </c>
      <c r="U45" s="83" t="s">
        <v>787</v>
      </c>
      <c r="V45" s="83" t="s">
        <v>787</v>
      </c>
      <c r="W45" s="81">
        <v>43690.41475694445</v>
      </c>
      <c r="X45" s="83" t="s">
        <v>953</v>
      </c>
      <c r="Y45" s="79"/>
      <c r="Z45" s="79"/>
      <c r="AA45" s="85" t="s">
        <v>1213</v>
      </c>
      <c r="AB45" s="79"/>
      <c r="AC45" s="79" t="b">
        <v>0</v>
      </c>
      <c r="AD45" s="79">
        <v>1</v>
      </c>
      <c r="AE45" s="85" t="s">
        <v>1459</v>
      </c>
      <c r="AF45" s="79" t="b">
        <v>0</v>
      </c>
      <c r="AG45" s="79" t="s">
        <v>1467</v>
      </c>
      <c r="AH45" s="79"/>
      <c r="AI45" s="85" t="s">
        <v>1459</v>
      </c>
      <c r="AJ45" s="79" t="b">
        <v>0</v>
      </c>
      <c r="AK45" s="79">
        <v>0</v>
      </c>
      <c r="AL45" s="85" t="s">
        <v>1459</v>
      </c>
      <c r="AM45" s="79" t="s">
        <v>1487</v>
      </c>
      <c r="AN45" s="79" t="b">
        <v>0</v>
      </c>
      <c r="AO45" s="85" t="s">
        <v>1213</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0</v>
      </c>
      <c r="BE45" s="49">
        <v>0</v>
      </c>
      <c r="BF45" s="48">
        <v>0</v>
      </c>
      <c r="BG45" s="49">
        <v>0</v>
      </c>
      <c r="BH45" s="48">
        <v>0</v>
      </c>
      <c r="BI45" s="49">
        <v>0</v>
      </c>
      <c r="BJ45" s="48">
        <v>17</v>
      </c>
      <c r="BK45" s="49">
        <v>100</v>
      </c>
      <c r="BL45" s="48">
        <v>17</v>
      </c>
    </row>
    <row r="46" spans="1:64" ht="15">
      <c r="A46" s="64" t="s">
        <v>226</v>
      </c>
      <c r="B46" s="64" t="s">
        <v>226</v>
      </c>
      <c r="C46" s="65" t="s">
        <v>4028</v>
      </c>
      <c r="D46" s="66">
        <v>3</v>
      </c>
      <c r="E46" s="67" t="s">
        <v>132</v>
      </c>
      <c r="F46" s="68">
        <v>35</v>
      </c>
      <c r="G46" s="65"/>
      <c r="H46" s="69"/>
      <c r="I46" s="70"/>
      <c r="J46" s="70"/>
      <c r="K46" s="34" t="s">
        <v>65</v>
      </c>
      <c r="L46" s="77">
        <v>46</v>
      </c>
      <c r="M46" s="77"/>
      <c r="N46" s="72"/>
      <c r="O46" s="79" t="s">
        <v>176</v>
      </c>
      <c r="P46" s="81">
        <v>43690.50512731481</v>
      </c>
      <c r="Q46" s="79" t="s">
        <v>387</v>
      </c>
      <c r="R46" s="79"/>
      <c r="S46" s="79"/>
      <c r="T46" s="79" t="s">
        <v>672</v>
      </c>
      <c r="U46" s="83" t="s">
        <v>788</v>
      </c>
      <c r="V46" s="83" t="s">
        <v>788</v>
      </c>
      <c r="W46" s="81">
        <v>43690.50512731481</v>
      </c>
      <c r="X46" s="83" t="s">
        <v>954</v>
      </c>
      <c r="Y46" s="79"/>
      <c r="Z46" s="79"/>
      <c r="AA46" s="85" t="s">
        <v>1214</v>
      </c>
      <c r="AB46" s="79"/>
      <c r="AC46" s="79" t="b">
        <v>0</v>
      </c>
      <c r="AD46" s="79">
        <v>1</v>
      </c>
      <c r="AE46" s="85" t="s">
        <v>1459</v>
      </c>
      <c r="AF46" s="79" t="b">
        <v>0</v>
      </c>
      <c r="AG46" s="79" t="s">
        <v>1468</v>
      </c>
      <c r="AH46" s="79"/>
      <c r="AI46" s="85" t="s">
        <v>1459</v>
      </c>
      <c r="AJ46" s="79" t="b">
        <v>0</v>
      </c>
      <c r="AK46" s="79">
        <v>0</v>
      </c>
      <c r="AL46" s="85" t="s">
        <v>1459</v>
      </c>
      <c r="AM46" s="79" t="s">
        <v>1489</v>
      </c>
      <c r="AN46" s="79" t="b">
        <v>0</v>
      </c>
      <c r="AO46" s="85" t="s">
        <v>1214</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v>0</v>
      </c>
      <c r="BE46" s="49">
        <v>0</v>
      </c>
      <c r="BF46" s="48">
        <v>0</v>
      </c>
      <c r="BG46" s="49">
        <v>0</v>
      </c>
      <c r="BH46" s="48">
        <v>0</v>
      </c>
      <c r="BI46" s="49">
        <v>0</v>
      </c>
      <c r="BJ46" s="48">
        <v>30</v>
      </c>
      <c r="BK46" s="49">
        <v>100</v>
      </c>
      <c r="BL46" s="48">
        <v>30</v>
      </c>
    </row>
    <row r="47" spans="1:64" ht="15">
      <c r="A47" s="64" t="s">
        <v>227</v>
      </c>
      <c r="B47" s="64" t="s">
        <v>284</v>
      </c>
      <c r="C47" s="65" t="s">
        <v>4028</v>
      </c>
      <c r="D47" s="66">
        <v>3</v>
      </c>
      <c r="E47" s="67" t="s">
        <v>132</v>
      </c>
      <c r="F47" s="68">
        <v>35</v>
      </c>
      <c r="G47" s="65"/>
      <c r="H47" s="69"/>
      <c r="I47" s="70"/>
      <c r="J47" s="70"/>
      <c r="K47" s="34" t="s">
        <v>65</v>
      </c>
      <c r="L47" s="77">
        <v>47</v>
      </c>
      <c r="M47" s="77"/>
      <c r="N47" s="72"/>
      <c r="O47" s="79" t="s">
        <v>369</v>
      </c>
      <c r="P47" s="81">
        <v>43690.831412037034</v>
      </c>
      <c r="Q47" s="79" t="s">
        <v>388</v>
      </c>
      <c r="R47" s="79"/>
      <c r="S47" s="79"/>
      <c r="T47" s="79" t="s">
        <v>673</v>
      </c>
      <c r="U47" s="79"/>
      <c r="V47" s="83" t="s">
        <v>838</v>
      </c>
      <c r="W47" s="81">
        <v>43690.831412037034</v>
      </c>
      <c r="X47" s="83" t="s">
        <v>955</v>
      </c>
      <c r="Y47" s="79"/>
      <c r="Z47" s="79"/>
      <c r="AA47" s="85" t="s">
        <v>1215</v>
      </c>
      <c r="AB47" s="79"/>
      <c r="AC47" s="79" t="b">
        <v>0</v>
      </c>
      <c r="AD47" s="79">
        <v>0</v>
      </c>
      <c r="AE47" s="85" t="s">
        <v>1459</v>
      </c>
      <c r="AF47" s="79" t="b">
        <v>0</v>
      </c>
      <c r="AG47" s="79" t="s">
        <v>1469</v>
      </c>
      <c r="AH47" s="79"/>
      <c r="AI47" s="85" t="s">
        <v>1459</v>
      </c>
      <c r="AJ47" s="79" t="b">
        <v>0</v>
      </c>
      <c r="AK47" s="79">
        <v>6</v>
      </c>
      <c r="AL47" s="85" t="s">
        <v>1296</v>
      </c>
      <c r="AM47" s="79" t="s">
        <v>1489</v>
      </c>
      <c r="AN47" s="79" t="b">
        <v>0</v>
      </c>
      <c r="AO47" s="85" t="s">
        <v>1296</v>
      </c>
      <c r="AP47" s="79" t="s">
        <v>176</v>
      </c>
      <c r="AQ47" s="79">
        <v>0</v>
      </c>
      <c r="AR47" s="79">
        <v>0</v>
      </c>
      <c r="AS47" s="79"/>
      <c r="AT47" s="79"/>
      <c r="AU47" s="79"/>
      <c r="AV47" s="79"/>
      <c r="AW47" s="79"/>
      <c r="AX47" s="79"/>
      <c r="AY47" s="79"/>
      <c r="AZ47" s="79"/>
      <c r="BA47">
        <v>1</v>
      </c>
      <c r="BB47" s="78" t="str">
        <f>REPLACE(INDEX(GroupVertices[Group],MATCH(Edges[[#This Row],[Vertex 1]],GroupVertices[Vertex],0)),1,1,"")</f>
        <v>11</v>
      </c>
      <c r="BC47" s="78" t="str">
        <f>REPLACE(INDEX(GroupVertices[Group],MATCH(Edges[[#This Row],[Vertex 2]],GroupVertices[Vertex],0)),1,1,"")</f>
        <v>11</v>
      </c>
      <c r="BD47" s="48">
        <v>1</v>
      </c>
      <c r="BE47" s="49">
        <v>4.761904761904762</v>
      </c>
      <c r="BF47" s="48">
        <v>0</v>
      </c>
      <c r="BG47" s="49">
        <v>0</v>
      </c>
      <c r="BH47" s="48">
        <v>0</v>
      </c>
      <c r="BI47" s="49">
        <v>0</v>
      </c>
      <c r="BJ47" s="48">
        <v>20</v>
      </c>
      <c r="BK47" s="49">
        <v>95.23809523809524</v>
      </c>
      <c r="BL47" s="48">
        <v>21</v>
      </c>
    </row>
    <row r="48" spans="1:64" ht="15">
      <c r="A48" s="64" t="s">
        <v>228</v>
      </c>
      <c r="B48" s="64" t="s">
        <v>295</v>
      </c>
      <c r="C48" s="65" t="s">
        <v>4028</v>
      </c>
      <c r="D48" s="66">
        <v>3</v>
      </c>
      <c r="E48" s="67" t="s">
        <v>132</v>
      </c>
      <c r="F48" s="68">
        <v>35</v>
      </c>
      <c r="G48" s="65"/>
      <c r="H48" s="69"/>
      <c r="I48" s="70"/>
      <c r="J48" s="70"/>
      <c r="K48" s="34" t="s">
        <v>65</v>
      </c>
      <c r="L48" s="77">
        <v>48</v>
      </c>
      <c r="M48" s="77"/>
      <c r="N48" s="72"/>
      <c r="O48" s="79" t="s">
        <v>369</v>
      </c>
      <c r="P48" s="81">
        <v>43690.834814814814</v>
      </c>
      <c r="Q48" s="79" t="s">
        <v>389</v>
      </c>
      <c r="R48" s="83" t="s">
        <v>566</v>
      </c>
      <c r="S48" s="79" t="s">
        <v>639</v>
      </c>
      <c r="T48" s="79" t="s">
        <v>674</v>
      </c>
      <c r="U48" s="79"/>
      <c r="V48" s="83" t="s">
        <v>839</v>
      </c>
      <c r="W48" s="81">
        <v>43690.834814814814</v>
      </c>
      <c r="X48" s="83" t="s">
        <v>956</v>
      </c>
      <c r="Y48" s="79"/>
      <c r="Z48" s="79"/>
      <c r="AA48" s="85" t="s">
        <v>1216</v>
      </c>
      <c r="AB48" s="79"/>
      <c r="AC48" s="79" t="b">
        <v>0</v>
      </c>
      <c r="AD48" s="79">
        <v>0</v>
      </c>
      <c r="AE48" s="85" t="s">
        <v>1459</v>
      </c>
      <c r="AF48" s="79" t="b">
        <v>1</v>
      </c>
      <c r="AG48" s="79" t="s">
        <v>1467</v>
      </c>
      <c r="AH48" s="79"/>
      <c r="AI48" s="85" t="s">
        <v>1476</v>
      </c>
      <c r="AJ48" s="79" t="b">
        <v>0</v>
      </c>
      <c r="AK48" s="79">
        <v>0</v>
      </c>
      <c r="AL48" s="85" t="s">
        <v>1459</v>
      </c>
      <c r="AM48" s="79" t="s">
        <v>1488</v>
      </c>
      <c r="AN48" s="79" t="b">
        <v>0</v>
      </c>
      <c r="AO48" s="85" t="s">
        <v>1216</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3.5714285714285716</v>
      </c>
      <c r="BF48" s="48">
        <v>0</v>
      </c>
      <c r="BG48" s="49">
        <v>0</v>
      </c>
      <c r="BH48" s="48">
        <v>0</v>
      </c>
      <c r="BI48" s="49">
        <v>0</v>
      </c>
      <c r="BJ48" s="48">
        <v>27</v>
      </c>
      <c r="BK48" s="49">
        <v>96.42857142857143</v>
      </c>
      <c r="BL48" s="48">
        <v>28</v>
      </c>
    </row>
    <row r="49" spans="1:64" ht="15">
      <c r="A49" s="64" t="s">
        <v>229</v>
      </c>
      <c r="B49" s="64" t="s">
        <v>295</v>
      </c>
      <c r="C49" s="65" t="s">
        <v>4028</v>
      </c>
      <c r="D49" s="66">
        <v>3</v>
      </c>
      <c r="E49" s="67" t="s">
        <v>132</v>
      </c>
      <c r="F49" s="68">
        <v>35</v>
      </c>
      <c r="G49" s="65"/>
      <c r="H49" s="69"/>
      <c r="I49" s="70"/>
      <c r="J49" s="70"/>
      <c r="K49" s="34" t="s">
        <v>65</v>
      </c>
      <c r="L49" s="77">
        <v>49</v>
      </c>
      <c r="M49" s="77"/>
      <c r="N49" s="72"/>
      <c r="O49" s="79" t="s">
        <v>369</v>
      </c>
      <c r="P49" s="81">
        <v>43689.39560185185</v>
      </c>
      <c r="Q49" s="79" t="s">
        <v>390</v>
      </c>
      <c r="R49" s="79"/>
      <c r="S49" s="79"/>
      <c r="T49" s="79" t="s">
        <v>675</v>
      </c>
      <c r="U49" s="79"/>
      <c r="V49" s="83" t="s">
        <v>840</v>
      </c>
      <c r="W49" s="81">
        <v>43689.39560185185</v>
      </c>
      <c r="X49" s="83" t="s">
        <v>957</v>
      </c>
      <c r="Y49" s="79"/>
      <c r="Z49" s="79"/>
      <c r="AA49" s="85" t="s">
        <v>1217</v>
      </c>
      <c r="AB49" s="79"/>
      <c r="AC49" s="79" t="b">
        <v>0</v>
      </c>
      <c r="AD49" s="79">
        <v>0</v>
      </c>
      <c r="AE49" s="85" t="s">
        <v>1459</v>
      </c>
      <c r="AF49" s="79" t="b">
        <v>1</v>
      </c>
      <c r="AG49" s="79" t="s">
        <v>1467</v>
      </c>
      <c r="AH49" s="79"/>
      <c r="AI49" s="85" t="s">
        <v>1477</v>
      </c>
      <c r="AJ49" s="79" t="b">
        <v>0</v>
      </c>
      <c r="AK49" s="79">
        <v>3</v>
      </c>
      <c r="AL49" s="85" t="s">
        <v>1414</v>
      </c>
      <c r="AM49" s="79" t="s">
        <v>1489</v>
      </c>
      <c r="AN49" s="79" t="b">
        <v>0</v>
      </c>
      <c r="AO49" s="85" t="s">
        <v>1414</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1</v>
      </c>
      <c r="BD49" s="48">
        <v>0</v>
      </c>
      <c r="BE49" s="49">
        <v>0</v>
      </c>
      <c r="BF49" s="48">
        <v>0</v>
      </c>
      <c r="BG49" s="49">
        <v>0</v>
      </c>
      <c r="BH49" s="48">
        <v>0</v>
      </c>
      <c r="BI49" s="49">
        <v>0</v>
      </c>
      <c r="BJ49" s="48">
        <v>23</v>
      </c>
      <c r="BK49" s="49">
        <v>100</v>
      </c>
      <c r="BL49" s="48">
        <v>23</v>
      </c>
    </row>
    <row r="50" spans="1:64" ht="15">
      <c r="A50" s="64" t="s">
        <v>229</v>
      </c>
      <c r="B50" s="64" t="s">
        <v>306</v>
      </c>
      <c r="C50" s="65" t="s">
        <v>4028</v>
      </c>
      <c r="D50" s="66">
        <v>3</v>
      </c>
      <c r="E50" s="67" t="s">
        <v>132</v>
      </c>
      <c r="F50" s="68">
        <v>35</v>
      </c>
      <c r="G50" s="65"/>
      <c r="H50" s="69"/>
      <c r="I50" s="70"/>
      <c r="J50" s="70"/>
      <c r="K50" s="34" t="s">
        <v>65</v>
      </c>
      <c r="L50" s="77">
        <v>50</v>
      </c>
      <c r="M50" s="77"/>
      <c r="N50" s="72"/>
      <c r="O50" s="79" t="s">
        <v>369</v>
      </c>
      <c r="P50" s="81">
        <v>43691.41583333333</v>
      </c>
      <c r="Q50" s="79" t="s">
        <v>391</v>
      </c>
      <c r="R50" s="79"/>
      <c r="S50" s="79"/>
      <c r="T50" s="79"/>
      <c r="U50" s="79"/>
      <c r="V50" s="83" t="s">
        <v>840</v>
      </c>
      <c r="W50" s="81">
        <v>43691.41583333333</v>
      </c>
      <c r="X50" s="83" t="s">
        <v>958</v>
      </c>
      <c r="Y50" s="79"/>
      <c r="Z50" s="79"/>
      <c r="AA50" s="85" t="s">
        <v>1218</v>
      </c>
      <c r="AB50" s="79"/>
      <c r="AC50" s="79" t="b">
        <v>0</v>
      </c>
      <c r="AD50" s="79">
        <v>0</v>
      </c>
      <c r="AE50" s="85" t="s">
        <v>1459</v>
      </c>
      <c r="AF50" s="79" t="b">
        <v>1</v>
      </c>
      <c r="AG50" s="79" t="s">
        <v>1467</v>
      </c>
      <c r="AH50" s="79"/>
      <c r="AI50" s="85" t="s">
        <v>1355</v>
      </c>
      <c r="AJ50" s="79" t="b">
        <v>0</v>
      </c>
      <c r="AK50" s="79">
        <v>1</v>
      </c>
      <c r="AL50" s="85" t="s">
        <v>1424</v>
      </c>
      <c r="AM50" s="79" t="s">
        <v>1489</v>
      </c>
      <c r="AN50" s="79" t="b">
        <v>0</v>
      </c>
      <c r="AO50" s="85" t="s">
        <v>1424</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23</v>
      </c>
      <c r="BK50" s="49">
        <v>100</v>
      </c>
      <c r="BL50" s="48">
        <v>23</v>
      </c>
    </row>
    <row r="51" spans="1:64" ht="15">
      <c r="A51" s="64" t="s">
        <v>230</v>
      </c>
      <c r="B51" s="64" t="s">
        <v>341</v>
      </c>
      <c r="C51" s="65" t="s">
        <v>4028</v>
      </c>
      <c r="D51" s="66">
        <v>3</v>
      </c>
      <c r="E51" s="67" t="s">
        <v>132</v>
      </c>
      <c r="F51" s="68">
        <v>35</v>
      </c>
      <c r="G51" s="65"/>
      <c r="H51" s="69"/>
      <c r="I51" s="70"/>
      <c r="J51" s="70"/>
      <c r="K51" s="34" t="s">
        <v>65</v>
      </c>
      <c r="L51" s="77">
        <v>51</v>
      </c>
      <c r="M51" s="77"/>
      <c r="N51" s="72"/>
      <c r="O51" s="79" t="s">
        <v>369</v>
      </c>
      <c r="P51" s="81">
        <v>43691.431608796294</v>
      </c>
      <c r="Q51" s="79" t="s">
        <v>392</v>
      </c>
      <c r="R51" s="83" t="s">
        <v>567</v>
      </c>
      <c r="S51" s="79" t="s">
        <v>639</v>
      </c>
      <c r="T51" s="79" t="s">
        <v>676</v>
      </c>
      <c r="U51" s="79"/>
      <c r="V51" s="83" t="s">
        <v>841</v>
      </c>
      <c r="W51" s="81">
        <v>43691.431608796294</v>
      </c>
      <c r="X51" s="83" t="s">
        <v>959</v>
      </c>
      <c r="Y51" s="79"/>
      <c r="Z51" s="79"/>
      <c r="AA51" s="85" t="s">
        <v>1219</v>
      </c>
      <c r="AB51" s="79"/>
      <c r="AC51" s="79" t="b">
        <v>0</v>
      </c>
      <c r="AD51" s="79">
        <v>2</v>
      </c>
      <c r="AE51" s="85" t="s">
        <v>1459</v>
      </c>
      <c r="AF51" s="79" t="b">
        <v>1</v>
      </c>
      <c r="AG51" s="79" t="s">
        <v>1468</v>
      </c>
      <c r="AH51" s="79"/>
      <c r="AI51" s="85" t="s">
        <v>1478</v>
      </c>
      <c r="AJ51" s="79" t="b">
        <v>0</v>
      </c>
      <c r="AK51" s="79">
        <v>0</v>
      </c>
      <c r="AL51" s="85" t="s">
        <v>1459</v>
      </c>
      <c r="AM51" s="79" t="s">
        <v>1487</v>
      </c>
      <c r="AN51" s="79" t="b">
        <v>0</v>
      </c>
      <c r="AO51" s="85" t="s">
        <v>1219</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230</v>
      </c>
      <c r="B52" s="64" t="s">
        <v>347</v>
      </c>
      <c r="C52" s="65" t="s">
        <v>4028</v>
      </c>
      <c r="D52" s="66">
        <v>3</v>
      </c>
      <c r="E52" s="67" t="s">
        <v>132</v>
      </c>
      <c r="F52" s="68">
        <v>35</v>
      </c>
      <c r="G52" s="65"/>
      <c r="H52" s="69"/>
      <c r="I52" s="70"/>
      <c r="J52" s="70"/>
      <c r="K52" s="34" t="s">
        <v>65</v>
      </c>
      <c r="L52" s="77">
        <v>52</v>
      </c>
      <c r="M52" s="77"/>
      <c r="N52" s="72"/>
      <c r="O52" s="79" t="s">
        <v>369</v>
      </c>
      <c r="P52" s="81">
        <v>43691.431608796294</v>
      </c>
      <c r="Q52" s="79" t="s">
        <v>392</v>
      </c>
      <c r="R52" s="83" t="s">
        <v>567</v>
      </c>
      <c r="S52" s="79" t="s">
        <v>639</v>
      </c>
      <c r="T52" s="79" t="s">
        <v>676</v>
      </c>
      <c r="U52" s="79"/>
      <c r="V52" s="83" t="s">
        <v>841</v>
      </c>
      <c r="W52" s="81">
        <v>43691.431608796294</v>
      </c>
      <c r="X52" s="83" t="s">
        <v>959</v>
      </c>
      <c r="Y52" s="79"/>
      <c r="Z52" s="79"/>
      <c r="AA52" s="85" t="s">
        <v>1219</v>
      </c>
      <c r="AB52" s="79"/>
      <c r="AC52" s="79" t="b">
        <v>0</v>
      </c>
      <c r="AD52" s="79">
        <v>2</v>
      </c>
      <c r="AE52" s="85" t="s">
        <v>1459</v>
      </c>
      <c r="AF52" s="79" t="b">
        <v>1</v>
      </c>
      <c r="AG52" s="79" t="s">
        <v>1468</v>
      </c>
      <c r="AH52" s="79"/>
      <c r="AI52" s="85" t="s">
        <v>1478</v>
      </c>
      <c r="AJ52" s="79" t="b">
        <v>0</v>
      </c>
      <c r="AK52" s="79">
        <v>0</v>
      </c>
      <c r="AL52" s="85" t="s">
        <v>1459</v>
      </c>
      <c r="AM52" s="79" t="s">
        <v>1487</v>
      </c>
      <c r="AN52" s="79" t="b">
        <v>0</v>
      </c>
      <c r="AO52" s="85" t="s">
        <v>1219</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25</v>
      </c>
      <c r="BK52" s="49">
        <v>100</v>
      </c>
      <c r="BL52" s="48">
        <v>25</v>
      </c>
    </row>
    <row r="53" spans="1:64" ht="15">
      <c r="A53" s="64" t="s">
        <v>230</v>
      </c>
      <c r="B53" s="64" t="s">
        <v>295</v>
      </c>
      <c r="C53" s="65" t="s">
        <v>4028</v>
      </c>
      <c r="D53" s="66">
        <v>3</v>
      </c>
      <c r="E53" s="67" t="s">
        <v>132</v>
      </c>
      <c r="F53" s="68">
        <v>35</v>
      </c>
      <c r="G53" s="65"/>
      <c r="H53" s="69"/>
      <c r="I53" s="70"/>
      <c r="J53" s="70"/>
      <c r="K53" s="34" t="s">
        <v>65</v>
      </c>
      <c r="L53" s="77">
        <v>53</v>
      </c>
      <c r="M53" s="77"/>
      <c r="N53" s="72"/>
      <c r="O53" s="79" t="s">
        <v>369</v>
      </c>
      <c r="P53" s="81">
        <v>43691.431608796294</v>
      </c>
      <c r="Q53" s="79" t="s">
        <v>392</v>
      </c>
      <c r="R53" s="83" t="s">
        <v>567</v>
      </c>
      <c r="S53" s="79" t="s">
        <v>639</v>
      </c>
      <c r="T53" s="79" t="s">
        <v>676</v>
      </c>
      <c r="U53" s="79"/>
      <c r="V53" s="83" t="s">
        <v>841</v>
      </c>
      <c r="W53" s="81">
        <v>43691.431608796294</v>
      </c>
      <c r="X53" s="83" t="s">
        <v>959</v>
      </c>
      <c r="Y53" s="79"/>
      <c r="Z53" s="79"/>
      <c r="AA53" s="85" t="s">
        <v>1219</v>
      </c>
      <c r="AB53" s="79"/>
      <c r="AC53" s="79" t="b">
        <v>0</v>
      </c>
      <c r="AD53" s="79">
        <v>2</v>
      </c>
      <c r="AE53" s="85" t="s">
        <v>1459</v>
      </c>
      <c r="AF53" s="79" t="b">
        <v>1</v>
      </c>
      <c r="AG53" s="79" t="s">
        <v>1468</v>
      </c>
      <c r="AH53" s="79"/>
      <c r="AI53" s="85" t="s">
        <v>1478</v>
      </c>
      <c r="AJ53" s="79" t="b">
        <v>0</v>
      </c>
      <c r="AK53" s="79">
        <v>0</v>
      </c>
      <c r="AL53" s="85" t="s">
        <v>1459</v>
      </c>
      <c r="AM53" s="79" t="s">
        <v>1487</v>
      </c>
      <c r="AN53" s="79" t="b">
        <v>0</v>
      </c>
      <c r="AO53" s="85" t="s">
        <v>1219</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1</v>
      </c>
      <c r="BD53" s="48"/>
      <c r="BE53" s="49"/>
      <c r="BF53" s="48"/>
      <c r="BG53" s="49"/>
      <c r="BH53" s="48"/>
      <c r="BI53" s="49"/>
      <c r="BJ53" s="48"/>
      <c r="BK53" s="49"/>
      <c r="BL53" s="48"/>
    </row>
    <row r="54" spans="1:64" ht="15">
      <c r="A54" s="64" t="s">
        <v>231</v>
      </c>
      <c r="B54" s="64" t="s">
        <v>348</v>
      </c>
      <c r="C54" s="65" t="s">
        <v>4028</v>
      </c>
      <c r="D54" s="66">
        <v>3</v>
      </c>
      <c r="E54" s="67" t="s">
        <v>132</v>
      </c>
      <c r="F54" s="68">
        <v>35</v>
      </c>
      <c r="G54" s="65"/>
      <c r="H54" s="69"/>
      <c r="I54" s="70"/>
      <c r="J54" s="70"/>
      <c r="K54" s="34" t="s">
        <v>65</v>
      </c>
      <c r="L54" s="77">
        <v>54</v>
      </c>
      <c r="M54" s="77"/>
      <c r="N54" s="72"/>
      <c r="O54" s="79" t="s">
        <v>369</v>
      </c>
      <c r="P54" s="81">
        <v>43691.5671875</v>
      </c>
      <c r="Q54" s="79" t="s">
        <v>393</v>
      </c>
      <c r="R54" s="83" t="s">
        <v>568</v>
      </c>
      <c r="S54" s="79" t="s">
        <v>640</v>
      </c>
      <c r="T54" s="79" t="s">
        <v>674</v>
      </c>
      <c r="U54" s="79"/>
      <c r="V54" s="83" t="s">
        <v>842</v>
      </c>
      <c r="W54" s="81">
        <v>43691.5671875</v>
      </c>
      <c r="X54" s="83" t="s">
        <v>960</v>
      </c>
      <c r="Y54" s="79"/>
      <c r="Z54" s="79"/>
      <c r="AA54" s="85" t="s">
        <v>1220</v>
      </c>
      <c r="AB54" s="79"/>
      <c r="AC54" s="79" t="b">
        <v>0</v>
      </c>
      <c r="AD54" s="79">
        <v>0</v>
      </c>
      <c r="AE54" s="85" t="s">
        <v>1459</v>
      </c>
      <c r="AF54" s="79" t="b">
        <v>0</v>
      </c>
      <c r="AG54" s="79" t="s">
        <v>1468</v>
      </c>
      <c r="AH54" s="79"/>
      <c r="AI54" s="85" t="s">
        <v>1459</v>
      </c>
      <c r="AJ54" s="79" t="b">
        <v>0</v>
      </c>
      <c r="AK54" s="79">
        <v>0</v>
      </c>
      <c r="AL54" s="85" t="s">
        <v>1459</v>
      </c>
      <c r="AM54" s="79" t="s">
        <v>1487</v>
      </c>
      <c r="AN54" s="79" t="b">
        <v>0</v>
      </c>
      <c r="AO54" s="85" t="s">
        <v>1220</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8</v>
      </c>
      <c r="BK54" s="49">
        <v>100</v>
      </c>
      <c r="BL54" s="48">
        <v>8</v>
      </c>
    </row>
    <row r="55" spans="1:64" ht="15">
      <c r="A55" s="64" t="s">
        <v>231</v>
      </c>
      <c r="B55" s="64" t="s">
        <v>295</v>
      </c>
      <c r="C55" s="65" t="s">
        <v>4028</v>
      </c>
      <c r="D55" s="66">
        <v>3</v>
      </c>
      <c r="E55" s="67" t="s">
        <v>132</v>
      </c>
      <c r="F55" s="68">
        <v>35</v>
      </c>
      <c r="G55" s="65"/>
      <c r="H55" s="69"/>
      <c r="I55" s="70"/>
      <c r="J55" s="70"/>
      <c r="K55" s="34" t="s">
        <v>65</v>
      </c>
      <c r="L55" s="77">
        <v>55</v>
      </c>
      <c r="M55" s="77"/>
      <c r="N55" s="72"/>
      <c r="O55" s="79" t="s">
        <v>369</v>
      </c>
      <c r="P55" s="81">
        <v>43691.5671875</v>
      </c>
      <c r="Q55" s="79" t="s">
        <v>393</v>
      </c>
      <c r="R55" s="83" t="s">
        <v>568</v>
      </c>
      <c r="S55" s="79" t="s">
        <v>640</v>
      </c>
      <c r="T55" s="79" t="s">
        <v>674</v>
      </c>
      <c r="U55" s="79"/>
      <c r="V55" s="83" t="s">
        <v>842</v>
      </c>
      <c r="W55" s="81">
        <v>43691.5671875</v>
      </c>
      <c r="X55" s="83" t="s">
        <v>960</v>
      </c>
      <c r="Y55" s="79"/>
      <c r="Z55" s="79"/>
      <c r="AA55" s="85" t="s">
        <v>1220</v>
      </c>
      <c r="AB55" s="79"/>
      <c r="AC55" s="79" t="b">
        <v>0</v>
      </c>
      <c r="AD55" s="79">
        <v>0</v>
      </c>
      <c r="AE55" s="85" t="s">
        <v>1459</v>
      </c>
      <c r="AF55" s="79" t="b">
        <v>0</v>
      </c>
      <c r="AG55" s="79" t="s">
        <v>1468</v>
      </c>
      <c r="AH55" s="79"/>
      <c r="AI55" s="85" t="s">
        <v>1459</v>
      </c>
      <c r="AJ55" s="79" t="b">
        <v>0</v>
      </c>
      <c r="AK55" s="79">
        <v>0</v>
      </c>
      <c r="AL55" s="85" t="s">
        <v>1459</v>
      </c>
      <c r="AM55" s="79" t="s">
        <v>1487</v>
      </c>
      <c r="AN55" s="79" t="b">
        <v>0</v>
      </c>
      <c r="AO55" s="85" t="s">
        <v>1220</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232</v>
      </c>
      <c r="B56" s="64" t="s">
        <v>344</v>
      </c>
      <c r="C56" s="65" t="s">
        <v>4028</v>
      </c>
      <c r="D56" s="66">
        <v>3</v>
      </c>
      <c r="E56" s="67" t="s">
        <v>132</v>
      </c>
      <c r="F56" s="68">
        <v>35</v>
      </c>
      <c r="G56" s="65"/>
      <c r="H56" s="69"/>
      <c r="I56" s="70"/>
      <c r="J56" s="70"/>
      <c r="K56" s="34" t="s">
        <v>65</v>
      </c>
      <c r="L56" s="77">
        <v>56</v>
      </c>
      <c r="M56" s="77"/>
      <c r="N56" s="72"/>
      <c r="O56" s="79" t="s">
        <v>369</v>
      </c>
      <c r="P56" s="81">
        <v>43691.608935185184</v>
      </c>
      <c r="Q56" s="79" t="s">
        <v>394</v>
      </c>
      <c r="R56" s="83" t="s">
        <v>569</v>
      </c>
      <c r="S56" s="79" t="s">
        <v>641</v>
      </c>
      <c r="T56" s="79" t="s">
        <v>677</v>
      </c>
      <c r="U56" s="79"/>
      <c r="V56" s="83" t="s">
        <v>843</v>
      </c>
      <c r="W56" s="81">
        <v>43691.608935185184</v>
      </c>
      <c r="X56" s="83" t="s">
        <v>961</v>
      </c>
      <c r="Y56" s="79"/>
      <c r="Z56" s="79"/>
      <c r="AA56" s="85" t="s">
        <v>1221</v>
      </c>
      <c r="AB56" s="79"/>
      <c r="AC56" s="79" t="b">
        <v>0</v>
      </c>
      <c r="AD56" s="79">
        <v>0</v>
      </c>
      <c r="AE56" s="85" t="s">
        <v>1459</v>
      </c>
      <c r="AF56" s="79" t="b">
        <v>0</v>
      </c>
      <c r="AG56" s="79" t="s">
        <v>1467</v>
      </c>
      <c r="AH56" s="79"/>
      <c r="AI56" s="85" t="s">
        <v>1459</v>
      </c>
      <c r="AJ56" s="79" t="b">
        <v>0</v>
      </c>
      <c r="AK56" s="79">
        <v>5</v>
      </c>
      <c r="AL56" s="85" t="s">
        <v>1312</v>
      </c>
      <c r="AM56" s="79" t="s">
        <v>1487</v>
      </c>
      <c r="AN56" s="79" t="b">
        <v>0</v>
      </c>
      <c r="AO56" s="85" t="s">
        <v>1312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232</v>
      </c>
      <c r="B57" s="64" t="s">
        <v>295</v>
      </c>
      <c r="C57" s="65" t="s">
        <v>4028</v>
      </c>
      <c r="D57" s="66">
        <v>3</v>
      </c>
      <c r="E57" s="67" t="s">
        <v>132</v>
      </c>
      <c r="F57" s="68">
        <v>35</v>
      </c>
      <c r="G57" s="65"/>
      <c r="H57" s="69"/>
      <c r="I57" s="70"/>
      <c r="J57" s="70"/>
      <c r="K57" s="34" t="s">
        <v>65</v>
      </c>
      <c r="L57" s="77">
        <v>57</v>
      </c>
      <c r="M57" s="77"/>
      <c r="N57" s="72"/>
      <c r="O57" s="79" t="s">
        <v>369</v>
      </c>
      <c r="P57" s="81">
        <v>43691.608935185184</v>
      </c>
      <c r="Q57" s="79" t="s">
        <v>394</v>
      </c>
      <c r="R57" s="83" t="s">
        <v>569</v>
      </c>
      <c r="S57" s="79" t="s">
        <v>641</v>
      </c>
      <c r="T57" s="79" t="s">
        <v>677</v>
      </c>
      <c r="U57" s="79"/>
      <c r="V57" s="83" t="s">
        <v>843</v>
      </c>
      <c r="W57" s="81">
        <v>43691.608935185184</v>
      </c>
      <c r="X57" s="83" t="s">
        <v>961</v>
      </c>
      <c r="Y57" s="79"/>
      <c r="Z57" s="79"/>
      <c r="AA57" s="85" t="s">
        <v>1221</v>
      </c>
      <c r="AB57" s="79"/>
      <c r="AC57" s="79" t="b">
        <v>0</v>
      </c>
      <c r="AD57" s="79">
        <v>0</v>
      </c>
      <c r="AE57" s="85" t="s">
        <v>1459</v>
      </c>
      <c r="AF57" s="79" t="b">
        <v>0</v>
      </c>
      <c r="AG57" s="79" t="s">
        <v>1467</v>
      </c>
      <c r="AH57" s="79"/>
      <c r="AI57" s="85" t="s">
        <v>1459</v>
      </c>
      <c r="AJ57" s="79" t="b">
        <v>0</v>
      </c>
      <c r="AK57" s="79">
        <v>5</v>
      </c>
      <c r="AL57" s="85" t="s">
        <v>1312</v>
      </c>
      <c r="AM57" s="79" t="s">
        <v>1487</v>
      </c>
      <c r="AN57" s="79" t="b">
        <v>0</v>
      </c>
      <c r="AO57" s="85" t="s">
        <v>1312</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14</v>
      </c>
      <c r="BK57" s="49">
        <v>100</v>
      </c>
      <c r="BL57" s="48">
        <v>14</v>
      </c>
    </row>
    <row r="58" spans="1:64" ht="15">
      <c r="A58" s="64" t="s">
        <v>233</v>
      </c>
      <c r="B58" s="64" t="s">
        <v>268</v>
      </c>
      <c r="C58" s="65" t="s">
        <v>4028</v>
      </c>
      <c r="D58" s="66">
        <v>3</v>
      </c>
      <c r="E58" s="67" t="s">
        <v>132</v>
      </c>
      <c r="F58" s="68">
        <v>35</v>
      </c>
      <c r="G58" s="65"/>
      <c r="H58" s="69"/>
      <c r="I58" s="70"/>
      <c r="J58" s="70"/>
      <c r="K58" s="34" t="s">
        <v>65</v>
      </c>
      <c r="L58" s="77">
        <v>58</v>
      </c>
      <c r="M58" s="77"/>
      <c r="N58" s="72"/>
      <c r="O58" s="79" t="s">
        <v>369</v>
      </c>
      <c r="P58" s="81">
        <v>43691.623148148145</v>
      </c>
      <c r="Q58" s="79" t="s">
        <v>395</v>
      </c>
      <c r="R58" s="79"/>
      <c r="S58" s="79"/>
      <c r="T58" s="79"/>
      <c r="U58" s="79"/>
      <c r="V58" s="83" t="s">
        <v>844</v>
      </c>
      <c r="W58" s="81">
        <v>43691.623148148145</v>
      </c>
      <c r="X58" s="83" t="s">
        <v>962</v>
      </c>
      <c r="Y58" s="79"/>
      <c r="Z58" s="79"/>
      <c r="AA58" s="85" t="s">
        <v>1222</v>
      </c>
      <c r="AB58" s="79"/>
      <c r="AC58" s="79" t="b">
        <v>0</v>
      </c>
      <c r="AD58" s="79">
        <v>0</v>
      </c>
      <c r="AE58" s="85" t="s">
        <v>1459</v>
      </c>
      <c r="AF58" s="79" t="b">
        <v>1</v>
      </c>
      <c r="AG58" s="79" t="s">
        <v>1468</v>
      </c>
      <c r="AH58" s="79"/>
      <c r="AI58" s="85" t="s">
        <v>1479</v>
      </c>
      <c r="AJ58" s="79" t="b">
        <v>0</v>
      </c>
      <c r="AK58" s="79">
        <v>2</v>
      </c>
      <c r="AL58" s="85" t="s">
        <v>1271</v>
      </c>
      <c r="AM58" s="79" t="s">
        <v>1488</v>
      </c>
      <c r="AN58" s="79" t="b">
        <v>0</v>
      </c>
      <c r="AO58" s="85" t="s">
        <v>1271</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19</v>
      </c>
      <c r="BK58" s="49">
        <v>100</v>
      </c>
      <c r="BL58" s="48">
        <v>19</v>
      </c>
    </row>
    <row r="59" spans="1:64" ht="15">
      <c r="A59" s="64" t="s">
        <v>234</v>
      </c>
      <c r="B59" s="64" t="s">
        <v>344</v>
      </c>
      <c r="C59" s="65" t="s">
        <v>4028</v>
      </c>
      <c r="D59" s="66">
        <v>3</v>
      </c>
      <c r="E59" s="67" t="s">
        <v>132</v>
      </c>
      <c r="F59" s="68">
        <v>35</v>
      </c>
      <c r="G59" s="65"/>
      <c r="H59" s="69"/>
      <c r="I59" s="70"/>
      <c r="J59" s="70"/>
      <c r="K59" s="34" t="s">
        <v>65</v>
      </c>
      <c r="L59" s="77">
        <v>59</v>
      </c>
      <c r="M59" s="77"/>
      <c r="N59" s="72"/>
      <c r="O59" s="79" t="s">
        <v>369</v>
      </c>
      <c r="P59" s="81">
        <v>43691.71019675926</v>
      </c>
      <c r="Q59" s="79" t="s">
        <v>394</v>
      </c>
      <c r="R59" s="83" t="s">
        <v>569</v>
      </c>
      <c r="S59" s="79" t="s">
        <v>641</v>
      </c>
      <c r="T59" s="79" t="s">
        <v>677</v>
      </c>
      <c r="U59" s="79"/>
      <c r="V59" s="83" t="s">
        <v>845</v>
      </c>
      <c r="W59" s="81">
        <v>43691.71019675926</v>
      </c>
      <c r="X59" s="83" t="s">
        <v>963</v>
      </c>
      <c r="Y59" s="79"/>
      <c r="Z59" s="79"/>
      <c r="AA59" s="85" t="s">
        <v>1223</v>
      </c>
      <c r="AB59" s="79"/>
      <c r="AC59" s="79" t="b">
        <v>0</v>
      </c>
      <c r="AD59" s="79">
        <v>0</v>
      </c>
      <c r="AE59" s="85" t="s">
        <v>1459</v>
      </c>
      <c r="AF59" s="79" t="b">
        <v>0</v>
      </c>
      <c r="AG59" s="79" t="s">
        <v>1467</v>
      </c>
      <c r="AH59" s="79"/>
      <c r="AI59" s="85" t="s">
        <v>1459</v>
      </c>
      <c r="AJ59" s="79" t="b">
        <v>0</v>
      </c>
      <c r="AK59" s="79">
        <v>5</v>
      </c>
      <c r="AL59" s="85" t="s">
        <v>1312</v>
      </c>
      <c r="AM59" s="79" t="s">
        <v>1487</v>
      </c>
      <c r="AN59" s="79" t="b">
        <v>0</v>
      </c>
      <c r="AO59" s="85" t="s">
        <v>1312</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14</v>
      </c>
      <c r="BK59" s="49">
        <v>100</v>
      </c>
      <c r="BL59" s="48">
        <v>14</v>
      </c>
    </row>
    <row r="60" spans="1:64" ht="15">
      <c r="A60" s="64" t="s">
        <v>234</v>
      </c>
      <c r="B60" s="64" t="s">
        <v>295</v>
      </c>
      <c r="C60" s="65" t="s">
        <v>4029</v>
      </c>
      <c r="D60" s="66">
        <v>7.666666666666667</v>
      </c>
      <c r="E60" s="67" t="s">
        <v>136</v>
      </c>
      <c r="F60" s="68">
        <v>19.666666666666664</v>
      </c>
      <c r="G60" s="65"/>
      <c r="H60" s="69"/>
      <c r="I60" s="70"/>
      <c r="J60" s="70"/>
      <c r="K60" s="34" t="s">
        <v>65</v>
      </c>
      <c r="L60" s="77">
        <v>60</v>
      </c>
      <c r="M60" s="77"/>
      <c r="N60" s="72"/>
      <c r="O60" s="79" t="s">
        <v>369</v>
      </c>
      <c r="P60" s="81">
        <v>43691.71019675926</v>
      </c>
      <c r="Q60" s="79" t="s">
        <v>394</v>
      </c>
      <c r="R60" s="83" t="s">
        <v>569</v>
      </c>
      <c r="S60" s="79" t="s">
        <v>641</v>
      </c>
      <c r="T60" s="79" t="s">
        <v>677</v>
      </c>
      <c r="U60" s="79"/>
      <c r="V60" s="83" t="s">
        <v>845</v>
      </c>
      <c r="W60" s="81">
        <v>43691.71019675926</v>
      </c>
      <c r="X60" s="83" t="s">
        <v>963</v>
      </c>
      <c r="Y60" s="79"/>
      <c r="Z60" s="79"/>
      <c r="AA60" s="85" t="s">
        <v>1223</v>
      </c>
      <c r="AB60" s="79"/>
      <c r="AC60" s="79" t="b">
        <v>0</v>
      </c>
      <c r="AD60" s="79">
        <v>0</v>
      </c>
      <c r="AE60" s="85" t="s">
        <v>1459</v>
      </c>
      <c r="AF60" s="79" t="b">
        <v>0</v>
      </c>
      <c r="AG60" s="79" t="s">
        <v>1467</v>
      </c>
      <c r="AH60" s="79"/>
      <c r="AI60" s="85" t="s">
        <v>1459</v>
      </c>
      <c r="AJ60" s="79" t="b">
        <v>0</v>
      </c>
      <c r="AK60" s="79">
        <v>5</v>
      </c>
      <c r="AL60" s="85" t="s">
        <v>1312</v>
      </c>
      <c r="AM60" s="79" t="s">
        <v>1487</v>
      </c>
      <c r="AN60" s="79" t="b">
        <v>0</v>
      </c>
      <c r="AO60" s="85" t="s">
        <v>1312</v>
      </c>
      <c r="AP60" s="79" t="s">
        <v>176</v>
      </c>
      <c r="AQ60" s="79">
        <v>0</v>
      </c>
      <c r="AR60" s="79">
        <v>0</v>
      </c>
      <c r="AS60" s="79"/>
      <c r="AT60" s="79"/>
      <c r="AU60" s="79"/>
      <c r="AV60" s="79"/>
      <c r="AW60" s="79"/>
      <c r="AX60" s="79"/>
      <c r="AY60" s="79"/>
      <c r="AZ60" s="79"/>
      <c r="BA60">
        <v>3</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234</v>
      </c>
      <c r="B61" s="64" t="s">
        <v>295</v>
      </c>
      <c r="C61" s="65" t="s">
        <v>4029</v>
      </c>
      <c r="D61" s="66">
        <v>7.666666666666667</v>
      </c>
      <c r="E61" s="67" t="s">
        <v>136</v>
      </c>
      <c r="F61" s="68">
        <v>19.666666666666664</v>
      </c>
      <c r="G61" s="65"/>
      <c r="H61" s="69"/>
      <c r="I61" s="70"/>
      <c r="J61" s="70"/>
      <c r="K61" s="34" t="s">
        <v>65</v>
      </c>
      <c r="L61" s="77">
        <v>61</v>
      </c>
      <c r="M61" s="77"/>
      <c r="N61" s="72"/>
      <c r="O61" s="79" t="s">
        <v>369</v>
      </c>
      <c r="P61" s="81">
        <v>43691.71090277778</v>
      </c>
      <c r="Q61" s="79" t="s">
        <v>396</v>
      </c>
      <c r="R61" s="79"/>
      <c r="S61" s="79"/>
      <c r="T61" s="79" t="s">
        <v>678</v>
      </c>
      <c r="U61" s="79"/>
      <c r="V61" s="83" t="s">
        <v>845</v>
      </c>
      <c r="W61" s="81">
        <v>43691.71090277778</v>
      </c>
      <c r="X61" s="83" t="s">
        <v>964</v>
      </c>
      <c r="Y61" s="79"/>
      <c r="Z61" s="79"/>
      <c r="AA61" s="85" t="s">
        <v>1224</v>
      </c>
      <c r="AB61" s="79"/>
      <c r="AC61" s="79" t="b">
        <v>0</v>
      </c>
      <c r="AD61" s="79">
        <v>0</v>
      </c>
      <c r="AE61" s="85" t="s">
        <v>1459</v>
      </c>
      <c r="AF61" s="79" t="b">
        <v>0</v>
      </c>
      <c r="AG61" s="79" t="s">
        <v>1467</v>
      </c>
      <c r="AH61" s="79"/>
      <c r="AI61" s="85" t="s">
        <v>1459</v>
      </c>
      <c r="AJ61" s="79" t="b">
        <v>0</v>
      </c>
      <c r="AK61" s="79">
        <v>2</v>
      </c>
      <c r="AL61" s="85" t="s">
        <v>1317</v>
      </c>
      <c r="AM61" s="79" t="s">
        <v>1487</v>
      </c>
      <c r="AN61" s="79" t="b">
        <v>0</v>
      </c>
      <c r="AO61" s="85" t="s">
        <v>1317</v>
      </c>
      <c r="AP61" s="79" t="s">
        <v>176</v>
      </c>
      <c r="AQ61" s="79">
        <v>0</v>
      </c>
      <c r="AR61" s="79">
        <v>0</v>
      </c>
      <c r="AS61" s="79"/>
      <c r="AT61" s="79"/>
      <c r="AU61" s="79"/>
      <c r="AV61" s="79"/>
      <c r="AW61" s="79"/>
      <c r="AX61" s="79"/>
      <c r="AY61" s="79"/>
      <c r="AZ61" s="79"/>
      <c r="BA61">
        <v>3</v>
      </c>
      <c r="BB61" s="78" t="str">
        <f>REPLACE(INDEX(GroupVertices[Group],MATCH(Edges[[#This Row],[Vertex 1]],GroupVertices[Vertex],0)),1,1,"")</f>
        <v>1</v>
      </c>
      <c r="BC61" s="78" t="str">
        <f>REPLACE(INDEX(GroupVertices[Group],MATCH(Edges[[#This Row],[Vertex 2]],GroupVertices[Vertex],0)),1,1,"")</f>
        <v>1</v>
      </c>
      <c r="BD61" s="48">
        <v>1</v>
      </c>
      <c r="BE61" s="49">
        <v>3.8461538461538463</v>
      </c>
      <c r="BF61" s="48">
        <v>0</v>
      </c>
      <c r="BG61" s="49">
        <v>0</v>
      </c>
      <c r="BH61" s="48">
        <v>0</v>
      </c>
      <c r="BI61" s="49">
        <v>0</v>
      </c>
      <c r="BJ61" s="48">
        <v>25</v>
      </c>
      <c r="BK61" s="49">
        <v>96.15384615384616</v>
      </c>
      <c r="BL61" s="48">
        <v>26</v>
      </c>
    </row>
    <row r="62" spans="1:64" ht="15">
      <c r="A62" s="64" t="s">
        <v>234</v>
      </c>
      <c r="B62" s="64" t="s">
        <v>295</v>
      </c>
      <c r="C62" s="65" t="s">
        <v>4029</v>
      </c>
      <c r="D62" s="66">
        <v>7.666666666666667</v>
      </c>
      <c r="E62" s="67" t="s">
        <v>136</v>
      </c>
      <c r="F62" s="68">
        <v>19.666666666666664</v>
      </c>
      <c r="G62" s="65"/>
      <c r="H62" s="69"/>
      <c r="I62" s="70"/>
      <c r="J62" s="70"/>
      <c r="K62" s="34" t="s">
        <v>65</v>
      </c>
      <c r="L62" s="77">
        <v>62</v>
      </c>
      <c r="M62" s="77"/>
      <c r="N62" s="72"/>
      <c r="O62" s="79" t="s">
        <v>369</v>
      </c>
      <c r="P62" s="81">
        <v>43691.710960648146</v>
      </c>
      <c r="Q62" s="79" t="s">
        <v>397</v>
      </c>
      <c r="R62" s="79"/>
      <c r="S62" s="79"/>
      <c r="T62" s="79" t="s">
        <v>674</v>
      </c>
      <c r="U62" s="79"/>
      <c r="V62" s="83" t="s">
        <v>845</v>
      </c>
      <c r="W62" s="81">
        <v>43691.710960648146</v>
      </c>
      <c r="X62" s="83" t="s">
        <v>965</v>
      </c>
      <c r="Y62" s="79"/>
      <c r="Z62" s="79"/>
      <c r="AA62" s="85" t="s">
        <v>1225</v>
      </c>
      <c r="AB62" s="79"/>
      <c r="AC62" s="79" t="b">
        <v>0</v>
      </c>
      <c r="AD62" s="79">
        <v>0</v>
      </c>
      <c r="AE62" s="85" t="s">
        <v>1459</v>
      </c>
      <c r="AF62" s="79" t="b">
        <v>0</v>
      </c>
      <c r="AG62" s="79" t="s">
        <v>1467</v>
      </c>
      <c r="AH62" s="79"/>
      <c r="AI62" s="85" t="s">
        <v>1459</v>
      </c>
      <c r="AJ62" s="79" t="b">
        <v>0</v>
      </c>
      <c r="AK62" s="79">
        <v>4</v>
      </c>
      <c r="AL62" s="85" t="s">
        <v>1310</v>
      </c>
      <c r="AM62" s="79" t="s">
        <v>1487</v>
      </c>
      <c r="AN62" s="79" t="b">
        <v>0</v>
      </c>
      <c r="AO62" s="85" t="s">
        <v>1310</v>
      </c>
      <c r="AP62" s="79" t="s">
        <v>176</v>
      </c>
      <c r="AQ62" s="79">
        <v>0</v>
      </c>
      <c r="AR62" s="79">
        <v>0</v>
      </c>
      <c r="AS62" s="79"/>
      <c r="AT62" s="79"/>
      <c r="AU62" s="79"/>
      <c r="AV62" s="79"/>
      <c r="AW62" s="79"/>
      <c r="AX62" s="79"/>
      <c r="AY62" s="79"/>
      <c r="AZ62" s="79"/>
      <c r="BA62">
        <v>3</v>
      </c>
      <c r="BB62" s="78" t="str">
        <f>REPLACE(INDEX(GroupVertices[Group],MATCH(Edges[[#This Row],[Vertex 1]],GroupVertices[Vertex],0)),1,1,"")</f>
        <v>1</v>
      </c>
      <c r="BC62" s="78" t="str">
        <f>REPLACE(INDEX(GroupVertices[Group],MATCH(Edges[[#This Row],[Vertex 2]],GroupVertices[Vertex],0)),1,1,"")</f>
        <v>1</v>
      </c>
      <c r="BD62" s="48">
        <v>1</v>
      </c>
      <c r="BE62" s="49">
        <v>5.555555555555555</v>
      </c>
      <c r="BF62" s="48">
        <v>0</v>
      </c>
      <c r="BG62" s="49">
        <v>0</v>
      </c>
      <c r="BH62" s="48">
        <v>0</v>
      </c>
      <c r="BI62" s="49">
        <v>0</v>
      </c>
      <c r="BJ62" s="48">
        <v>17</v>
      </c>
      <c r="BK62" s="49">
        <v>94.44444444444444</v>
      </c>
      <c r="BL62" s="48">
        <v>18</v>
      </c>
    </row>
    <row r="63" spans="1:64" ht="15">
      <c r="A63" s="64" t="s">
        <v>235</v>
      </c>
      <c r="B63" s="64" t="s">
        <v>333</v>
      </c>
      <c r="C63" s="65" t="s">
        <v>4030</v>
      </c>
      <c r="D63" s="66">
        <v>5.333333333333334</v>
      </c>
      <c r="E63" s="67" t="s">
        <v>136</v>
      </c>
      <c r="F63" s="68">
        <v>27.333333333333332</v>
      </c>
      <c r="G63" s="65"/>
      <c r="H63" s="69"/>
      <c r="I63" s="70"/>
      <c r="J63" s="70"/>
      <c r="K63" s="34" t="s">
        <v>65</v>
      </c>
      <c r="L63" s="77">
        <v>63</v>
      </c>
      <c r="M63" s="77"/>
      <c r="N63" s="72"/>
      <c r="O63" s="79" t="s">
        <v>369</v>
      </c>
      <c r="P63" s="81">
        <v>43692.06957175926</v>
      </c>
      <c r="Q63" s="79" t="s">
        <v>398</v>
      </c>
      <c r="R63" s="79"/>
      <c r="S63" s="79"/>
      <c r="T63" s="79" t="s">
        <v>679</v>
      </c>
      <c r="U63" s="79"/>
      <c r="V63" s="83" t="s">
        <v>846</v>
      </c>
      <c r="W63" s="81">
        <v>43692.06957175926</v>
      </c>
      <c r="X63" s="83" t="s">
        <v>966</v>
      </c>
      <c r="Y63" s="79"/>
      <c r="Z63" s="79"/>
      <c r="AA63" s="85" t="s">
        <v>1226</v>
      </c>
      <c r="AB63" s="79"/>
      <c r="AC63" s="79" t="b">
        <v>0</v>
      </c>
      <c r="AD63" s="79">
        <v>0</v>
      </c>
      <c r="AE63" s="85" t="s">
        <v>1459</v>
      </c>
      <c r="AF63" s="79" t="b">
        <v>0</v>
      </c>
      <c r="AG63" s="79" t="s">
        <v>1468</v>
      </c>
      <c r="AH63" s="79"/>
      <c r="AI63" s="85" t="s">
        <v>1459</v>
      </c>
      <c r="AJ63" s="79" t="b">
        <v>0</v>
      </c>
      <c r="AK63" s="79">
        <v>1</v>
      </c>
      <c r="AL63" s="85" t="s">
        <v>1438</v>
      </c>
      <c r="AM63" s="79" t="s">
        <v>1487</v>
      </c>
      <c r="AN63" s="79" t="b">
        <v>0</v>
      </c>
      <c r="AO63" s="85" t="s">
        <v>1438</v>
      </c>
      <c r="AP63" s="79" t="s">
        <v>176</v>
      </c>
      <c r="AQ63" s="79">
        <v>0</v>
      </c>
      <c r="AR63" s="79">
        <v>0</v>
      </c>
      <c r="AS63" s="79"/>
      <c r="AT63" s="79"/>
      <c r="AU63" s="79"/>
      <c r="AV63" s="79"/>
      <c r="AW63" s="79"/>
      <c r="AX63" s="79"/>
      <c r="AY63" s="79"/>
      <c r="AZ63" s="79"/>
      <c r="BA63">
        <v>2</v>
      </c>
      <c r="BB63" s="78" t="str">
        <f>REPLACE(INDEX(GroupVertices[Group],MATCH(Edges[[#This Row],[Vertex 1]],GroupVertices[Vertex],0)),1,1,"")</f>
        <v>5</v>
      </c>
      <c r="BC63" s="78" t="str">
        <f>REPLACE(INDEX(GroupVertices[Group],MATCH(Edges[[#This Row],[Vertex 2]],GroupVertices[Vertex],0)),1,1,"")</f>
        <v>5</v>
      </c>
      <c r="BD63" s="48">
        <v>0</v>
      </c>
      <c r="BE63" s="49">
        <v>0</v>
      </c>
      <c r="BF63" s="48">
        <v>0</v>
      </c>
      <c r="BG63" s="49">
        <v>0</v>
      </c>
      <c r="BH63" s="48">
        <v>0</v>
      </c>
      <c r="BI63" s="49">
        <v>0</v>
      </c>
      <c r="BJ63" s="48">
        <v>16</v>
      </c>
      <c r="BK63" s="49">
        <v>100</v>
      </c>
      <c r="BL63" s="48">
        <v>16</v>
      </c>
    </row>
    <row r="64" spans="1:64" ht="15">
      <c r="A64" s="64" t="s">
        <v>235</v>
      </c>
      <c r="B64" s="64" t="s">
        <v>333</v>
      </c>
      <c r="C64" s="65" t="s">
        <v>4030</v>
      </c>
      <c r="D64" s="66">
        <v>5.333333333333334</v>
      </c>
      <c r="E64" s="67" t="s">
        <v>136</v>
      </c>
      <c r="F64" s="68">
        <v>27.333333333333332</v>
      </c>
      <c r="G64" s="65"/>
      <c r="H64" s="69"/>
      <c r="I64" s="70"/>
      <c r="J64" s="70"/>
      <c r="K64" s="34" t="s">
        <v>65</v>
      </c>
      <c r="L64" s="77">
        <v>64</v>
      </c>
      <c r="M64" s="77"/>
      <c r="N64" s="72"/>
      <c r="O64" s="79" t="s">
        <v>369</v>
      </c>
      <c r="P64" s="81">
        <v>43692.06982638889</v>
      </c>
      <c r="Q64" s="79" t="s">
        <v>399</v>
      </c>
      <c r="R64" s="79"/>
      <c r="S64" s="79"/>
      <c r="T64" s="79" t="s">
        <v>680</v>
      </c>
      <c r="U64" s="79"/>
      <c r="V64" s="83" t="s">
        <v>846</v>
      </c>
      <c r="W64" s="81">
        <v>43692.06982638889</v>
      </c>
      <c r="X64" s="83" t="s">
        <v>967</v>
      </c>
      <c r="Y64" s="79"/>
      <c r="Z64" s="79"/>
      <c r="AA64" s="85" t="s">
        <v>1227</v>
      </c>
      <c r="AB64" s="79"/>
      <c r="AC64" s="79" t="b">
        <v>0</v>
      </c>
      <c r="AD64" s="79">
        <v>0</v>
      </c>
      <c r="AE64" s="85" t="s">
        <v>1459</v>
      </c>
      <c r="AF64" s="79" t="b">
        <v>0</v>
      </c>
      <c r="AG64" s="79" t="s">
        <v>1468</v>
      </c>
      <c r="AH64" s="79"/>
      <c r="AI64" s="85" t="s">
        <v>1459</v>
      </c>
      <c r="AJ64" s="79" t="b">
        <v>0</v>
      </c>
      <c r="AK64" s="79">
        <v>2</v>
      </c>
      <c r="AL64" s="85" t="s">
        <v>1439</v>
      </c>
      <c r="AM64" s="79" t="s">
        <v>1487</v>
      </c>
      <c r="AN64" s="79" t="b">
        <v>0</v>
      </c>
      <c r="AO64" s="85" t="s">
        <v>1439</v>
      </c>
      <c r="AP64" s="79" t="s">
        <v>176</v>
      </c>
      <c r="AQ64" s="79">
        <v>0</v>
      </c>
      <c r="AR64" s="79">
        <v>0</v>
      </c>
      <c r="AS64" s="79"/>
      <c r="AT64" s="79"/>
      <c r="AU64" s="79"/>
      <c r="AV64" s="79"/>
      <c r="AW64" s="79"/>
      <c r="AX64" s="79"/>
      <c r="AY64" s="79"/>
      <c r="AZ64" s="79"/>
      <c r="BA64">
        <v>2</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15</v>
      </c>
      <c r="BK64" s="49">
        <v>100</v>
      </c>
      <c r="BL64" s="48">
        <v>15</v>
      </c>
    </row>
    <row r="65" spans="1:64" ht="15">
      <c r="A65" s="64" t="s">
        <v>236</v>
      </c>
      <c r="B65" s="64" t="s">
        <v>236</v>
      </c>
      <c r="C65" s="65" t="s">
        <v>4028</v>
      </c>
      <c r="D65" s="66">
        <v>3</v>
      </c>
      <c r="E65" s="67" t="s">
        <v>132</v>
      </c>
      <c r="F65" s="68">
        <v>35</v>
      </c>
      <c r="G65" s="65"/>
      <c r="H65" s="69"/>
      <c r="I65" s="70"/>
      <c r="J65" s="70"/>
      <c r="K65" s="34" t="s">
        <v>65</v>
      </c>
      <c r="L65" s="77">
        <v>65</v>
      </c>
      <c r="M65" s="77"/>
      <c r="N65" s="72"/>
      <c r="O65" s="79" t="s">
        <v>176</v>
      </c>
      <c r="P65" s="81">
        <v>43692.102638888886</v>
      </c>
      <c r="Q65" s="79" t="s">
        <v>400</v>
      </c>
      <c r="R65" s="83" t="s">
        <v>570</v>
      </c>
      <c r="S65" s="79" t="s">
        <v>642</v>
      </c>
      <c r="T65" s="79" t="s">
        <v>681</v>
      </c>
      <c r="U65" s="83" t="s">
        <v>789</v>
      </c>
      <c r="V65" s="83" t="s">
        <v>789</v>
      </c>
      <c r="W65" s="81">
        <v>43692.102638888886</v>
      </c>
      <c r="X65" s="83" t="s">
        <v>968</v>
      </c>
      <c r="Y65" s="79"/>
      <c r="Z65" s="79"/>
      <c r="AA65" s="85" t="s">
        <v>1228</v>
      </c>
      <c r="AB65" s="79"/>
      <c r="AC65" s="79" t="b">
        <v>0</v>
      </c>
      <c r="AD65" s="79">
        <v>1</v>
      </c>
      <c r="AE65" s="85" t="s">
        <v>1459</v>
      </c>
      <c r="AF65" s="79" t="b">
        <v>0</v>
      </c>
      <c r="AG65" s="79" t="s">
        <v>1467</v>
      </c>
      <c r="AH65" s="79"/>
      <c r="AI65" s="85" t="s">
        <v>1459</v>
      </c>
      <c r="AJ65" s="79" t="b">
        <v>0</v>
      </c>
      <c r="AK65" s="79">
        <v>1</v>
      </c>
      <c r="AL65" s="85" t="s">
        <v>1459</v>
      </c>
      <c r="AM65" s="79" t="s">
        <v>1487</v>
      </c>
      <c r="AN65" s="79" t="b">
        <v>0</v>
      </c>
      <c r="AO65" s="85" t="s">
        <v>1228</v>
      </c>
      <c r="AP65" s="79" t="s">
        <v>176</v>
      </c>
      <c r="AQ65" s="79">
        <v>0</v>
      </c>
      <c r="AR65" s="79">
        <v>0</v>
      </c>
      <c r="AS65" s="79"/>
      <c r="AT65" s="79"/>
      <c r="AU65" s="79"/>
      <c r="AV65" s="79"/>
      <c r="AW65" s="79"/>
      <c r="AX65" s="79"/>
      <c r="AY65" s="79"/>
      <c r="AZ65" s="79"/>
      <c r="BA65">
        <v>1</v>
      </c>
      <c r="BB65" s="78" t="str">
        <f>REPLACE(INDEX(GroupVertices[Group],MATCH(Edges[[#This Row],[Vertex 1]],GroupVertices[Vertex],0)),1,1,"")</f>
        <v>16</v>
      </c>
      <c r="BC65" s="78" t="str">
        <f>REPLACE(INDEX(GroupVertices[Group],MATCH(Edges[[#This Row],[Vertex 2]],GroupVertices[Vertex],0)),1,1,"")</f>
        <v>16</v>
      </c>
      <c r="BD65" s="48">
        <v>1</v>
      </c>
      <c r="BE65" s="49">
        <v>3.125</v>
      </c>
      <c r="BF65" s="48">
        <v>0</v>
      </c>
      <c r="BG65" s="49">
        <v>0</v>
      </c>
      <c r="BH65" s="48">
        <v>0</v>
      </c>
      <c r="BI65" s="49">
        <v>0</v>
      </c>
      <c r="BJ65" s="48">
        <v>31</v>
      </c>
      <c r="BK65" s="49">
        <v>96.875</v>
      </c>
      <c r="BL65" s="48">
        <v>32</v>
      </c>
    </row>
    <row r="66" spans="1:64" ht="15">
      <c r="A66" s="64" t="s">
        <v>237</v>
      </c>
      <c r="B66" s="64" t="s">
        <v>236</v>
      </c>
      <c r="C66" s="65" t="s">
        <v>4028</v>
      </c>
      <c r="D66" s="66">
        <v>3</v>
      </c>
      <c r="E66" s="67" t="s">
        <v>132</v>
      </c>
      <c r="F66" s="68">
        <v>35</v>
      </c>
      <c r="G66" s="65"/>
      <c r="H66" s="69"/>
      <c r="I66" s="70"/>
      <c r="J66" s="70"/>
      <c r="K66" s="34" t="s">
        <v>65</v>
      </c>
      <c r="L66" s="77">
        <v>66</v>
      </c>
      <c r="M66" s="77"/>
      <c r="N66" s="72"/>
      <c r="O66" s="79" t="s">
        <v>369</v>
      </c>
      <c r="P66" s="81">
        <v>43692.1372337963</v>
      </c>
      <c r="Q66" s="79" t="s">
        <v>401</v>
      </c>
      <c r="R66" s="83" t="s">
        <v>570</v>
      </c>
      <c r="S66" s="79" t="s">
        <v>642</v>
      </c>
      <c r="T66" s="79"/>
      <c r="U66" s="79"/>
      <c r="V66" s="83" t="s">
        <v>847</v>
      </c>
      <c r="W66" s="81">
        <v>43692.1372337963</v>
      </c>
      <c r="X66" s="83" t="s">
        <v>969</v>
      </c>
      <c r="Y66" s="79"/>
      <c r="Z66" s="79"/>
      <c r="AA66" s="85" t="s">
        <v>1229</v>
      </c>
      <c r="AB66" s="79"/>
      <c r="AC66" s="79" t="b">
        <v>0</v>
      </c>
      <c r="AD66" s="79">
        <v>0</v>
      </c>
      <c r="AE66" s="85" t="s">
        <v>1459</v>
      </c>
      <c r="AF66" s="79" t="b">
        <v>0</v>
      </c>
      <c r="AG66" s="79" t="s">
        <v>1467</v>
      </c>
      <c r="AH66" s="79"/>
      <c r="AI66" s="85" t="s">
        <v>1459</v>
      </c>
      <c r="AJ66" s="79" t="b">
        <v>0</v>
      </c>
      <c r="AK66" s="79">
        <v>1</v>
      </c>
      <c r="AL66" s="85" t="s">
        <v>1228</v>
      </c>
      <c r="AM66" s="79" t="s">
        <v>1488</v>
      </c>
      <c r="AN66" s="79" t="b">
        <v>0</v>
      </c>
      <c r="AO66" s="85" t="s">
        <v>1228</v>
      </c>
      <c r="AP66" s="79" t="s">
        <v>176</v>
      </c>
      <c r="AQ66" s="79">
        <v>0</v>
      </c>
      <c r="AR66" s="79">
        <v>0</v>
      </c>
      <c r="AS66" s="79"/>
      <c r="AT66" s="79"/>
      <c r="AU66" s="79"/>
      <c r="AV66" s="79"/>
      <c r="AW66" s="79"/>
      <c r="AX66" s="79"/>
      <c r="AY66" s="79"/>
      <c r="AZ66" s="79"/>
      <c r="BA66">
        <v>1</v>
      </c>
      <c r="BB66" s="78" t="str">
        <f>REPLACE(INDEX(GroupVertices[Group],MATCH(Edges[[#This Row],[Vertex 1]],GroupVertices[Vertex],0)),1,1,"")</f>
        <v>16</v>
      </c>
      <c r="BC66" s="78" t="str">
        <f>REPLACE(INDEX(GroupVertices[Group],MATCH(Edges[[#This Row],[Vertex 2]],GroupVertices[Vertex],0)),1,1,"")</f>
        <v>16</v>
      </c>
      <c r="BD66" s="48">
        <v>1</v>
      </c>
      <c r="BE66" s="49">
        <v>5.2631578947368425</v>
      </c>
      <c r="BF66" s="48">
        <v>0</v>
      </c>
      <c r="BG66" s="49">
        <v>0</v>
      </c>
      <c r="BH66" s="48">
        <v>0</v>
      </c>
      <c r="BI66" s="49">
        <v>0</v>
      </c>
      <c r="BJ66" s="48">
        <v>18</v>
      </c>
      <c r="BK66" s="49">
        <v>94.73684210526316</v>
      </c>
      <c r="BL66" s="48">
        <v>19</v>
      </c>
    </row>
    <row r="67" spans="1:64" ht="15">
      <c r="A67" s="64" t="s">
        <v>237</v>
      </c>
      <c r="B67" s="64" t="s">
        <v>237</v>
      </c>
      <c r="C67" s="65" t="s">
        <v>4028</v>
      </c>
      <c r="D67" s="66">
        <v>3</v>
      </c>
      <c r="E67" s="67" t="s">
        <v>132</v>
      </c>
      <c r="F67" s="68">
        <v>35</v>
      </c>
      <c r="G67" s="65"/>
      <c r="H67" s="69"/>
      <c r="I67" s="70"/>
      <c r="J67" s="70"/>
      <c r="K67" s="34" t="s">
        <v>65</v>
      </c>
      <c r="L67" s="77">
        <v>67</v>
      </c>
      <c r="M67" s="77"/>
      <c r="N67" s="72"/>
      <c r="O67" s="79" t="s">
        <v>176</v>
      </c>
      <c r="P67" s="81">
        <v>43692.101481481484</v>
      </c>
      <c r="Q67" s="79" t="s">
        <v>402</v>
      </c>
      <c r="R67" s="79" t="s">
        <v>571</v>
      </c>
      <c r="S67" s="79" t="s">
        <v>643</v>
      </c>
      <c r="T67" s="79" t="s">
        <v>682</v>
      </c>
      <c r="U67" s="79"/>
      <c r="V67" s="83" t="s">
        <v>847</v>
      </c>
      <c r="W67" s="81">
        <v>43692.101481481484</v>
      </c>
      <c r="X67" s="83" t="s">
        <v>970</v>
      </c>
      <c r="Y67" s="79"/>
      <c r="Z67" s="79"/>
      <c r="AA67" s="85" t="s">
        <v>1230</v>
      </c>
      <c r="AB67" s="79"/>
      <c r="AC67" s="79" t="b">
        <v>0</v>
      </c>
      <c r="AD67" s="79">
        <v>0</v>
      </c>
      <c r="AE67" s="85" t="s">
        <v>1459</v>
      </c>
      <c r="AF67" s="79" t="b">
        <v>0</v>
      </c>
      <c r="AG67" s="79" t="s">
        <v>1467</v>
      </c>
      <c r="AH67" s="79"/>
      <c r="AI67" s="85" t="s">
        <v>1459</v>
      </c>
      <c r="AJ67" s="79" t="b">
        <v>0</v>
      </c>
      <c r="AK67" s="79">
        <v>0</v>
      </c>
      <c r="AL67" s="85" t="s">
        <v>1459</v>
      </c>
      <c r="AM67" s="79" t="s">
        <v>1490</v>
      </c>
      <c r="AN67" s="79" t="b">
        <v>0</v>
      </c>
      <c r="AO67" s="85" t="s">
        <v>1230</v>
      </c>
      <c r="AP67" s="79" t="s">
        <v>176</v>
      </c>
      <c r="AQ67" s="79">
        <v>0</v>
      </c>
      <c r="AR67" s="79">
        <v>0</v>
      </c>
      <c r="AS67" s="79"/>
      <c r="AT67" s="79"/>
      <c r="AU67" s="79"/>
      <c r="AV67" s="79"/>
      <c r="AW67" s="79"/>
      <c r="AX67" s="79"/>
      <c r="AY67" s="79"/>
      <c r="AZ67" s="79"/>
      <c r="BA67">
        <v>1</v>
      </c>
      <c r="BB67" s="78" t="str">
        <f>REPLACE(INDEX(GroupVertices[Group],MATCH(Edges[[#This Row],[Vertex 1]],GroupVertices[Vertex],0)),1,1,"")</f>
        <v>16</v>
      </c>
      <c r="BC67" s="78" t="str">
        <f>REPLACE(INDEX(GroupVertices[Group],MATCH(Edges[[#This Row],[Vertex 2]],GroupVertices[Vertex],0)),1,1,"")</f>
        <v>16</v>
      </c>
      <c r="BD67" s="48">
        <v>1</v>
      </c>
      <c r="BE67" s="49">
        <v>2.9411764705882355</v>
      </c>
      <c r="BF67" s="48">
        <v>0</v>
      </c>
      <c r="BG67" s="49">
        <v>0</v>
      </c>
      <c r="BH67" s="48">
        <v>0</v>
      </c>
      <c r="BI67" s="49">
        <v>0</v>
      </c>
      <c r="BJ67" s="48">
        <v>33</v>
      </c>
      <c r="BK67" s="49">
        <v>97.05882352941177</v>
      </c>
      <c r="BL67" s="48">
        <v>34</v>
      </c>
    </row>
    <row r="68" spans="1:64" ht="15">
      <c r="A68" s="64" t="s">
        <v>238</v>
      </c>
      <c r="B68" s="64" t="s">
        <v>308</v>
      </c>
      <c r="C68" s="65" t="s">
        <v>4028</v>
      </c>
      <c r="D68" s="66">
        <v>3</v>
      </c>
      <c r="E68" s="67" t="s">
        <v>132</v>
      </c>
      <c r="F68" s="68">
        <v>35</v>
      </c>
      <c r="G68" s="65"/>
      <c r="H68" s="69"/>
      <c r="I68" s="70"/>
      <c r="J68" s="70"/>
      <c r="K68" s="34" t="s">
        <v>65</v>
      </c>
      <c r="L68" s="77">
        <v>68</v>
      </c>
      <c r="M68" s="77"/>
      <c r="N68" s="72"/>
      <c r="O68" s="79" t="s">
        <v>369</v>
      </c>
      <c r="P68" s="81">
        <v>43692.35903935185</v>
      </c>
      <c r="Q68" s="79" t="s">
        <v>403</v>
      </c>
      <c r="R68" s="79"/>
      <c r="S68" s="79"/>
      <c r="T68" s="79"/>
      <c r="U68" s="79"/>
      <c r="V68" s="83" t="s">
        <v>848</v>
      </c>
      <c r="W68" s="81">
        <v>43692.35903935185</v>
      </c>
      <c r="X68" s="83" t="s">
        <v>971</v>
      </c>
      <c r="Y68" s="79"/>
      <c r="Z68" s="79"/>
      <c r="AA68" s="85" t="s">
        <v>1231</v>
      </c>
      <c r="AB68" s="79"/>
      <c r="AC68" s="79" t="b">
        <v>0</v>
      </c>
      <c r="AD68" s="79">
        <v>0</v>
      </c>
      <c r="AE68" s="85" t="s">
        <v>1459</v>
      </c>
      <c r="AF68" s="79" t="b">
        <v>0</v>
      </c>
      <c r="AG68" s="79" t="s">
        <v>1468</v>
      </c>
      <c r="AH68" s="79"/>
      <c r="AI68" s="85" t="s">
        <v>1459</v>
      </c>
      <c r="AJ68" s="79" t="b">
        <v>0</v>
      </c>
      <c r="AK68" s="79">
        <v>3</v>
      </c>
      <c r="AL68" s="85" t="s">
        <v>1340</v>
      </c>
      <c r="AM68" s="79" t="s">
        <v>1487</v>
      </c>
      <c r="AN68" s="79" t="b">
        <v>0</v>
      </c>
      <c r="AO68" s="85" t="s">
        <v>1340</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v>0</v>
      </c>
      <c r="BE68" s="49">
        <v>0</v>
      </c>
      <c r="BF68" s="48">
        <v>0</v>
      </c>
      <c r="BG68" s="49">
        <v>0</v>
      </c>
      <c r="BH68" s="48">
        <v>0</v>
      </c>
      <c r="BI68" s="49">
        <v>0</v>
      </c>
      <c r="BJ68" s="48">
        <v>16</v>
      </c>
      <c r="BK68" s="49">
        <v>100</v>
      </c>
      <c r="BL68" s="48">
        <v>16</v>
      </c>
    </row>
    <row r="69" spans="1:64" ht="15">
      <c r="A69" s="64" t="s">
        <v>239</v>
      </c>
      <c r="B69" s="64" t="s">
        <v>295</v>
      </c>
      <c r="C69" s="65" t="s">
        <v>4028</v>
      </c>
      <c r="D69" s="66">
        <v>3</v>
      </c>
      <c r="E69" s="67" t="s">
        <v>132</v>
      </c>
      <c r="F69" s="68">
        <v>35</v>
      </c>
      <c r="G69" s="65"/>
      <c r="H69" s="69"/>
      <c r="I69" s="70"/>
      <c r="J69" s="70"/>
      <c r="K69" s="34" t="s">
        <v>65</v>
      </c>
      <c r="L69" s="77">
        <v>69</v>
      </c>
      <c r="M69" s="77"/>
      <c r="N69" s="72"/>
      <c r="O69" s="79" t="s">
        <v>369</v>
      </c>
      <c r="P69" s="81">
        <v>43691.76605324074</v>
      </c>
      <c r="Q69" s="79" t="s">
        <v>396</v>
      </c>
      <c r="R69" s="79"/>
      <c r="S69" s="79"/>
      <c r="T69" s="79" t="s">
        <v>678</v>
      </c>
      <c r="U69" s="79"/>
      <c r="V69" s="83" t="s">
        <v>849</v>
      </c>
      <c r="W69" s="81">
        <v>43691.76605324074</v>
      </c>
      <c r="X69" s="83" t="s">
        <v>972</v>
      </c>
      <c r="Y69" s="79"/>
      <c r="Z69" s="79"/>
      <c r="AA69" s="85" t="s">
        <v>1232</v>
      </c>
      <c r="AB69" s="79"/>
      <c r="AC69" s="79" t="b">
        <v>0</v>
      </c>
      <c r="AD69" s="79">
        <v>0</v>
      </c>
      <c r="AE69" s="85" t="s">
        <v>1459</v>
      </c>
      <c r="AF69" s="79" t="b">
        <v>0</v>
      </c>
      <c r="AG69" s="79" t="s">
        <v>1467</v>
      </c>
      <c r="AH69" s="79"/>
      <c r="AI69" s="85" t="s">
        <v>1459</v>
      </c>
      <c r="AJ69" s="79" t="b">
        <v>0</v>
      </c>
      <c r="AK69" s="79">
        <v>2</v>
      </c>
      <c r="AL69" s="85" t="s">
        <v>1317</v>
      </c>
      <c r="AM69" s="79" t="s">
        <v>1487</v>
      </c>
      <c r="AN69" s="79" t="b">
        <v>0</v>
      </c>
      <c r="AO69" s="85" t="s">
        <v>1317</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v>
      </c>
      <c r="BD69" s="48">
        <v>1</v>
      </c>
      <c r="BE69" s="49">
        <v>3.8461538461538463</v>
      </c>
      <c r="BF69" s="48">
        <v>0</v>
      </c>
      <c r="BG69" s="49">
        <v>0</v>
      </c>
      <c r="BH69" s="48">
        <v>0</v>
      </c>
      <c r="BI69" s="49">
        <v>0</v>
      </c>
      <c r="BJ69" s="48">
        <v>25</v>
      </c>
      <c r="BK69" s="49">
        <v>96.15384615384616</v>
      </c>
      <c r="BL69" s="48">
        <v>26</v>
      </c>
    </row>
    <row r="70" spans="1:64" ht="15">
      <c r="A70" s="64" t="s">
        <v>239</v>
      </c>
      <c r="B70" s="64" t="s">
        <v>308</v>
      </c>
      <c r="C70" s="65" t="s">
        <v>4028</v>
      </c>
      <c r="D70" s="66">
        <v>3</v>
      </c>
      <c r="E70" s="67" t="s">
        <v>132</v>
      </c>
      <c r="F70" s="68">
        <v>35</v>
      </c>
      <c r="G70" s="65"/>
      <c r="H70" s="69"/>
      <c r="I70" s="70"/>
      <c r="J70" s="70"/>
      <c r="K70" s="34" t="s">
        <v>65</v>
      </c>
      <c r="L70" s="77">
        <v>70</v>
      </c>
      <c r="M70" s="77"/>
      <c r="N70" s="72"/>
      <c r="O70" s="79" t="s">
        <v>369</v>
      </c>
      <c r="P70" s="81">
        <v>43692.383043981485</v>
      </c>
      <c r="Q70" s="79" t="s">
        <v>404</v>
      </c>
      <c r="R70" s="79"/>
      <c r="S70" s="79"/>
      <c r="T70" s="79"/>
      <c r="U70" s="79"/>
      <c r="V70" s="83" t="s">
        <v>849</v>
      </c>
      <c r="W70" s="81">
        <v>43692.383043981485</v>
      </c>
      <c r="X70" s="83" t="s">
        <v>973</v>
      </c>
      <c r="Y70" s="79"/>
      <c r="Z70" s="79"/>
      <c r="AA70" s="85" t="s">
        <v>1233</v>
      </c>
      <c r="AB70" s="79"/>
      <c r="AC70" s="79" t="b">
        <v>0</v>
      </c>
      <c r="AD70" s="79">
        <v>0</v>
      </c>
      <c r="AE70" s="85" t="s">
        <v>1459</v>
      </c>
      <c r="AF70" s="79" t="b">
        <v>0</v>
      </c>
      <c r="AG70" s="79" t="s">
        <v>1468</v>
      </c>
      <c r="AH70" s="79"/>
      <c r="AI70" s="85" t="s">
        <v>1459</v>
      </c>
      <c r="AJ70" s="79" t="b">
        <v>0</v>
      </c>
      <c r="AK70" s="79">
        <v>4</v>
      </c>
      <c r="AL70" s="85" t="s">
        <v>1341</v>
      </c>
      <c r="AM70" s="79" t="s">
        <v>1487</v>
      </c>
      <c r="AN70" s="79" t="b">
        <v>0</v>
      </c>
      <c r="AO70" s="85" t="s">
        <v>1341</v>
      </c>
      <c r="AP70" s="79" t="s">
        <v>176</v>
      </c>
      <c r="AQ70" s="79">
        <v>0</v>
      </c>
      <c r="AR70" s="79">
        <v>0</v>
      </c>
      <c r="AS70" s="79"/>
      <c r="AT70" s="79"/>
      <c r="AU70" s="79"/>
      <c r="AV70" s="79"/>
      <c r="AW70" s="79"/>
      <c r="AX70" s="79"/>
      <c r="AY70" s="79"/>
      <c r="AZ70" s="79"/>
      <c r="BA70">
        <v>1</v>
      </c>
      <c r="BB70" s="78" t="str">
        <f>REPLACE(INDEX(GroupVertices[Group],MATCH(Edges[[#This Row],[Vertex 1]],GroupVertices[Vertex],0)),1,1,"")</f>
        <v>10</v>
      </c>
      <c r="BC70" s="78" t="str">
        <f>REPLACE(INDEX(GroupVertices[Group],MATCH(Edges[[#This Row],[Vertex 2]],GroupVertices[Vertex],0)),1,1,"")</f>
        <v>10</v>
      </c>
      <c r="BD70" s="48">
        <v>0</v>
      </c>
      <c r="BE70" s="49">
        <v>0</v>
      </c>
      <c r="BF70" s="48">
        <v>0</v>
      </c>
      <c r="BG70" s="49">
        <v>0</v>
      </c>
      <c r="BH70" s="48">
        <v>0</v>
      </c>
      <c r="BI70" s="49">
        <v>0</v>
      </c>
      <c r="BJ70" s="48">
        <v>16</v>
      </c>
      <c r="BK70" s="49">
        <v>100</v>
      </c>
      <c r="BL70" s="48">
        <v>16</v>
      </c>
    </row>
    <row r="71" spans="1:64" ht="15">
      <c r="A71" s="64" t="s">
        <v>240</v>
      </c>
      <c r="B71" s="64" t="s">
        <v>307</v>
      </c>
      <c r="C71" s="65" t="s">
        <v>4028</v>
      </c>
      <c r="D71" s="66">
        <v>3</v>
      </c>
      <c r="E71" s="67" t="s">
        <v>132</v>
      </c>
      <c r="F71" s="68">
        <v>35</v>
      </c>
      <c r="G71" s="65"/>
      <c r="H71" s="69"/>
      <c r="I71" s="70"/>
      <c r="J71" s="70"/>
      <c r="K71" s="34" t="s">
        <v>65</v>
      </c>
      <c r="L71" s="77">
        <v>71</v>
      </c>
      <c r="M71" s="77"/>
      <c r="N71" s="72"/>
      <c r="O71" s="79" t="s">
        <v>369</v>
      </c>
      <c r="P71" s="81">
        <v>43692.41804398148</v>
      </c>
      <c r="Q71" s="79" t="s">
        <v>405</v>
      </c>
      <c r="R71" s="79"/>
      <c r="S71" s="79"/>
      <c r="T71" s="79" t="s">
        <v>683</v>
      </c>
      <c r="U71" s="79"/>
      <c r="V71" s="83" t="s">
        <v>850</v>
      </c>
      <c r="W71" s="81">
        <v>43692.41804398148</v>
      </c>
      <c r="X71" s="83" t="s">
        <v>974</v>
      </c>
      <c r="Y71" s="79"/>
      <c r="Z71" s="79"/>
      <c r="AA71" s="85" t="s">
        <v>1234</v>
      </c>
      <c r="AB71" s="79"/>
      <c r="AC71" s="79" t="b">
        <v>0</v>
      </c>
      <c r="AD71" s="79">
        <v>0</v>
      </c>
      <c r="AE71" s="85" t="s">
        <v>1459</v>
      </c>
      <c r="AF71" s="79" t="b">
        <v>0</v>
      </c>
      <c r="AG71" s="79" t="s">
        <v>1468</v>
      </c>
      <c r="AH71" s="79"/>
      <c r="AI71" s="85" t="s">
        <v>1459</v>
      </c>
      <c r="AJ71" s="79" t="b">
        <v>0</v>
      </c>
      <c r="AK71" s="79">
        <v>4</v>
      </c>
      <c r="AL71" s="85" t="s">
        <v>1334</v>
      </c>
      <c r="AM71" s="79" t="s">
        <v>1488</v>
      </c>
      <c r="AN71" s="79" t="b">
        <v>0</v>
      </c>
      <c r="AO71" s="85" t="s">
        <v>1334</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0</v>
      </c>
      <c r="BE71" s="49">
        <v>0</v>
      </c>
      <c r="BF71" s="48">
        <v>0</v>
      </c>
      <c r="BG71" s="49">
        <v>0</v>
      </c>
      <c r="BH71" s="48">
        <v>0</v>
      </c>
      <c r="BI71" s="49">
        <v>0</v>
      </c>
      <c r="BJ71" s="48">
        <v>14</v>
      </c>
      <c r="BK71" s="49">
        <v>100</v>
      </c>
      <c r="BL71" s="48">
        <v>14</v>
      </c>
    </row>
    <row r="72" spans="1:64" ht="15">
      <c r="A72" s="64" t="s">
        <v>241</v>
      </c>
      <c r="B72" s="64" t="s">
        <v>303</v>
      </c>
      <c r="C72" s="65" t="s">
        <v>4028</v>
      </c>
      <c r="D72" s="66">
        <v>3</v>
      </c>
      <c r="E72" s="67" t="s">
        <v>132</v>
      </c>
      <c r="F72" s="68">
        <v>35</v>
      </c>
      <c r="G72" s="65"/>
      <c r="H72" s="69"/>
      <c r="I72" s="70"/>
      <c r="J72" s="70"/>
      <c r="K72" s="34" t="s">
        <v>65</v>
      </c>
      <c r="L72" s="77">
        <v>72</v>
      </c>
      <c r="M72" s="77"/>
      <c r="N72" s="72"/>
      <c r="O72" s="79" t="s">
        <v>369</v>
      </c>
      <c r="P72" s="81">
        <v>43692.72769675926</v>
      </c>
      <c r="Q72" s="79" t="s">
        <v>406</v>
      </c>
      <c r="R72" s="83" t="s">
        <v>569</v>
      </c>
      <c r="S72" s="79" t="s">
        <v>641</v>
      </c>
      <c r="T72" s="79" t="s">
        <v>684</v>
      </c>
      <c r="U72" s="79"/>
      <c r="V72" s="83" t="s">
        <v>851</v>
      </c>
      <c r="W72" s="81">
        <v>43692.72769675926</v>
      </c>
      <c r="X72" s="83" t="s">
        <v>975</v>
      </c>
      <c r="Y72" s="79"/>
      <c r="Z72" s="79"/>
      <c r="AA72" s="85" t="s">
        <v>1235</v>
      </c>
      <c r="AB72" s="79"/>
      <c r="AC72" s="79" t="b">
        <v>0</v>
      </c>
      <c r="AD72" s="79">
        <v>0</v>
      </c>
      <c r="AE72" s="85" t="s">
        <v>1459</v>
      </c>
      <c r="AF72" s="79" t="b">
        <v>0</v>
      </c>
      <c r="AG72" s="79" t="s">
        <v>1470</v>
      </c>
      <c r="AH72" s="79"/>
      <c r="AI72" s="85" t="s">
        <v>1459</v>
      </c>
      <c r="AJ72" s="79" t="b">
        <v>0</v>
      </c>
      <c r="AK72" s="79">
        <v>1</v>
      </c>
      <c r="AL72" s="85" t="s">
        <v>1371</v>
      </c>
      <c r="AM72" s="79" t="s">
        <v>1488</v>
      </c>
      <c r="AN72" s="79" t="b">
        <v>0</v>
      </c>
      <c r="AO72" s="85" t="s">
        <v>1371</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9</v>
      </c>
      <c r="BK72" s="49">
        <v>100</v>
      </c>
      <c r="BL72" s="48">
        <v>9</v>
      </c>
    </row>
    <row r="73" spans="1:64" ht="15">
      <c r="A73" s="64" t="s">
        <v>242</v>
      </c>
      <c r="B73" s="64" t="s">
        <v>308</v>
      </c>
      <c r="C73" s="65" t="s">
        <v>4028</v>
      </c>
      <c r="D73" s="66">
        <v>3</v>
      </c>
      <c r="E73" s="67" t="s">
        <v>132</v>
      </c>
      <c r="F73" s="68">
        <v>35</v>
      </c>
      <c r="G73" s="65"/>
      <c r="H73" s="69"/>
      <c r="I73" s="70"/>
      <c r="J73" s="70"/>
      <c r="K73" s="34" t="s">
        <v>65</v>
      </c>
      <c r="L73" s="77">
        <v>73</v>
      </c>
      <c r="M73" s="77"/>
      <c r="N73" s="72"/>
      <c r="O73" s="79" t="s">
        <v>369</v>
      </c>
      <c r="P73" s="81">
        <v>43692.84585648148</v>
      </c>
      <c r="Q73" s="79" t="s">
        <v>404</v>
      </c>
      <c r="R73" s="79"/>
      <c r="S73" s="79"/>
      <c r="T73" s="79"/>
      <c r="U73" s="79"/>
      <c r="V73" s="83" t="s">
        <v>852</v>
      </c>
      <c r="W73" s="81">
        <v>43692.84585648148</v>
      </c>
      <c r="X73" s="83" t="s">
        <v>976</v>
      </c>
      <c r="Y73" s="79"/>
      <c r="Z73" s="79"/>
      <c r="AA73" s="85" t="s">
        <v>1236</v>
      </c>
      <c r="AB73" s="79"/>
      <c r="AC73" s="79" t="b">
        <v>0</v>
      </c>
      <c r="AD73" s="79">
        <v>0</v>
      </c>
      <c r="AE73" s="85" t="s">
        <v>1459</v>
      </c>
      <c r="AF73" s="79" t="b">
        <v>0</v>
      </c>
      <c r="AG73" s="79" t="s">
        <v>1468</v>
      </c>
      <c r="AH73" s="79"/>
      <c r="AI73" s="85" t="s">
        <v>1459</v>
      </c>
      <c r="AJ73" s="79" t="b">
        <v>0</v>
      </c>
      <c r="AK73" s="79">
        <v>4</v>
      </c>
      <c r="AL73" s="85" t="s">
        <v>1341</v>
      </c>
      <c r="AM73" s="79" t="s">
        <v>1488</v>
      </c>
      <c r="AN73" s="79" t="b">
        <v>0</v>
      </c>
      <c r="AO73" s="85" t="s">
        <v>1341</v>
      </c>
      <c r="AP73" s="79" t="s">
        <v>176</v>
      </c>
      <c r="AQ73" s="79">
        <v>0</v>
      </c>
      <c r="AR73" s="79">
        <v>0</v>
      </c>
      <c r="AS73" s="79"/>
      <c r="AT73" s="79"/>
      <c r="AU73" s="79"/>
      <c r="AV73" s="79"/>
      <c r="AW73" s="79"/>
      <c r="AX73" s="79"/>
      <c r="AY73" s="79"/>
      <c r="AZ73" s="79"/>
      <c r="BA73">
        <v>1</v>
      </c>
      <c r="BB73" s="78" t="str">
        <f>REPLACE(INDEX(GroupVertices[Group],MATCH(Edges[[#This Row],[Vertex 1]],GroupVertices[Vertex],0)),1,1,"")</f>
        <v>10</v>
      </c>
      <c r="BC73" s="78" t="str">
        <f>REPLACE(INDEX(GroupVertices[Group],MATCH(Edges[[#This Row],[Vertex 2]],GroupVertices[Vertex],0)),1,1,"")</f>
        <v>10</v>
      </c>
      <c r="BD73" s="48">
        <v>0</v>
      </c>
      <c r="BE73" s="49">
        <v>0</v>
      </c>
      <c r="BF73" s="48">
        <v>0</v>
      </c>
      <c r="BG73" s="49">
        <v>0</v>
      </c>
      <c r="BH73" s="48">
        <v>0</v>
      </c>
      <c r="BI73" s="49">
        <v>0</v>
      </c>
      <c r="BJ73" s="48">
        <v>16</v>
      </c>
      <c r="BK73" s="49">
        <v>100</v>
      </c>
      <c r="BL73" s="48">
        <v>16</v>
      </c>
    </row>
    <row r="74" spans="1:64" ht="15">
      <c r="A74" s="64" t="s">
        <v>243</v>
      </c>
      <c r="B74" s="64" t="s">
        <v>243</v>
      </c>
      <c r="C74" s="65" t="s">
        <v>4028</v>
      </c>
      <c r="D74" s="66">
        <v>3</v>
      </c>
      <c r="E74" s="67" t="s">
        <v>132</v>
      </c>
      <c r="F74" s="68">
        <v>35</v>
      </c>
      <c r="G74" s="65"/>
      <c r="H74" s="69"/>
      <c r="I74" s="70"/>
      <c r="J74" s="70"/>
      <c r="K74" s="34" t="s">
        <v>65</v>
      </c>
      <c r="L74" s="77">
        <v>74</v>
      </c>
      <c r="M74" s="77"/>
      <c r="N74" s="72"/>
      <c r="O74" s="79" t="s">
        <v>176</v>
      </c>
      <c r="P74" s="81">
        <v>43693.215</v>
      </c>
      <c r="Q74" s="79" t="s">
        <v>407</v>
      </c>
      <c r="R74" s="83" t="s">
        <v>572</v>
      </c>
      <c r="S74" s="79" t="s">
        <v>644</v>
      </c>
      <c r="T74" s="79" t="s">
        <v>685</v>
      </c>
      <c r="U74" s="79"/>
      <c r="V74" s="83" t="s">
        <v>853</v>
      </c>
      <c r="W74" s="81">
        <v>43693.215</v>
      </c>
      <c r="X74" s="83" t="s">
        <v>977</v>
      </c>
      <c r="Y74" s="79"/>
      <c r="Z74" s="79"/>
      <c r="AA74" s="85" t="s">
        <v>1237</v>
      </c>
      <c r="AB74" s="79"/>
      <c r="AC74" s="79" t="b">
        <v>0</v>
      </c>
      <c r="AD74" s="79">
        <v>0</v>
      </c>
      <c r="AE74" s="85" t="s">
        <v>1459</v>
      </c>
      <c r="AF74" s="79" t="b">
        <v>0</v>
      </c>
      <c r="AG74" s="79" t="s">
        <v>1468</v>
      </c>
      <c r="AH74" s="79"/>
      <c r="AI74" s="85" t="s">
        <v>1459</v>
      </c>
      <c r="AJ74" s="79" t="b">
        <v>0</v>
      </c>
      <c r="AK74" s="79">
        <v>0</v>
      </c>
      <c r="AL74" s="85" t="s">
        <v>1459</v>
      </c>
      <c r="AM74" s="79" t="s">
        <v>1487</v>
      </c>
      <c r="AN74" s="79" t="b">
        <v>0</v>
      </c>
      <c r="AO74" s="85" t="s">
        <v>1237</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0</v>
      </c>
      <c r="BE74" s="49">
        <v>0</v>
      </c>
      <c r="BF74" s="48">
        <v>0</v>
      </c>
      <c r="BG74" s="49">
        <v>0</v>
      </c>
      <c r="BH74" s="48">
        <v>0</v>
      </c>
      <c r="BI74" s="49">
        <v>0</v>
      </c>
      <c r="BJ74" s="48">
        <v>20</v>
      </c>
      <c r="BK74" s="49">
        <v>100</v>
      </c>
      <c r="BL74" s="48">
        <v>20</v>
      </c>
    </row>
    <row r="75" spans="1:64" ht="15">
      <c r="A75" s="64" t="s">
        <v>244</v>
      </c>
      <c r="B75" s="64" t="s">
        <v>308</v>
      </c>
      <c r="C75" s="65" t="s">
        <v>4028</v>
      </c>
      <c r="D75" s="66">
        <v>3</v>
      </c>
      <c r="E75" s="67" t="s">
        <v>132</v>
      </c>
      <c r="F75" s="68">
        <v>35</v>
      </c>
      <c r="G75" s="65"/>
      <c r="H75" s="69"/>
      <c r="I75" s="70"/>
      <c r="J75" s="70"/>
      <c r="K75" s="34" t="s">
        <v>65</v>
      </c>
      <c r="L75" s="77">
        <v>75</v>
      </c>
      <c r="M75" s="77"/>
      <c r="N75" s="72"/>
      <c r="O75" s="79" t="s">
        <v>369</v>
      </c>
      <c r="P75" s="81">
        <v>43693.351585648146</v>
      </c>
      <c r="Q75" s="79" t="s">
        <v>404</v>
      </c>
      <c r="R75" s="79"/>
      <c r="S75" s="79"/>
      <c r="T75" s="79"/>
      <c r="U75" s="79"/>
      <c r="V75" s="83" t="s">
        <v>854</v>
      </c>
      <c r="W75" s="81">
        <v>43693.351585648146</v>
      </c>
      <c r="X75" s="83" t="s">
        <v>978</v>
      </c>
      <c r="Y75" s="79"/>
      <c r="Z75" s="79"/>
      <c r="AA75" s="85" t="s">
        <v>1238</v>
      </c>
      <c r="AB75" s="79"/>
      <c r="AC75" s="79" t="b">
        <v>0</v>
      </c>
      <c r="AD75" s="79">
        <v>0</v>
      </c>
      <c r="AE75" s="85" t="s">
        <v>1459</v>
      </c>
      <c r="AF75" s="79" t="b">
        <v>0</v>
      </c>
      <c r="AG75" s="79" t="s">
        <v>1468</v>
      </c>
      <c r="AH75" s="79"/>
      <c r="AI75" s="85" t="s">
        <v>1459</v>
      </c>
      <c r="AJ75" s="79" t="b">
        <v>0</v>
      </c>
      <c r="AK75" s="79">
        <v>5</v>
      </c>
      <c r="AL75" s="85" t="s">
        <v>1341</v>
      </c>
      <c r="AM75" s="79" t="s">
        <v>1491</v>
      </c>
      <c r="AN75" s="79" t="b">
        <v>0</v>
      </c>
      <c r="AO75" s="85" t="s">
        <v>1341</v>
      </c>
      <c r="AP75" s="79" t="s">
        <v>176</v>
      </c>
      <c r="AQ75" s="79">
        <v>0</v>
      </c>
      <c r="AR75" s="79">
        <v>0</v>
      </c>
      <c r="AS75" s="79"/>
      <c r="AT75" s="79"/>
      <c r="AU75" s="79"/>
      <c r="AV75" s="79"/>
      <c r="AW75" s="79"/>
      <c r="AX75" s="79"/>
      <c r="AY75" s="79"/>
      <c r="AZ75" s="79"/>
      <c r="BA75">
        <v>1</v>
      </c>
      <c r="BB75" s="78" t="str">
        <f>REPLACE(INDEX(GroupVertices[Group],MATCH(Edges[[#This Row],[Vertex 1]],GroupVertices[Vertex],0)),1,1,"")</f>
        <v>10</v>
      </c>
      <c r="BC75" s="78" t="str">
        <f>REPLACE(INDEX(GroupVertices[Group],MATCH(Edges[[#This Row],[Vertex 2]],GroupVertices[Vertex],0)),1,1,"")</f>
        <v>10</v>
      </c>
      <c r="BD75" s="48">
        <v>0</v>
      </c>
      <c r="BE75" s="49">
        <v>0</v>
      </c>
      <c r="BF75" s="48">
        <v>0</v>
      </c>
      <c r="BG75" s="49">
        <v>0</v>
      </c>
      <c r="BH75" s="48">
        <v>0</v>
      </c>
      <c r="BI75" s="49">
        <v>0</v>
      </c>
      <c r="BJ75" s="48">
        <v>16</v>
      </c>
      <c r="BK75" s="49">
        <v>100</v>
      </c>
      <c r="BL75" s="48">
        <v>16</v>
      </c>
    </row>
    <row r="76" spans="1:64" ht="15">
      <c r="A76" s="64" t="s">
        <v>245</v>
      </c>
      <c r="B76" s="64" t="s">
        <v>215</v>
      </c>
      <c r="C76" s="65" t="s">
        <v>4028</v>
      </c>
      <c r="D76" s="66">
        <v>3</v>
      </c>
      <c r="E76" s="67" t="s">
        <v>132</v>
      </c>
      <c r="F76" s="68">
        <v>35</v>
      </c>
      <c r="G76" s="65"/>
      <c r="H76" s="69"/>
      <c r="I76" s="70"/>
      <c r="J76" s="70"/>
      <c r="K76" s="34" t="s">
        <v>65</v>
      </c>
      <c r="L76" s="77">
        <v>76</v>
      </c>
      <c r="M76" s="77"/>
      <c r="N76" s="72"/>
      <c r="O76" s="79" t="s">
        <v>369</v>
      </c>
      <c r="P76" s="81">
        <v>43689.35922453704</v>
      </c>
      <c r="Q76" s="79" t="s">
        <v>374</v>
      </c>
      <c r="R76" s="83" t="s">
        <v>563</v>
      </c>
      <c r="S76" s="79" t="s">
        <v>637</v>
      </c>
      <c r="T76" s="79"/>
      <c r="U76" s="79"/>
      <c r="V76" s="83" t="s">
        <v>855</v>
      </c>
      <c r="W76" s="81">
        <v>43689.35922453704</v>
      </c>
      <c r="X76" s="83" t="s">
        <v>979</v>
      </c>
      <c r="Y76" s="79"/>
      <c r="Z76" s="79"/>
      <c r="AA76" s="85" t="s">
        <v>1239</v>
      </c>
      <c r="AB76" s="79"/>
      <c r="AC76" s="79" t="b">
        <v>0</v>
      </c>
      <c r="AD76" s="79">
        <v>0</v>
      </c>
      <c r="AE76" s="85" t="s">
        <v>1459</v>
      </c>
      <c r="AF76" s="79" t="b">
        <v>0</v>
      </c>
      <c r="AG76" s="79" t="s">
        <v>1468</v>
      </c>
      <c r="AH76" s="79"/>
      <c r="AI76" s="85" t="s">
        <v>1459</v>
      </c>
      <c r="AJ76" s="79" t="b">
        <v>0</v>
      </c>
      <c r="AK76" s="79">
        <v>5</v>
      </c>
      <c r="AL76" s="85" t="s">
        <v>1199</v>
      </c>
      <c r="AM76" s="79" t="s">
        <v>1487</v>
      </c>
      <c r="AN76" s="79" t="b">
        <v>0</v>
      </c>
      <c r="AO76" s="85" t="s">
        <v>1199</v>
      </c>
      <c r="AP76" s="79" t="s">
        <v>176</v>
      </c>
      <c r="AQ76" s="79">
        <v>0</v>
      </c>
      <c r="AR76" s="79">
        <v>0</v>
      </c>
      <c r="AS76" s="79"/>
      <c r="AT76" s="79"/>
      <c r="AU76" s="79"/>
      <c r="AV76" s="79"/>
      <c r="AW76" s="79"/>
      <c r="AX76" s="79"/>
      <c r="AY76" s="79"/>
      <c r="AZ76" s="79"/>
      <c r="BA76">
        <v>1</v>
      </c>
      <c r="BB76" s="78" t="str">
        <f>REPLACE(INDEX(GroupVertices[Group],MATCH(Edges[[#This Row],[Vertex 1]],GroupVertices[Vertex],0)),1,1,"")</f>
        <v>9</v>
      </c>
      <c r="BC76" s="78" t="str">
        <f>REPLACE(INDEX(GroupVertices[Group],MATCH(Edges[[#This Row],[Vertex 2]],GroupVertices[Vertex],0)),1,1,"")</f>
        <v>9</v>
      </c>
      <c r="BD76" s="48">
        <v>0</v>
      </c>
      <c r="BE76" s="49">
        <v>0</v>
      </c>
      <c r="BF76" s="48">
        <v>0</v>
      </c>
      <c r="BG76" s="49">
        <v>0</v>
      </c>
      <c r="BH76" s="48">
        <v>0</v>
      </c>
      <c r="BI76" s="49">
        <v>0</v>
      </c>
      <c r="BJ76" s="48">
        <v>12</v>
      </c>
      <c r="BK76" s="49">
        <v>100</v>
      </c>
      <c r="BL76" s="48">
        <v>12</v>
      </c>
    </row>
    <row r="77" spans="1:64" ht="15">
      <c r="A77" s="64" t="s">
        <v>245</v>
      </c>
      <c r="B77" s="64" t="s">
        <v>303</v>
      </c>
      <c r="C77" s="65" t="s">
        <v>4028</v>
      </c>
      <c r="D77" s="66">
        <v>3</v>
      </c>
      <c r="E77" s="67" t="s">
        <v>132</v>
      </c>
      <c r="F77" s="68">
        <v>35</v>
      </c>
      <c r="G77" s="65"/>
      <c r="H77" s="69"/>
      <c r="I77" s="70"/>
      <c r="J77" s="70"/>
      <c r="K77" s="34" t="s">
        <v>65</v>
      </c>
      <c r="L77" s="77">
        <v>77</v>
      </c>
      <c r="M77" s="77"/>
      <c r="N77" s="72"/>
      <c r="O77" s="79" t="s">
        <v>369</v>
      </c>
      <c r="P77" s="81">
        <v>43693.39946759259</v>
      </c>
      <c r="Q77" s="79" t="s">
        <v>408</v>
      </c>
      <c r="R77" s="79"/>
      <c r="S77" s="79"/>
      <c r="T77" s="79" t="s">
        <v>686</v>
      </c>
      <c r="U77" s="79"/>
      <c r="V77" s="83" t="s">
        <v>855</v>
      </c>
      <c r="W77" s="81">
        <v>43693.39946759259</v>
      </c>
      <c r="X77" s="83" t="s">
        <v>980</v>
      </c>
      <c r="Y77" s="79"/>
      <c r="Z77" s="79"/>
      <c r="AA77" s="85" t="s">
        <v>1240</v>
      </c>
      <c r="AB77" s="79"/>
      <c r="AC77" s="79" t="b">
        <v>0</v>
      </c>
      <c r="AD77" s="79">
        <v>0</v>
      </c>
      <c r="AE77" s="85" t="s">
        <v>1459</v>
      </c>
      <c r="AF77" s="79" t="b">
        <v>0</v>
      </c>
      <c r="AG77" s="79" t="s">
        <v>1468</v>
      </c>
      <c r="AH77" s="79"/>
      <c r="AI77" s="85" t="s">
        <v>1459</v>
      </c>
      <c r="AJ77" s="79" t="b">
        <v>0</v>
      </c>
      <c r="AK77" s="79">
        <v>5</v>
      </c>
      <c r="AL77" s="85" t="s">
        <v>1352</v>
      </c>
      <c r="AM77" s="79" t="s">
        <v>1487</v>
      </c>
      <c r="AN77" s="79" t="b">
        <v>0</v>
      </c>
      <c r="AO77" s="85" t="s">
        <v>1352</v>
      </c>
      <c r="AP77" s="79" t="s">
        <v>176</v>
      </c>
      <c r="AQ77" s="79">
        <v>0</v>
      </c>
      <c r="AR77" s="79">
        <v>0</v>
      </c>
      <c r="AS77" s="79"/>
      <c r="AT77" s="79"/>
      <c r="AU77" s="79"/>
      <c r="AV77" s="79"/>
      <c r="AW77" s="79"/>
      <c r="AX77" s="79"/>
      <c r="AY77" s="79"/>
      <c r="AZ77" s="79"/>
      <c r="BA77">
        <v>1</v>
      </c>
      <c r="BB77" s="78" t="str">
        <f>REPLACE(INDEX(GroupVertices[Group],MATCH(Edges[[#This Row],[Vertex 1]],GroupVertices[Vertex],0)),1,1,"")</f>
        <v>9</v>
      </c>
      <c r="BC77" s="78" t="str">
        <f>REPLACE(INDEX(GroupVertices[Group],MATCH(Edges[[#This Row],[Vertex 2]],GroupVertices[Vertex],0)),1,1,"")</f>
        <v>3</v>
      </c>
      <c r="BD77" s="48">
        <v>0</v>
      </c>
      <c r="BE77" s="49">
        <v>0</v>
      </c>
      <c r="BF77" s="48">
        <v>0</v>
      </c>
      <c r="BG77" s="49">
        <v>0</v>
      </c>
      <c r="BH77" s="48">
        <v>0</v>
      </c>
      <c r="BI77" s="49">
        <v>0</v>
      </c>
      <c r="BJ77" s="48">
        <v>17</v>
      </c>
      <c r="BK77" s="49">
        <v>100</v>
      </c>
      <c r="BL77" s="48">
        <v>17</v>
      </c>
    </row>
    <row r="78" spans="1:64" ht="15">
      <c r="A78" s="64" t="s">
        <v>246</v>
      </c>
      <c r="B78" s="64" t="s">
        <v>295</v>
      </c>
      <c r="C78" s="65" t="s">
        <v>4028</v>
      </c>
      <c r="D78" s="66">
        <v>3</v>
      </c>
      <c r="E78" s="67" t="s">
        <v>132</v>
      </c>
      <c r="F78" s="68">
        <v>35</v>
      </c>
      <c r="G78" s="65"/>
      <c r="H78" s="69"/>
      <c r="I78" s="70"/>
      <c r="J78" s="70"/>
      <c r="K78" s="34" t="s">
        <v>65</v>
      </c>
      <c r="L78" s="77">
        <v>78</v>
      </c>
      <c r="M78" s="77"/>
      <c r="N78" s="72"/>
      <c r="O78" s="79" t="s">
        <v>369</v>
      </c>
      <c r="P78" s="81">
        <v>43693.424155092594</v>
      </c>
      <c r="Q78" s="79" t="s">
        <v>409</v>
      </c>
      <c r="R78" s="79"/>
      <c r="S78" s="79"/>
      <c r="T78" s="79"/>
      <c r="U78" s="79"/>
      <c r="V78" s="83" t="s">
        <v>856</v>
      </c>
      <c r="W78" s="81">
        <v>43693.424155092594</v>
      </c>
      <c r="X78" s="83" t="s">
        <v>981</v>
      </c>
      <c r="Y78" s="79"/>
      <c r="Z78" s="79"/>
      <c r="AA78" s="85" t="s">
        <v>1241</v>
      </c>
      <c r="AB78" s="79"/>
      <c r="AC78" s="79" t="b">
        <v>0</v>
      </c>
      <c r="AD78" s="79">
        <v>0</v>
      </c>
      <c r="AE78" s="85" t="s">
        <v>1459</v>
      </c>
      <c r="AF78" s="79" t="b">
        <v>0</v>
      </c>
      <c r="AG78" s="79" t="s">
        <v>1468</v>
      </c>
      <c r="AH78" s="79"/>
      <c r="AI78" s="85" t="s">
        <v>1459</v>
      </c>
      <c r="AJ78" s="79" t="b">
        <v>0</v>
      </c>
      <c r="AK78" s="79">
        <v>0</v>
      </c>
      <c r="AL78" s="85" t="s">
        <v>1459</v>
      </c>
      <c r="AM78" s="79" t="s">
        <v>1487</v>
      </c>
      <c r="AN78" s="79" t="b">
        <v>0</v>
      </c>
      <c r="AO78" s="85" t="s">
        <v>1241</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1</v>
      </c>
      <c r="BD78" s="48"/>
      <c r="BE78" s="49"/>
      <c r="BF78" s="48"/>
      <c r="BG78" s="49"/>
      <c r="BH78" s="48"/>
      <c r="BI78" s="49"/>
      <c r="BJ78" s="48"/>
      <c r="BK78" s="49"/>
      <c r="BL78" s="48"/>
    </row>
    <row r="79" spans="1:64" ht="15">
      <c r="A79" s="64" t="s">
        <v>246</v>
      </c>
      <c r="B79" s="64" t="s">
        <v>306</v>
      </c>
      <c r="C79" s="65" t="s">
        <v>4028</v>
      </c>
      <c r="D79" s="66">
        <v>3</v>
      </c>
      <c r="E79" s="67" t="s">
        <v>132</v>
      </c>
      <c r="F79" s="68">
        <v>35</v>
      </c>
      <c r="G79" s="65"/>
      <c r="H79" s="69"/>
      <c r="I79" s="70"/>
      <c r="J79" s="70"/>
      <c r="K79" s="34" t="s">
        <v>65</v>
      </c>
      <c r="L79" s="77">
        <v>79</v>
      </c>
      <c r="M79" s="77"/>
      <c r="N79" s="72"/>
      <c r="O79" s="79" t="s">
        <v>369</v>
      </c>
      <c r="P79" s="81">
        <v>43693.424155092594</v>
      </c>
      <c r="Q79" s="79" t="s">
        <v>409</v>
      </c>
      <c r="R79" s="79"/>
      <c r="S79" s="79"/>
      <c r="T79" s="79"/>
      <c r="U79" s="79"/>
      <c r="V79" s="83" t="s">
        <v>856</v>
      </c>
      <c r="W79" s="81">
        <v>43693.424155092594</v>
      </c>
      <c r="X79" s="83" t="s">
        <v>981</v>
      </c>
      <c r="Y79" s="79"/>
      <c r="Z79" s="79"/>
      <c r="AA79" s="85" t="s">
        <v>1241</v>
      </c>
      <c r="AB79" s="79"/>
      <c r="AC79" s="79" t="b">
        <v>0</v>
      </c>
      <c r="AD79" s="79">
        <v>0</v>
      </c>
      <c r="AE79" s="85" t="s">
        <v>1459</v>
      </c>
      <c r="AF79" s="79" t="b">
        <v>0</v>
      </c>
      <c r="AG79" s="79" t="s">
        <v>1468</v>
      </c>
      <c r="AH79" s="79"/>
      <c r="AI79" s="85" t="s">
        <v>1459</v>
      </c>
      <c r="AJ79" s="79" t="b">
        <v>0</v>
      </c>
      <c r="AK79" s="79">
        <v>0</v>
      </c>
      <c r="AL79" s="85" t="s">
        <v>1459</v>
      </c>
      <c r="AM79" s="79" t="s">
        <v>1487</v>
      </c>
      <c r="AN79" s="79" t="b">
        <v>0</v>
      </c>
      <c r="AO79" s="85" t="s">
        <v>1241</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28</v>
      </c>
      <c r="BK79" s="49">
        <v>100</v>
      </c>
      <c r="BL79" s="48">
        <v>28</v>
      </c>
    </row>
    <row r="80" spans="1:64" ht="15">
      <c r="A80" s="64" t="s">
        <v>247</v>
      </c>
      <c r="B80" s="64" t="s">
        <v>247</v>
      </c>
      <c r="C80" s="65" t="s">
        <v>4028</v>
      </c>
      <c r="D80" s="66">
        <v>3</v>
      </c>
      <c r="E80" s="67" t="s">
        <v>132</v>
      </c>
      <c r="F80" s="68">
        <v>35</v>
      </c>
      <c r="G80" s="65"/>
      <c r="H80" s="69"/>
      <c r="I80" s="70"/>
      <c r="J80" s="70"/>
      <c r="K80" s="34" t="s">
        <v>65</v>
      </c>
      <c r="L80" s="77">
        <v>80</v>
      </c>
      <c r="M80" s="77"/>
      <c r="N80" s="72"/>
      <c r="O80" s="79" t="s">
        <v>176</v>
      </c>
      <c r="P80" s="81">
        <v>43693.44001157407</v>
      </c>
      <c r="Q80" s="79" t="s">
        <v>410</v>
      </c>
      <c r="R80" s="83" t="s">
        <v>573</v>
      </c>
      <c r="S80" s="79" t="s">
        <v>635</v>
      </c>
      <c r="T80" s="79" t="s">
        <v>687</v>
      </c>
      <c r="U80" s="79"/>
      <c r="V80" s="83" t="s">
        <v>857</v>
      </c>
      <c r="W80" s="81">
        <v>43693.44001157407</v>
      </c>
      <c r="X80" s="83" t="s">
        <v>982</v>
      </c>
      <c r="Y80" s="79">
        <v>61.5001</v>
      </c>
      <c r="Z80" s="79">
        <v>23.7512</v>
      </c>
      <c r="AA80" s="85" t="s">
        <v>1242</v>
      </c>
      <c r="AB80" s="79"/>
      <c r="AC80" s="79" t="b">
        <v>0</v>
      </c>
      <c r="AD80" s="79">
        <v>1</v>
      </c>
      <c r="AE80" s="85" t="s">
        <v>1459</v>
      </c>
      <c r="AF80" s="79" t="b">
        <v>0</v>
      </c>
      <c r="AG80" s="79" t="s">
        <v>1469</v>
      </c>
      <c r="AH80" s="79"/>
      <c r="AI80" s="85" t="s">
        <v>1459</v>
      </c>
      <c r="AJ80" s="79" t="b">
        <v>0</v>
      </c>
      <c r="AK80" s="79">
        <v>0</v>
      </c>
      <c r="AL80" s="85" t="s">
        <v>1459</v>
      </c>
      <c r="AM80" s="79" t="s">
        <v>1485</v>
      </c>
      <c r="AN80" s="79" t="b">
        <v>0</v>
      </c>
      <c r="AO80" s="85" t="s">
        <v>1242</v>
      </c>
      <c r="AP80" s="79" t="s">
        <v>176</v>
      </c>
      <c r="AQ80" s="79">
        <v>0</v>
      </c>
      <c r="AR80" s="79">
        <v>0</v>
      </c>
      <c r="AS80" s="79" t="s">
        <v>1500</v>
      </c>
      <c r="AT80" s="79" t="s">
        <v>1503</v>
      </c>
      <c r="AU80" s="79" t="s">
        <v>1504</v>
      </c>
      <c r="AV80" s="79" t="s">
        <v>1505</v>
      </c>
      <c r="AW80" s="79" t="s">
        <v>1508</v>
      </c>
      <c r="AX80" s="79" t="s">
        <v>1511</v>
      </c>
      <c r="AY80" s="79" t="s">
        <v>1514</v>
      </c>
      <c r="AZ80" s="83" t="s">
        <v>1515</v>
      </c>
      <c r="BA80">
        <v>1</v>
      </c>
      <c r="BB80" s="78" t="str">
        <f>REPLACE(INDEX(GroupVertices[Group],MATCH(Edges[[#This Row],[Vertex 1]],GroupVertices[Vertex],0)),1,1,"")</f>
        <v>6</v>
      </c>
      <c r="BC80" s="78" t="str">
        <f>REPLACE(INDEX(GroupVertices[Group],MATCH(Edges[[#This Row],[Vertex 2]],GroupVertices[Vertex],0)),1,1,"")</f>
        <v>6</v>
      </c>
      <c r="BD80" s="48">
        <v>0</v>
      </c>
      <c r="BE80" s="49">
        <v>0</v>
      </c>
      <c r="BF80" s="48">
        <v>0</v>
      </c>
      <c r="BG80" s="49">
        <v>0</v>
      </c>
      <c r="BH80" s="48">
        <v>0</v>
      </c>
      <c r="BI80" s="49">
        <v>0</v>
      </c>
      <c r="BJ80" s="48">
        <v>17</v>
      </c>
      <c r="BK80" s="49">
        <v>100</v>
      </c>
      <c r="BL80" s="48">
        <v>17</v>
      </c>
    </row>
    <row r="81" spans="1:64" ht="15">
      <c r="A81" s="64" t="s">
        <v>248</v>
      </c>
      <c r="B81" s="64" t="s">
        <v>256</v>
      </c>
      <c r="C81" s="65" t="s">
        <v>4028</v>
      </c>
      <c r="D81" s="66">
        <v>3</v>
      </c>
      <c r="E81" s="67" t="s">
        <v>132</v>
      </c>
      <c r="F81" s="68">
        <v>35</v>
      </c>
      <c r="G81" s="65"/>
      <c r="H81" s="69"/>
      <c r="I81" s="70"/>
      <c r="J81" s="70"/>
      <c r="K81" s="34" t="s">
        <v>65</v>
      </c>
      <c r="L81" s="77">
        <v>81</v>
      </c>
      <c r="M81" s="77"/>
      <c r="N81" s="72"/>
      <c r="O81" s="79" t="s">
        <v>369</v>
      </c>
      <c r="P81" s="81">
        <v>43693.60921296296</v>
      </c>
      <c r="Q81" s="79" t="s">
        <v>411</v>
      </c>
      <c r="R81" s="79"/>
      <c r="S81" s="79"/>
      <c r="T81" s="79" t="s">
        <v>688</v>
      </c>
      <c r="U81" s="79"/>
      <c r="V81" s="83" t="s">
        <v>858</v>
      </c>
      <c r="W81" s="81">
        <v>43693.60921296296</v>
      </c>
      <c r="X81" s="83" t="s">
        <v>983</v>
      </c>
      <c r="Y81" s="79"/>
      <c r="Z81" s="79"/>
      <c r="AA81" s="85" t="s">
        <v>1243</v>
      </c>
      <c r="AB81" s="79"/>
      <c r="AC81" s="79" t="b">
        <v>0</v>
      </c>
      <c r="AD81" s="79">
        <v>0</v>
      </c>
      <c r="AE81" s="85" t="s">
        <v>1459</v>
      </c>
      <c r="AF81" s="79" t="b">
        <v>0</v>
      </c>
      <c r="AG81" s="79" t="s">
        <v>1471</v>
      </c>
      <c r="AH81" s="79"/>
      <c r="AI81" s="85" t="s">
        <v>1459</v>
      </c>
      <c r="AJ81" s="79" t="b">
        <v>0</v>
      </c>
      <c r="AK81" s="79">
        <v>1</v>
      </c>
      <c r="AL81" s="85" t="s">
        <v>1257</v>
      </c>
      <c r="AM81" s="79" t="s">
        <v>1492</v>
      </c>
      <c r="AN81" s="79" t="b">
        <v>0</v>
      </c>
      <c r="AO81" s="85" t="s">
        <v>1257</v>
      </c>
      <c r="AP81" s="79" t="s">
        <v>176</v>
      </c>
      <c r="AQ81" s="79">
        <v>0</v>
      </c>
      <c r="AR81" s="79">
        <v>0</v>
      </c>
      <c r="AS81" s="79"/>
      <c r="AT81" s="79"/>
      <c r="AU81" s="79"/>
      <c r="AV81" s="79"/>
      <c r="AW81" s="79"/>
      <c r="AX81" s="79"/>
      <c r="AY81" s="79"/>
      <c r="AZ81" s="79"/>
      <c r="BA81">
        <v>1</v>
      </c>
      <c r="BB81" s="78" t="str">
        <f>REPLACE(INDEX(GroupVertices[Group],MATCH(Edges[[#This Row],[Vertex 1]],GroupVertices[Vertex],0)),1,1,"")</f>
        <v>7</v>
      </c>
      <c r="BC81" s="78" t="str">
        <f>REPLACE(INDEX(GroupVertices[Group],MATCH(Edges[[#This Row],[Vertex 2]],GroupVertices[Vertex],0)),1,1,"")</f>
        <v>7</v>
      </c>
      <c r="BD81" s="48">
        <v>0</v>
      </c>
      <c r="BE81" s="49">
        <v>0</v>
      </c>
      <c r="BF81" s="48">
        <v>0</v>
      </c>
      <c r="BG81" s="49">
        <v>0</v>
      </c>
      <c r="BH81" s="48">
        <v>0</v>
      </c>
      <c r="BI81" s="49">
        <v>0</v>
      </c>
      <c r="BJ81" s="48">
        <v>14</v>
      </c>
      <c r="BK81" s="49">
        <v>100</v>
      </c>
      <c r="BL81" s="48">
        <v>14</v>
      </c>
    </row>
    <row r="82" spans="1:64" ht="15">
      <c r="A82" s="64" t="s">
        <v>249</v>
      </c>
      <c r="B82" s="64" t="s">
        <v>303</v>
      </c>
      <c r="C82" s="65" t="s">
        <v>4028</v>
      </c>
      <c r="D82" s="66">
        <v>3</v>
      </c>
      <c r="E82" s="67" t="s">
        <v>132</v>
      </c>
      <c r="F82" s="68">
        <v>35</v>
      </c>
      <c r="G82" s="65"/>
      <c r="H82" s="69"/>
      <c r="I82" s="70"/>
      <c r="J82" s="70"/>
      <c r="K82" s="34" t="s">
        <v>65</v>
      </c>
      <c r="L82" s="77">
        <v>82</v>
      </c>
      <c r="M82" s="77"/>
      <c r="N82" s="72"/>
      <c r="O82" s="79" t="s">
        <v>369</v>
      </c>
      <c r="P82" s="81">
        <v>43693.63366898148</v>
      </c>
      <c r="Q82" s="79" t="s">
        <v>408</v>
      </c>
      <c r="R82" s="79"/>
      <c r="S82" s="79"/>
      <c r="T82" s="79" t="s">
        <v>686</v>
      </c>
      <c r="U82" s="79"/>
      <c r="V82" s="83" t="s">
        <v>859</v>
      </c>
      <c r="W82" s="81">
        <v>43693.63366898148</v>
      </c>
      <c r="X82" s="83" t="s">
        <v>984</v>
      </c>
      <c r="Y82" s="79"/>
      <c r="Z82" s="79"/>
      <c r="AA82" s="85" t="s">
        <v>1244</v>
      </c>
      <c r="AB82" s="79"/>
      <c r="AC82" s="79" t="b">
        <v>0</v>
      </c>
      <c r="AD82" s="79">
        <v>0</v>
      </c>
      <c r="AE82" s="85" t="s">
        <v>1459</v>
      </c>
      <c r="AF82" s="79" t="b">
        <v>0</v>
      </c>
      <c r="AG82" s="79" t="s">
        <v>1468</v>
      </c>
      <c r="AH82" s="79"/>
      <c r="AI82" s="85" t="s">
        <v>1459</v>
      </c>
      <c r="AJ82" s="79" t="b">
        <v>0</v>
      </c>
      <c r="AK82" s="79">
        <v>5</v>
      </c>
      <c r="AL82" s="85" t="s">
        <v>1352</v>
      </c>
      <c r="AM82" s="79" t="s">
        <v>1488</v>
      </c>
      <c r="AN82" s="79" t="b">
        <v>0</v>
      </c>
      <c r="AO82" s="85" t="s">
        <v>1352</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17</v>
      </c>
      <c r="BK82" s="49">
        <v>100</v>
      </c>
      <c r="BL82" s="48">
        <v>17</v>
      </c>
    </row>
    <row r="83" spans="1:64" ht="15">
      <c r="A83" s="64" t="s">
        <v>250</v>
      </c>
      <c r="B83" s="64" t="s">
        <v>303</v>
      </c>
      <c r="C83" s="65" t="s">
        <v>4028</v>
      </c>
      <c r="D83" s="66">
        <v>3</v>
      </c>
      <c r="E83" s="67" t="s">
        <v>132</v>
      </c>
      <c r="F83" s="68">
        <v>35</v>
      </c>
      <c r="G83" s="65"/>
      <c r="H83" s="69"/>
      <c r="I83" s="70"/>
      <c r="J83" s="70"/>
      <c r="K83" s="34" t="s">
        <v>65</v>
      </c>
      <c r="L83" s="77">
        <v>83</v>
      </c>
      <c r="M83" s="77"/>
      <c r="N83" s="72"/>
      <c r="O83" s="79" t="s">
        <v>369</v>
      </c>
      <c r="P83" s="81">
        <v>43693.642800925925</v>
      </c>
      <c r="Q83" s="79" t="s">
        <v>408</v>
      </c>
      <c r="R83" s="79"/>
      <c r="S83" s="79"/>
      <c r="T83" s="79" t="s">
        <v>686</v>
      </c>
      <c r="U83" s="79"/>
      <c r="V83" s="83" t="s">
        <v>860</v>
      </c>
      <c r="W83" s="81">
        <v>43693.642800925925</v>
      </c>
      <c r="X83" s="83" t="s">
        <v>985</v>
      </c>
      <c r="Y83" s="79"/>
      <c r="Z83" s="79"/>
      <c r="AA83" s="85" t="s">
        <v>1245</v>
      </c>
      <c r="AB83" s="79"/>
      <c r="AC83" s="79" t="b">
        <v>0</v>
      </c>
      <c r="AD83" s="79">
        <v>0</v>
      </c>
      <c r="AE83" s="85" t="s">
        <v>1459</v>
      </c>
      <c r="AF83" s="79" t="b">
        <v>0</v>
      </c>
      <c r="AG83" s="79" t="s">
        <v>1468</v>
      </c>
      <c r="AH83" s="79"/>
      <c r="AI83" s="85" t="s">
        <v>1459</v>
      </c>
      <c r="AJ83" s="79" t="b">
        <v>0</v>
      </c>
      <c r="AK83" s="79">
        <v>5</v>
      </c>
      <c r="AL83" s="85" t="s">
        <v>1352</v>
      </c>
      <c r="AM83" s="79" t="s">
        <v>1487</v>
      </c>
      <c r="AN83" s="79" t="b">
        <v>0</v>
      </c>
      <c r="AO83" s="85" t="s">
        <v>1352</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17</v>
      </c>
      <c r="BK83" s="49">
        <v>100</v>
      </c>
      <c r="BL83" s="48">
        <v>17</v>
      </c>
    </row>
    <row r="84" spans="1:64" ht="15">
      <c r="A84" s="64" t="s">
        <v>251</v>
      </c>
      <c r="B84" s="64" t="s">
        <v>303</v>
      </c>
      <c r="C84" s="65" t="s">
        <v>4028</v>
      </c>
      <c r="D84" s="66">
        <v>3</v>
      </c>
      <c r="E84" s="67" t="s">
        <v>132</v>
      </c>
      <c r="F84" s="68">
        <v>35</v>
      </c>
      <c r="G84" s="65"/>
      <c r="H84" s="69"/>
      <c r="I84" s="70"/>
      <c r="J84" s="70"/>
      <c r="K84" s="34" t="s">
        <v>65</v>
      </c>
      <c r="L84" s="77">
        <v>84</v>
      </c>
      <c r="M84" s="77"/>
      <c r="N84" s="72"/>
      <c r="O84" s="79" t="s">
        <v>369</v>
      </c>
      <c r="P84" s="81">
        <v>43694.33997685185</v>
      </c>
      <c r="Q84" s="79" t="s">
        <v>408</v>
      </c>
      <c r="R84" s="79"/>
      <c r="S84" s="79"/>
      <c r="T84" s="79" t="s">
        <v>686</v>
      </c>
      <c r="U84" s="79"/>
      <c r="V84" s="83" t="s">
        <v>861</v>
      </c>
      <c r="W84" s="81">
        <v>43694.33997685185</v>
      </c>
      <c r="X84" s="83" t="s">
        <v>986</v>
      </c>
      <c r="Y84" s="79"/>
      <c r="Z84" s="79"/>
      <c r="AA84" s="85" t="s">
        <v>1246</v>
      </c>
      <c r="AB84" s="79"/>
      <c r="AC84" s="79" t="b">
        <v>0</v>
      </c>
      <c r="AD84" s="79">
        <v>0</v>
      </c>
      <c r="AE84" s="85" t="s">
        <v>1459</v>
      </c>
      <c r="AF84" s="79" t="b">
        <v>0</v>
      </c>
      <c r="AG84" s="79" t="s">
        <v>1468</v>
      </c>
      <c r="AH84" s="79"/>
      <c r="AI84" s="85" t="s">
        <v>1459</v>
      </c>
      <c r="AJ84" s="79" t="b">
        <v>0</v>
      </c>
      <c r="AK84" s="79">
        <v>6</v>
      </c>
      <c r="AL84" s="85" t="s">
        <v>1352</v>
      </c>
      <c r="AM84" s="79" t="s">
        <v>1491</v>
      </c>
      <c r="AN84" s="79" t="b">
        <v>0</v>
      </c>
      <c r="AO84" s="85" t="s">
        <v>1352</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17</v>
      </c>
      <c r="BK84" s="49">
        <v>100</v>
      </c>
      <c r="BL84" s="48">
        <v>17</v>
      </c>
    </row>
    <row r="85" spans="1:64" ht="15">
      <c r="A85" s="64" t="s">
        <v>252</v>
      </c>
      <c r="B85" s="64" t="s">
        <v>308</v>
      </c>
      <c r="C85" s="65" t="s">
        <v>4030</v>
      </c>
      <c r="D85" s="66">
        <v>5.333333333333334</v>
      </c>
      <c r="E85" s="67" t="s">
        <v>136</v>
      </c>
      <c r="F85" s="68">
        <v>27.333333333333332</v>
      </c>
      <c r="G85" s="65"/>
      <c r="H85" s="69"/>
      <c r="I85" s="70"/>
      <c r="J85" s="70"/>
      <c r="K85" s="34" t="s">
        <v>65</v>
      </c>
      <c r="L85" s="77">
        <v>85</v>
      </c>
      <c r="M85" s="77"/>
      <c r="N85" s="72"/>
      <c r="O85" s="79" t="s">
        <v>369</v>
      </c>
      <c r="P85" s="81">
        <v>43692.80003472222</v>
      </c>
      <c r="Q85" s="79" t="s">
        <v>404</v>
      </c>
      <c r="R85" s="79"/>
      <c r="S85" s="79"/>
      <c r="T85" s="79"/>
      <c r="U85" s="79"/>
      <c r="V85" s="83" t="s">
        <v>862</v>
      </c>
      <c r="W85" s="81">
        <v>43692.80003472222</v>
      </c>
      <c r="X85" s="83" t="s">
        <v>987</v>
      </c>
      <c r="Y85" s="79"/>
      <c r="Z85" s="79"/>
      <c r="AA85" s="85" t="s">
        <v>1247</v>
      </c>
      <c r="AB85" s="79"/>
      <c r="AC85" s="79" t="b">
        <v>0</v>
      </c>
      <c r="AD85" s="79">
        <v>0</v>
      </c>
      <c r="AE85" s="85" t="s">
        <v>1459</v>
      </c>
      <c r="AF85" s="79" t="b">
        <v>0</v>
      </c>
      <c r="AG85" s="79" t="s">
        <v>1468</v>
      </c>
      <c r="AH85" s="79"/>
      <c r="AI85" s="85" t="s">
        <v>1459</v>
      </c>
      <c r="AJ85" s="79" t="b">
        <v>0</v>
      </c>
      <c r="AK85" s="79">
        <v>4</v>
      </c>
      <c r="AL85" s="85" t="s">
        <v>1341</v>
      </c>
      <c r="AM85" s="79" t="s">
        <v>1489</v>
      </c>
      <c r="AN85" s="79" t="b">
        <v>0</v>
      </c>
      <c r="AO85" s="85" t="s">
        <v>1341</v>
      </c>
      <c r="AP85" s="79" t="s">
        <v>176</v>
      </c>
      <c r="AQ85" s="79">
        <v>0</v>
      </c>
      <c r="AR85" s="79">
        <v>0</v>
      </c>
      <c r="AS85" s="79"/>
      <c r="AT85" s="79"/>
      <c r="AU85" s="79"/>
      <c r="AV85" s="79"/>
      <c r="AW85" s="79"/>
      <c r="AX85" s="79"/>
      <c r="AY85" s="79"/>
      <c r="AZ85" s="79"/>
      <c r="BA85">
        <v>2</v>
      </c>
      <c r="BB85" s="78" t="str">
        <f>REPLACE(INDEX(GroupVertices[Group],MATCH(Edges[[#This Row],[Vertex 1]],GroupVertices[Vertex],0)),1,1,"")</f>
        <v>10</v>
      </c>
      <c r="BC85" s="78" t="str">
        <f>REPLACE(INDEX(GroupVertices[Group],MATCH(Edges[[#This Row],[Vertex 2]],GroupVertices[Vertex],0)),1,1,"")</f>
        <v>10</v>
      </c>
      <c r="BD85" s="48">
        <v>0</v>
      </c>
      <c r="BE85" s="49">
        <v>0</v>
      </c>
      <c r="BF85" s="48">
        <v>0</v>
      </c>
      <c r="BG85" s="49">
        <v>0</v>
      </c>
      <c r="BH85" s="48">
        <v>0</v>
      </c>
      <c r="BI85" s="49">
        <v>0</v>
      </c>
      <c r="BJ85" s="48">
        <v>16</v>
      </c>
      <c r="BK85" s="49">
        <v>100</v>
      </c>
      <c r="BL85" s="48">
        <v>16</v>
      </c>
    </row>
    <row r="86" spans="1:64" ht="15">
      <c r="A86" s="64" t="s">
        <v>252</v>
      </c>
      <c r="B86" s="64" t="s">
        <v>308</v>
      </c>
      <c r="C86" s="65" t="s">
        <v>4030</v>
      </c>
      <c r="D86" s="66">
        <v>5.333333333333334</v>
      </c>
      <c r="E86" s="67" t="s">
        <v>136</v>
      </c>
      <c r="F86" s="68">
        <v>27.333333333333332</v>
      </c>
      <c r="G86" s="65"/>
      <c r="H86" s="69"/>
      <c r="I86" s="70"/>
      <c r="J86" s="70"/>
      <c r="K86" s="34" t="s">
        <v>65</v>
      </c>
      <c r="L86" s="77">
        <v>86</v>
      </c>
      <c r="M86" s="77"/>
      <c r="N86" s="72"/>
      <c r="O86" s="79" t="s">
        <v>369</v>
      </c>
      <c r="P86" s="81">
        <v>43694.364537037036</v>
      </c>
      <c r="Q86" s="79" t="s">
        <v>412</v>
      </c>
      <c r="R86" s="79"/>
      <c r="S86" s="79"/>
      <c r="T86" s="79"/>
      <c r="U86" s="79"/>
      <c r="V86" s="83" t="s">
        <v>862</v>
      </c>
      <c r="W86" s="81">
        <v>43694.364537037036</v>
      </c>
      <c r="X86" s="83" t="s">
        <v>988</v>
      </c>
      <c r="Y86" s="79"/>
      <c r="Z86" s="79"/>
      <c r="AA86" s="85" t="s">
        <v>1248</v>
      </c>
      <c r="AB86" s="79"/>
      <c r="AC86" s="79" t="b">
        <v>0</v>
      </c>
      <c r="AD86" s="79">
        <v>0</v>
      </c>
      <c r="AE86" s="85" t="s">
        <v>1459</v>
      </c>
      <c r="AF86" s="79" t="b">
        <v>0</v>
      </c>
      <c r="AG86" s="79" t="s">
        <v>1468</v>
      </c>
      <c r="AH86" s="79"/>
      <c r="AI86" s="85" t="s">
        <v>1459</v>
      </c>
      <c r="AJ86" s="79" t="b">
        <v>0</v>
      </c>
      <c r="AK86" s="79">
        <v>1</v>
      </c>
      <c r="AL86" s="85" t="s">
        <v>1343</v>
      </c>
      <c r="AM86" s="79" t="s">
        <v>1489</v>
      </c>
      <c r="AN86" s="79" t="b">
        <v>0</v>
      </c>
      <c r="AO86" s="85" t="s">
        <v>1343</v>
      </c>
      <c r="AP86" s="79" t="s">
        <v>176</v>
      </c>
      <c r="AQ86" s="79">
        <v>0</v>
      </c>
      <c r="AR86" s="79">
        <v>0</v>
      </c>
      <c r="AS86" s="79"/>
      <c r="AT86" s="79"/>
      <c r="AU86" s="79"/>
      <c r="AV86" s="79"/>
      <c r="AW86" s="79"/>
      <c r="AX86" s="79"/>
      <c r="AY86" s="79"/>
      <c r="AZ86" s="79"/>
      <c r="BA86">
        <v>2</v>
      </c>
      <c r="BB86" s="78" t="str">
        <f>REPLACE(INDEX(GroupVertices[Group],MATCH(Edges[[#This Row],[Vertex 1]],GroupVertices[Vertex],0)),1,1,"")</f>
        <v>10</v>
      </c>
      <c r="BC86" s="78" t="str">
        <f>REPLACE(INDEX(GroupVertices[Group],MATCH(Edges[[#This Row],[Vertex 2]],GroupVertices[Vertex],0)),1,1,"")</f>
        <v>10</v>
      </c>
      <c r="BD86" s="48">
        <v>0</v>
      </c>
      <c r="BE86" s="49">
        <v>0</v>
      </c>
      <c r="BF86" s="48">
        <v>0</v>
      </c>
      <c r="BG86" s="49">
        <v>0</v>
      </c>
      <c r="BH86" s="48">
        <v>0</v>
      </c>
      <c r="BI86" s="49">
        <v>0</v>
      </c>
      <c r="BJ86" s="48">
        <v>18</v>
      </c>
      <c r="BK86" s="49">
        <v>100</v>
      </c>
      <c r="BL86" s="48">
        <v>18</v>
      </c>
    </row>
    <row r="87" spans="1:64" ht="15">
      <c r="A87" s="64" t="s">
        <v>253</v>
      </c>
      <c r="B87" s="64" t="s">
        <v>256</v>
      </c>
      <c r="C87" s="65" t="s">
        <v>4028</v>
      </c>
      <c r="D87" s="66">
        <v>3</v>
      </c>
      <c r="E87" s="67" t="s">
        <v>132</v>
      </c>
      <c r="F87" s="68">
        <v>35</v>
      </c>
      <c r="G87" s="65"/>
      <c r="H87" s="69"/>
      <c r="I87" s="70"/>
      <c r="J87" s="70"/>
      <c r="K87" s="34" t="s">
        <v>65</v>
      </c>
      <c r="L87" s="77">
        <v>87</v>
      </c>
      <c r="M87" s="77"/>
      <c r="N87" s="72"/>
      <c r="O87" s="79" t="s">
        <v>369</v>
      </c>
      <c r="P87" s="81">
        <v>43694.42631944444</v>
      </c>
      <c r="Q87" s="79" t="s">
        <v>413</v>
      </c>
      <c r="R87" s="79"/>
      <c r="S87" s="79"/>
      <c r="T87" s="79" t="s">
        <v>689</v>
      </c>
      <c r="U87" s="79"/>
      <c r="V87" s="83" t="s">
        <v>863</v>
      </c>
      <c r="W87" s="81">
        <v>43694.42631944444</v>
      </c>
      <c r="X87" s="83" t="s">
        <v>989</v>
      </c>
      <c r="Y87" s="79"/>
      <c r="Z87" s="79"/>
      <c r="AA87" s="85" t="s">
        <v>1249</v>
      </c>
      <c r="AB87" s="79"/>
      <c r="AC87" s="79" t="b">
        <v>0</v>
      </c>
      <c r="AD87" s="79">
        <v>0</v>
      </c>
      <c r="AE87" s="85" t="s">
        <v>1459</v>
      </c>
      <c r="AF87" s="79" t="b">
        <v>0</v>
      </c>
      <c r="AG87" s="79" t="s">
        <v>1471</v>
      </c>
      <c r="AH87" s="79"/>
      <c r="AI87" s="85" t="s">
        <v>1459</v>
      </c>
      <c r="AJ87" s="79" t="b">
        <v>0</v>
      </c>
      <c r="AK87" s="79">
        <v>3</v>
      </c>
      <c r="AL87" s="85" t="s">
        <v>1259</v>
      </c>
      <c r="AM87" s="79" t="s">
        <v>253</v>
      </c>
      <c r="AN87" s="79" t="b">
        <v>0</v>
      </c>
      <c r="AO87" s="85" t="s">
        <v>1259</v>
      </c>
      <c r="AP87" s="79" t="s">
        <v>176</v>
      </c>
      <c r="AQ87" s="79">
        <v>0</v>
      </c>
      <c r="AR87" s="79">
        <v>0</v>
      </c>
      <c r="AS87" s="79"/>
      <c r="AT87" s="79"/>
      <c r="AU87" s="79"/>
      <c r="AV87" s="79"/>
      <c r="AW87" s="79"/>
      <c r="AX87" s="79"/>
      <c r="AY87" s="79"/>
      <c r="AZ87" s="79"/>
      <c r="BA87">
        <v>1</v>
      </c>
      <c r="BB87" s="78" t="str">
        <f>REPLACE(INDEX(GroupVertices[Group],MATCH(Edges[[#This Row],[Vertex 1]],GroupVertices[Vertex],0)),1,1,"")</f>
        <v>7</v>
      </c>
      <c r="BC87" s="78" t="str">
        <f>REPLACE(INDEX(GroupVertices[Group],MATCH(Edges[[#This Row],[Vertex 2]],GroupVertices[Vertex],0)),1,1,"")</f>
        <v>7</v>
      </c>
      <c r="BD87" s="48">
        <v>0</v>
      </c>
      <c r="BE87" s="49">
        <v>0</v>
      </c>
      <c r="BF87" s="48">
        <v>0</v>
      </c>
      <c r="BG87" s="49">
        <v>0</v>
      </c>
      <c r="BH87" s="48">
        <v>0</v>
      </c>
      <c r="BI87" s="49">
        <v>0</v>
      </c>
      <c r="BJ87" s="48">
        <v>21</v>
      </c>
      <c r="BK87" s="49">
        <v>100</v>
      </c>
      <c r="BL87" s="48">
        <v>21</v>
      </c>
    </row>
    <row r="88" spans="1:64" ht="15">
      <c r="A88" s="64" t="s">
        <v>254</v>
      </c>
      <c r="B88" s="64" t="s">
        <v>256</v>
      </c>
      <c r="C88" s="65" t="s">
        <v>4028</v>
      </c>
      <c r="D88" s="66">
        <v>3</v>
      </c>
      <c r="E88" s="67" t="s">
        <v>132</v>
      </c>
      <c r="F88" s="68">
        <v>35</v>
      </c>
      <c r="G88" s="65"/>
      <c r="H88" s="69"/>
      <c r="I88" s="70"/>
      <c r="J88" s="70"/>
      <c r="K88" s="34" t="s">
        <v>65</v>
      </c>
      <c r="L88" s="77">
        <v>88</v>
      </c>
      <c r="M88" s="77"/>
      <c r="N88" s="72"/>
      <c r="O88" s="79" t="s">
        <v>369</v>
      </c>
      <c r="P88" s="81">
        <v>43694.43009259259</v>
      </c>
      <c r="Q88" s="79" t="s">
        <v>413</v>
      </c>
      <c r="R88" s="79"/>
      <c r="S88" s="79"/>
      <c r="T88" s="79" t="s">
        <v>689</v>
      </c>
      <c r="U88" s="79"/>
      <c r="V88" s="83" t="s">
        <v>864</v>
      </c>
      <c r="W88" s="81">
        <v>43694.43009259259</v>
      </c>
      <c r="X88" s="83" t="s">
        <v>990</v>
      </c>
      <c r="Y88" s="79"/>
      <c r="Z88" s="79"/>
      <c r="AA88" s="85" t="s">
        <v>1250</v>
      </c>
      <c r="AB88" s="79"/>
      <c r="AC88" s="79" t="b">
        <v>0</v>
      </c>
      <c r="AD88" s="79">
        <v>0</v>
      </c>
      <c r="AE88" s="85" t="s">
        <v>1459</v>
      </c>
      <c r="AF88" s="79" t="b">
        <v>0</v>
      </c>
      <c r="AG88" s="79" t="s">
        <v>1471</v>
      </c>
      <c r="AH88" s="79"/>
      <c r="AI88" s="85" t="s">
        <v>1459</v>
      </c>
      <c r="AJ88" s="79" t="b">
        <v>0</v>
      </c>
      <c r="AK88" s="79">
        <v>3</v>
      </c>
      <c r="AL88" s="85" t="s">
        <v>1259</v>
      </c>
      <c r="AM88" s="79" t="s">
        <v>1493</v>
      </c>
      <c r="AN88" s="79" t="b">
        <v>0</v>
      </c>
      <c r="AO88" s="85" t="s">
        <v>1259</v>
      </c>
      <c r="AP88" s="79" t="s">
        <v>176</v>
      </c>
      <c r="AQ88" s="79">
        <v>0</v>
      </c>
      <c r="AR88" s="79">
        <v>0</v>
      </c>
      <c r="AS88" s="79"/>
      <c r="AT88" s="79"/>
      <c r="AU88" s="79"/>
      <c r="AV88" s="79"/>
      <c r="AW88" s="79"/>
      <c r="AX88" s="79"/>
      <c r="AY88" s="79"/>
      <c r="AZ88" s="79"/>
      <c r="BA88">
        <v>1</v>
      </c>
      <c r="BB88" s="78" t="str">
        <f>REPLACE(INDEX(GroupVertices[Group],MATCH(Edges[[#This Row],[Vertex 1]],GroupVertices[Vertex],0)),1,1,"")</f>
        <v>7</v>
      </c>
      <c r="BC88" s="78" t="str">
        <f>REPLACE(INDEX(GroupVertices[Group],MATCH(Edges[[#This Row],[Vertex 2]],GroupVertices[Vertex],0)),1,1,"")</f>
        <v>7</v>
      </c>
      <c r="BD88" s="48">
        <v>0</v>
      </c>
      <c r="BE88" s="49">
        <v>0</v>
      </c>
      <c r="BF88" s="48">
        <v>0</v>
      </c>
      <c r="BG88" s="49">
        <v>0</v>
      </c>
      <c r="BH88" s="48">
        <v>0</v>
      </c>
      <c r="BI88" s="49">
        <v>0</v>
      </c>
      <c r="BJ88" s="48">
        <v>21</v>
      </c>
      <c r="BK88" s="49">
        <v>100</v>
      </c>
      <c r="BL88" s="48">
        <v>21</v>
      </c>
    </row>
    <row r="89" spans="1:64" ht="15">
      <c r="A89" s="64" t="s">
        <v>255</v>
      </c>
      <c r="B89" s="64" t="s">
        <v>257</v>
      </c>
      <c r="C89" s="65" t="s">
        <v>4028</v>
      </c>
      <c r="D89" s="66">
        <v>3</v>
      </c>
      <c r="E89" s="67" t="s">
        <v>132</v>
      </c>
      <c r="F89" s="68">
        <v>35</v>
      </c>
      <c r="G89" s="65"/>
      <c r="H89" s="69"/>
      <c r="I89" s="70"/>
      <c r="J89" s="70"/>
      <c r="K89" s="34" t="s">
        <v>65</v>
      </c>
      <c r="L89" s="77">
        <v>89</v>
      </c>
      <c r="M89" s="77"/>
      <c r="N89" s="72"/>
      <c r="O89" s="79" t="s">
        <v>369</v>
      </c>
      <c r="P89" s="81">
        <v>43694.53016203704</v>
      </c>
      <c r="Q89" s="79" t="s">
        <v>414</v>
      </c>
      <c r="R89" s="79"/>
      <c r="S89" s="79"/>
      <c r="T89" s="79"/>
      <c r="U89" s="79"/>
      <c r="V89" s="83" t="s">
        <v>865</v>
      </c>
      <c r="W89" s="81">
        <v>43694.53016203704</v>
      </c>
      <c r="X89" s="83" t="s">
        <v>991</v>
      </c>
      <c r="Y89" s="79"/>
      <c r="Z89" s="79"/>
      <c r="AA89" s="85" t="s">
        <v>1251</v>
      </c>
      <c r="AB89" s="79"/>
      <c r="AC89" s="79" t="b">
        <v>0</v>
      </c>
      <c r="AD89" s="79">
        <v>0</v>
      </c>
      <c r="AE89" s="85" t="s">
        <v>1459</v>
      </c>
      <c r="AF89" s="79" t="b">
        <v>0</v>
      </c>
      <c r="AG89" s="79" t="s">
        <v>1471</v>
      </c>
      <c r="AH89" s="79"/>
      <c r="AI89" s="85" t="s">
        <v>1459</v>
      </c>
      <c r="AJ89" s="79" t="b">
        <v>0</v>
      </c>
      <c r="AK89" s="79">
        <v>2</v>
      </c>
      <c r="AL89" s="85" t="s">
        <v>1252</v>
      </c>
      <c r="AM89" s="79" t="s">
        <v>1488</v>
      </c>
      <c r="AN89" s="79" t="b">
        <v>0</v>
      </c>
      <c r="AO89" s="85" t="s">
        <v>1252</v>
      </c>
      <c r="AP89" s="79" t="s">
        <v>176</v>
      </c>
      <c r="AQ89" s="79">
        <v>0</v>
      </c>
      <c r="AR89" s="79">
        <v>0</v>
      </c>
      <c r="AS89" s="79"/>
      <c r="AT89" s="79"/>
      <c r="AU89" s="79"/>
      <c r="AV89" s="79"/>
      <c r="AW89" s="79"/>
      <c r="AX89" s="79"/>
      <c r="AY89" s="79"/>
      <c r="AZ89" s="79"/>
      <c r="BA89">
        <v>1</v>
      </c>
      <c r="BB89" s="78" t="str">
        <f>REPLACE(INDEX(GroupVertices[Group],MATCH(Edges[[#This Row],[Vertex 1]],GroupVertices[Vertex],0)),1,1,"")</f>
        <v>7</v>
      </c>
      <c r="BC89" s="78" t="str">
        <f>REPLACE(INDEX(GroupVertices[Group],MATCH(Edges[[#This Row],[Vertex 2]],GroupVertices[Vertex],0)),1,1,"")</f>
        <v>7</v>
      </c>
      <c r="BD89" s="48">
        <v>0</v>
      </c>
      <c r="BE89" s="49">
        <v>0</v>
      </c>
      <c r="BF89" s="48">
        <v>0</v>
      </c>
      <c r="BG89" s="49">
        <v>0</v>
      </c>
      <c r="BH89" s="48">
        <v>0</v>
      </c>
      <c r="BI89" s="49">
        <v>0</v>
      </c>
      <c r="BJ89" s="48">
        <v>21</v>
      </c>
      <c r="BK89" s="49">
        <v>100</v>
      </c>
      <c r="BL89" s="48">
        <v>21</v>
      </c>
    </row>
    <row r="90" spans="1:64" ht="15">
      <c r="A90" s="64" t="s">
        <v>255</v>
      </c>
      <c r="B90" s="64" t="s">
        <v>256</v>
      </c>
      <c r="C90" s="65" t="s">
        <v>4028</v>
      </c>
      <c r="D90" s="66">
        <v>3</v>
      </c>
      <c r="E90" s="67" t="s">
        <v>132</v>
      </c>
      <c r="F90" s="68">
        <v>35</v>
      </c>
      <c r="G90" s="65"/>
      <c r="H90" s="69"/>
      <c r="I90" s="70"/>
      <c r="J90" s="70"/>
      <c r="K90" s="34" t="s">
        <v>66</v>
      </c>
      <c r="L90" s="77">
        <v>90</v>
      </c>
      <c r="M90" s="77"/>
      <c r="N90" s="72"/>
      <c r="O90" s="79" t="s">
        <v>369</v>
      </c>
      <c r="P90" s="81">
        <v>43694.53016203704</v>
      </c>
      <c r="Q90" s="79" t="s">
        <v>414</v>
      </c>
      <c r="R90" s="79"/>
      <c r="S90" s="79"/>
      <c r="T90" s="79"/>
      <c r="U90" s="79"/>
      <c r="V90" s="83" t="s">
        <v>865</v>
      </c>
      <c r="W90" s="81">
        <v>43694.53016203704</v>
      </c>
      <c r="X90" s="83" t="s">
        <v>991</v>
      </c>
      <c r="Y90" s="79"/>
      <c r="Z90" s="79"/>
      <c r="AA90" s="85" t="s">
        <v>1251</v>
      </c>
      <c r="AB90" s="79"/>
      <c r="AC90" s="79" t="b">
        <v>0</v>
      </c>
      <c r="AD90" s="79">
        <v>0</v>
      </c>
      <c r="AE90" s="85" t="s">
        <v>1459</v>
      </c>
      <c r="AF90" s="79" t="b">
        <v>0</v>
      </c>
      <c r="AG90" s="79" t="s">
        <v>1471</v>
      </c>
      <c r="AH90" s="79"/>
      <c r="AI90" s="85" t="s">
        <v>1459</v>
      </c>
      <c r="AJ90" s="79" t="b">
        <v>0</v>
      </c>
      <c r="AK90" s="79">
        <v>2</v>
      </c>
      <c r="AL90" s="85" t="s">
        <v>1252</v>
      </c>
      <c r="AM90" s="79" t="s">
        <v>1488</v>
      </c>
      <c r="AN90" s="79" t="b">
        <v>0</v>
      </c>
      <c r="AO90" s="85" t="s">
        <v>1252</v>
      </c>
      <c r="AP90" s="79" t="s">
        <v>176</v>
      </c>
      <c r="AQ90" s="79">
        <v>0</v>
      </c>
      <c r="AR90" s="79">
        <v>0</v>
      </c>
      <c r="AS90" s="79"/>
      <c r="AT90" s="79"/>
      <c r="AU90" s="79"/>
      <c r="AV90" s="79"/>
      <c r="AW90" s="79"/>
      <c r="AX90" s="79"/>
      <c r="AY90" s="79"/>
      <c r="AZ90" s="79"/>
      <c r="BA90">
        <v>1</v>
      </c>
      <c r="BB90" s="78" t="str">
        <f>REPLACE(INDEX(GroupVertices[Group],MATCH(Edges[[#This Row],[Vertex 1]],GroupVertices[Vertex],0)),1,1,"")</f>
        <v>7</v>
      </c>
      <c r="BC90" s="78" t="str">
        <f>REPLACE(INDEX(GroupVertices[Group],MATCH(Edges[[#This Row],[Vertex 2]],GroupVertices[Vertex],0)),1,1,"")</f>
        <v>7</v>
      </c>
      <c r="BD90" s="48"/>
      <c r="BE90" s="49"/>
      <c r="BF90" s="48"/>
      <c r="BG90" s="49"/>
      <c r="BH90" s="48"/>
      <c r="BI90" s="49"/>
      <c r="BJ90" s="48"/>
      <c r="BK90" s="49"/>
      <c r="BL90" s="48"/>
    </row>
    <row r="91" spans="1:64" ht="15">
      <c r="A91" s="64" t="s">
        <v>256</v>
      </c>
      <c r="B91" s="64" t="s">
        <v>255</v>
      </c>
      <c r="C91" s="65" t="s">
        <v>4028</v>
      </c>
      <c r="D91" s="66">
        <v>3</v>
      </c>
      <c r="E91" s="67" t="s">
        <v>132</v>
      </c>
      <c r="F91" s="68">
        <v>35</v>
      </c>
      <c r="G91" s="65"/>
      <c r="H91" s="69"/>
      <c r="I91" s="70"/>
      <c r="J91" s="70"/>
      <c r="K91" s="34" t="s">
        <v>66</v>
      </c>
      <c r="L91" s="77">
        <v>91</v>
      </c>
      <c r="M91" s="77"/>
      <c r="N91" s="72"/>
      <c r="O91" s="79" t="s">
        <v>369</v>
      </c>
      <c r="P91" s="81">
        <v>43694.42337962963</v>
      </c>
      <c r="Q91" s="79" t="s">
        <v>415</v>
      </c>
      <c r="R91" s="79"/>
      <c r="S91" s="79"/>
      <c r="T91" s="79" t="s">
        <v>690</v>
      </c>
      <c r="U91" s="83" t="s">
        <v>790</v>
      </c>
      <c r="V91" s="83" t="s">
        <v>790</v>
      </c>
      <c r="W91" s="81">
        <v>43694.42337962963</v>
      </c>
      <c r="X91" s="83" t="s">
        <v>992</v>
      </c>
      <c r="Y91" s="79"/>
      <c r="Z91" s="79"/>
      <c r="AA91" s="85" t="s">
        <v>1252</v>
      </c>
      <c r="AB91" s="79"/>
      <c r="AC91" s="79" t="b">
        <v>0</v>
      </c>
      <c r="AD91" s="79">
        <v>3</v>
      </c>
      <c r="AE91" s="85" t="s">
        <v>1463</v>
      </c>
      <c r="AF91" s="79" t="b">
        <v>0</v>
      </c>
      <c r="AG91" s="79" t="s">
        <v>1471</v>
      </c>
      <c r="AH91" s="79"/>
      <c r="AI91" s="85" t="s">
        <v>1459</v>
      </c>
      <c r="AJ91" s="79" t="b">
        <v>0</v>
      </c>
      <c r="AK91" s="79">
        <v>2</v>
      </c>
      <c r="AL91" s="85" t="s">
        <v>1459</v>
      </c>
      <c r="AM91" s="79" t="s">
        <v>1488</v>
      </c>
      <c r="AN91" s="79" t="b">
        <v>0</v>
      </c>
      <c r="AO91" s="85" t="s">
        <v>1252</v>
      </c>
      <c r="AP91" s="79" t="s">
        <v>176</v>
      </c>
      <c r="AQ91" s="79">
        <v>0</v>
      </c>
      <c r="AR91" s="79">
        <v>0</v>
      </c>
      <c r="AS91" s="79"/>
      <c r="AT91" s="79"/>
      <c r="AU91" s="79"/>
      <c r="AV91" s="79"/>
      <c r="AW91" s="79"/>
      <c r="AX91" s="79"/>
      <c r="AY91" s="79"/>
      <c r="AZ91" s="79"/>
      <c r="BA91">
        <v>1</v>
      </c>
      <c r="BB91" s="78" t="str">
        <f>REPLACE(INDEX(GroupVertices[Group],MATCH(Edges[[#This Row],[Vertex 1]],GroupVertices[Vertex],0)),1,1,"")</f>
        <v>7</v>
      </c>
      <c r="BC91" s="78" t="str">
        <f>REPLACE(INDEX(GroupVertices[Group],MATCH(Edges[[#This Row],[Vertex 2]],GroupVertices[Vertex],0)),1,1,"")</f>
        <v>7</v>
      </c>
      <c r="BD91" s="48"/>
      <c r="BE91" s="49"/>
      <c r="BF91" s="48"/>
      <c r="BG91" s="49"/>
      <c r="BH91" s="48"/>
      <c r="BI91" s="49"/>
      <c r="BJ91" s="48"/>
      <c r="BK91" s="49"/>
      <c r="BL91" s="48"/>
    </row>
    <row r="92" spans="1:64" ht="15">
      <c r="A92" s="64" t="s">
        <v>257</v>
      </c>
      <c r="B92" s="64" t="s">
        <v>349</v>
      </c>
      <c r="C92" s="65" t="s">
        <v>4028</v>
      </c>
      <c r="D92" s="66">
        <v>3</v>
      </c>
      <c r="E92" s="67" t="s">
        <v>132</v>
      </c>
      <c r="F92" s="68">
        <v>35</v>
      </c>
      <c r="G92" s="65"/>
      <c r="H92" s="69"/>
      <c r="I92" s="70"/>
      <c r="J92" s="70"/>
      <c r="K92" s="34" t="s">
        <v>65</v>
      </c>
      <c r="L92" s="77">
        <v>92</v>
      </c>
      <c r="M92" s="77"/>
      <c r="N92" s="72"/>
      <c r="O92" s="79" t="s">
        <v>369</v>
      </c>
      <c r="P92" s="81">
        <v>43693.624189814815</v>
      </c>
      <c r="Q92" s="79" t="s">
        <v>416</v>
      </c>
      <c r="R92" s="79"/>
      <c r="S92" s="79"/>
      <c r="T92" s="79" t="s">
        <v>688</v>
      </c>
      <c r="U92" s="83" t="s">
        <v>791</v>
      </c>
      <c r="V92" s="83" t="s">
        <v>791</v>
      </c>
      <c r="W92" s="81">
        <v>43693.624189814815</v>
      </c>
      <c r="X92" s="83" t="s">
        <v>993</v>
      </c>
      <c r="Y92" s="79"/>
      <c r="Z92" s="79"/>
      <c r="AA92" s="85" t="s">
        <v>1253</v>
      </c>
      <c r="AB92" s="79"/>
      <c r="AC92" s="79" t="b">
        <v>0</v>
      </c>
      <c r="AD92" s="79">
        <v>0</v>
      </c>
      <c r="AE92" s="85" t="s">
        <v>1459</v>
      </c>
      <c r="AF92" s="79" t="b">
        <v>0</v>
      </c>
      <c r="AG92" s="79" t="s">
        <v>1471</v>
      </c>
      <c r="AH92" s="79"/>
      <c r="AI92" s="85" t="s">
        <v>1459</v>
      </c>
      <c r="AJ92" s="79" t="b">
        <v>0</v>
      </c>
      <c r="AK92" s="79">
        <v>0</v>
      </c>
      <c r="AL92" s="85" t="s">
        <v>1459</v>
      </c>
      <c r="AM92" s="79" t="s">
        <v>1488</v>
      </c>
      <c r="AN92" s="79" t="b">
        <v>0</v>
      </c>
      <c r="AO92" s="85" t="s">
        <v>1253</v>
      </c>
      <c r="AP92" s="79" t="s">
        <v>176</v>
      </c>
      <c r="AQ92" s="79">
        <v>0</v>
      </c>
      <c r="AR92" s="79">
        <v>0</v>
      </c>
      <c r="AS92" s="79"/>
      <c r="AT92" s="79"/>
      <c r="AU92" s="79"/>
      <c r="AV92" s="79"/>
      <c r="AW92" s="79"/>
      <c r="AX92" s="79"/>
      <c r="AY92" s="79"/>
      <c r="AZ92" s="79"/>
      <c r="BA92">
        <v>1</v>
      </c>
      <c r="BB92" s="78" t="str">
        <f>REPLACE(INDEX(GroupVertices[Group],MATCH(Edges[[#This Row],[Vertex 1]],GroupVertices[Vertex],0)),1,1,"")</f>
        <v>7</v>
      </c>
      <c r="BC92" s="78" t="str">
        <f>REPLACE(INDEX(GroupVertices[Group],MATCH(Edges[[#This Row],[Vertex 2]],GroupVertices[Vertex],0)),1,1,"")</f>
        <v>7</v>
      </c>
      <c r="BD92" s="48">
        <v>0</v>
      </c>
      <c r="BE92" s="49">
        <v>0</v>
      </c>
      <c r="BF92" s="48">
        <v>0</v>
      </c>
      <c r="BG92" s="49">
        <v>0</v>
      </c>
      <c r="BH92" s="48">
        <v>0</v>
      </c>
      <c r="BI92" s="49">
        <v>0</v>
      </c>
      <c r="BJ92" s="48">
        <v>13</v>
      </c>
      <c r="BK92" s="49">
        <v>100</v>
      </c>
      <c r="BL92" s="48">
        <v>13</v>
      </c>
    </row>
    <row r="93" spans="1:64" ht="15">
      <c r="A93" s="64" t="s">
        <v>256</v>
      </c>
      <c r="B93" s="64" t="s">
        <v>350</v>
      </c>
      <c r="C93" s="65" t="s">
        <v>4028</v>
      </c>
      <c r="D93" s="66">
        <v>3</v>
      </c>
      <c r="E93" s="67" t="s">
        <v>132</v>
      </c>
      <c r="F93" s="68">
        <v>35</v>
      </c>
      <c r="G93" s="65"/>
      <c r="H93" s="69"/>
      <c r="I93" s="70"/>
      <c r="J93" s="70"/>
      <c r="K93" s="34" t="s">
        <v>65</v>
      </c>
      <c r="L93" s="77">
        <v>93</v>
      </c>
      <c r="M93" s="77"/>
      <c r="N93" s="72"/>
      <c r="O93" s="79" t="s">
        <v>369</v>
      </c>
      <c r="P93" s="81">
        <v>43694.56527777778</v>
      </c>
      <c r="Q93" s="79" t="s">
        <v>417</v>
      </c>
      <c r="R93" s="79"/>
      <c r="S93" s="79"/>
      <c r="T93" s="79" t="s">
        <v>691</v>
      </c>
      <c r="U93" s="83" t="s">
        <v>792</v>
      </c>
      <c r="V93" s="83" t="s">
        <v>792</v>
      </c>
      <c r="W93" s="81">
        <v>43694.56527777778</v>
      </c>
      <c r="X93" s="83" t="s">
        <v>994</v>
      </c>
      <c r="Y93" s="79"/>
      <c r="Z93" s="79"/>
      <c r="AA93" s="85" t="s">
        <v>1254</v>
      </c>
      <c r="AB93" s="79"/>
      <c r="AC93" s="79" t="b">
        <v>0</v>
      </c>
      <c r="AD93" s="79">
        <v>1</v>
      </c>
      <c r="AE93" s="85" t="s">
        <v>1459</v>
      </c>
      <c r="AF93" s="79" t="b">
        <v>0</v>
      </c>
      <c r="AG93" s="79" t="s">
        <v>1471</v>
      </c>
      <c r="AH93" s="79"/>
      <c r="AI93" s="85" t="s">
        <v>1459</v>
      </c>
      <c r="AJ93" s="79" t="b">
        <v>0</v>
      </c>
      <c r="AK93" s="79">
        <v>0</v>
      </c>
      <c r="AL93" s="85" t="s">
        <v>1459</v>
      </c>
      <c r="AM93" s="79" t="s">
        <v>1488</v>
      </c>
      <c r="AN93" s="79" t="b">
        <v>0</v>
      </c>
      <c r="AO93" s="85" t="s">
        <v>1254</v>
      </c>
      <c r="AP93" s="79" t="s">
        <v>176</v>
      </c>
      <c r="AQ93" s="79">
        <v>0</v>
      </c>
      <c r="AR93" s="79">
        <v>0</v>
      </c>
      <c r="AS93" s="79"/>
      <c r="AT93" s="79"/>
      <c r="AU93" s="79"/>
      <c r="AV93" s="79"/>
      <c r="AW93" s="79"/>
      <c r="AX93" s="79"/>
      <c r="AY93" s="79"/>
      <c r="AZ93" s="79"/>
      <c r="BA93">
        <v>1</v>
      </c>
      <c r="BB93" s="78" t="str">
        <f>REPLACE(INDEX(GroupVertices[Group],MATCH(Edges[[#This Row],[Vertex 1]],GroupVertices[Vertex],0)),1,1,"")</f>
        <v>7</v>
      </c>
      <c r="BC93" s="78" t="str">
        <f>REPLACE(INDEX(GroupVertices[Group],MATCH(Edges[[#This Row],[Vertex 2]],GroupVertices[Vertex],0)),1,1,"")</f>
        <v>7</v>
      </c>
      <c r="BD93" s="48"/>
      <c r="BE93" s="49"/>
      <c r="BF93" s="48"/>
      <c r="BG93" s="49"/>
      <c r="BH93" s="48"/>
      <c r="BI93" s="49"/>
      <c r="BJ93" s="48"/>
      <c r="BK93" s="49"/>
      <c r="BL93" s="48"/>
    </row>
    <row r="94" spans="1:64" ht="15">
      <c r="A94" s="64" t="s">
        <v>257</v>
      </c>
      <c r="B94" s="64" t="s">
        <v>350</v>
      </c>
      <c r="C94" s="65" t="s">
        <v>4028</v>
      </c>
      <c r="D94" s="66">
        <v>3</v>
      </c>
      <c r="E94" s="67" t="s">
        <v>132</v>
      </c>
      <c r="F94" s="68">
        <v>35</v>
      </c>
      <c r="G94" s="65"/>
      <c r="H94" s="69"/>
      <c r="I94" s="70"/>
      <c r="J94" s="70"/>
      <c r="K94" s="34" t="s">
        <v>65</v>
      </c>
      <c r="L94" s="77">
        <v>94</v>
      </c>
      <c r="M94" s="77"/>
      <c r="N94" s="72"/>
      <c r="O94" s="79" t="s">
        <v>369</v>
      </c>
      <c r="P94" s="81">
        <v>43694.56621527778</v>
      </c>
      <c r="Q94" s="79" t="s">
        <v>418</v>
      </c>
      <c r="R94" s="79"/>
      <c r="S94" s="79"/>
      <c r="T94" s="79" t="s">
        <v>691</v>
      </c>
      <c r="U94" s="83" t="s">
        <v>793</v>
      </c>
      <c r="V94" s="83" t="s">
        <v>793</v>
      </c>
      <c r="W94" s="81">
        <v>43694.56621527778</v>
      </c>
      <c r="X94" s="83" t="s">
        <v>995</v>
      </c>
      <c r="Y94" s="79"/>
      <c r="Z94" s="79"/>
      <c r="AA94" s="85" t="s">
        <v>1255</v>
      </c>
      <c r="AB94" s="79"/>
      <c r="AC94" s="79" t="b">
        <v>0</v>
      </c>
      <c r="AD94" s="79">
        <v>1</v>
      </c>
      <c r="AE94" s="85" t="s">
        <v>1459</v>
      </c>
      <c r="AF94" s="79" t="b">
        <v>0</v>
      </c>
      <c r="AG94" s="79" t="s">
        <v>1471</v>
      </c>
      <c r="AH94" s="79"/>
      <c r="AI94" s="85" t="s">
        <v>1459</v>
      </c>
      <c r="AJ94" s="79" t="b">
        <v>0</v>
      </c>
      <c r="AK94" s="79">
        <v>0</v>
      </c>
      <c r="AL94" s="85" t="s">
        <v>1459</v>
      </c>
      <c r="AM94" s="79" t="s">
        <v>1488</v>
      </c>
      <c r="AN94" s="79" t="b">
        <v>0</v>
      </c>
      <c r="AO94" s="85" t="s">
        <v>1255</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c r="BE94" s="49"/>
      <c r="BF94" s="48"/>
      <c r="BG94" s="49"/>
      <c r="BH94" s="48"/>
      <c r="BI94" s="49"/>
      <c r="BJ94" s="48"/>
      <c r="BK94" s="49"/>
      <c r="BL94" s="48"/>
    </row>
    <row r="95" spans="1:64" ht="15">
      <c r="A95" s="64" t="s">
        <v>256</v>
      </c>
      <c r="B95" s="64" t="s">
        <v>351</v>
      </c>
      <c r="C95" s="65" t="s">
        <v>4028</v>
      </c>
      <c r="D95" s="66">
        <v>3</v>
      </c>
      <c r="E95" s="67" t="s">
        <v>132</v>
      </c>
      <c r="F95" s="68">
        <v>35</v>
      </c>
      <c r="G95" s="65"/>
      <c r="H95" s="69"/>
      <c r="I95" s="70"/>
      <c r="J95" s="70"/>
      <c r="K95" s="34" t="s">
        <v>65</v>
      </c>
      <c r="L95" s="77">
        <v>95</v>
      </c>
      <c r="M95" s="77"/>
      <c r="N95" s="72"/>
      <c r="O95" s="79" t="s">
        <v>369</v>
      </c>
      <c r="P95" s="81">
        <v>43694.56527777778</v>
      </c>
      <c r="Q95" s="79" t="s">
        <v>417</v>
      </c>
      <c r="R95" s="79"/>
      <c r="S95" s="79"/>
      <c r="T95" s="79" t="s">
        <v>691</v>
      </c>
      <c r="U95" s="83" t="s">
        <v>792</v>
      </c>
      <c r="V95" s="83" t="s">
        <v>792</v>
      </c>
      <c r="W95" s="81">
        <v>43694.56527777778</v>
      </c>
      <c r="X95" s="83" t="s">
        <v>994</v>
      </c>
      <c r="Y95" s="79"/>
      <c r="Z95" s="79"/>
      <c r="AA95" s="85" t="s">
        <v>1254</v>
      </c>
      <c r="AB95" s="79"/>
      <c r="AC95" s="79" t="b">
        <v>0</v>
      </c>
      <c r="AD95" s="79">
        <v>1</v>
      </c>
      <c r="AE95" s="85" t="s">
        <v>1459</v>
      </c>
      <c r="AF95" s="79" t="b">
        <v>0</v>
      </c>
      <c r="AG95" s="79" t="s">
        <v>1471</v>
      </c>
      <c r="AH95" s="79"/>
      <c r="AI95" s="85" t="s">
        <v>1459</v>
      </c>
      <c r="AJ95" s="79" t="b">
        <v>0</v>
      </c>
      <c r="AK95" s="79">
        <v>0</v>
      </c>
      <c r="AL95" s="85" t="s">
        <v>1459</v>
      </c>
      <c r="AM95" s="79" t="s">
        <v>1488</v>
      </c>
      <c r="AN95" s="79" t="b">
        <v>0</v>
      </c>
      <c r="AO95" s="85" t="s">
        <v>1254</v>
      </c>
      <c r="AP95" s="79" t="s">
        <v>176</v>
      </c>
      <c r="AQ95" s="79">
        <v>0</v>
      </c>
      <c r="AR95" s="79">
        <v>0</v>
      </c>
      <c r="AS95" s="79"/>
      <c r="AT95" s="79"/>
      <c r="AU95" s="79"/>
      <c r="AV95" s="79"/>
      <c r="AW95" s="79"/>
      <c r="AX95" s="79"/>
      <c r="AY95" s="79"/>
      <c r="AZ95" s="79"/>
      <c r="BA95">
        <v>1</v>
      </c>
      <c r="BB95" s="78" t="str">
        <f>REPLACE(INDEX(GroupVertices[Group],MATCH(Edges[[#This Row],[Vertex 1]],GroupVertices[Vertex],0)),1,1,"")</f>
        <v>7</v>
      </c>
      <c r="BC95" s="78" t="str">
        <f>REPLACE(INDEX(GroupVertices[Group],MATCH(Edges[[#This Row],[Vertex 2]],GroupVertices[Vertex],0)),1,1,"")</f>
        <v>7</v>
      </c>
      <c r="BD95" s="48">
        <v>0</v>
      </c>
      <c r="BE95" s="49">
        <v>0</v>
      </c>
      <c r="BF95" s="48">
        <v>0</v>
      </c>
      <c r="BG95" s="49">
        <v>0</v>
      </c>
      <c r="BH95" s="48">
        <v>0</v>
      </c>
      <c r="BI95" s="49">
        <v>0</v>
      </c>
      <c r="BJ95" s="48">
        <v>25</v>
      </c>
      <c r="BK95" s="49">
        <v>100</v>
      </c>
      <c r="BL95" s="48">
        <v>25</v>
      </c>
    </row>
    <row r="96" spans="1:64" ht="15">
      <c r="A96" s="64" t="s">
        <v>257</v>
      </c>
      <c r="B96" s="64" t="s">
        <v>351</v>
      </c>
      <c r="C96" s="65" t="s">
        <v>4028</v>
      </c>
      <c r="D96" s="66">
        <v>3</v>
      </c>
      <c r="E96" s="67" t="s">
        <v>132</v>
      </c>
      <c r="F96" s="68">
        <v>35</v>
      </c>
      <c r="G96" s="65"/>
      <c r="H96" s="69"/>
      <c r="I96" s="70"/>
      <c r="J96" s="70"/>
      <c r="K96" s="34" t="s">
        <v>65</v>
      </c>
      <c r="L96" s="77">
        <v>96</v>
      </c>
      <c r="M96" s="77"/>
      <c r="N96" s="72"/>
      <c r="O96" s="79" t="s">
        <v>369</v>
      </c>
      <c r="P96" s="81">
        <v>43694.56621527778</v>
      </c>
      <c r="Q96" s="79" t="s">
        <v>418</v>
      </c>
      <c r="R96" s="79"/>
      <c r="S96" s="79"/>
      <c r="T96" s="79" t="s">
        <v>691</v>
      </c>
      <c r="U96" s="83" t="s">
        <v>793</v>
      </c>
      <c r="V96" s="83" t="s">
        <v>793</v>
      </c>
      <c r="W96" s="81">
        <v>43694.56621527778</v>
      </c>
      <c r="X96" s="83" t="s">
        <v>995</v>
      </c>
      <c r="Y96" s="79"/>
      <c r="Z96" s="79"/>
      <c r="AA96" s="85" t="s">
        <v>1255</v>
      </c>
      <c r="AB96" s="79"/>
      <c r="AC96" s="79" t="b">
        <v>0</v>
      </c>
      <c r="AD96" s="79">
        <v>1</v>
      </c>
      <c r="AE96" s="85" t="s">
        <v>1459</v>
      </c>
      <c r="AF96" s="79" t="b">
        <v>0</v>
      </c>
      <c r="AG96" s="79" t="s">
        <v>1471</v>
      </c>
      <c r="AH96" s="79"/>
      <c r="AI96" s="85" t="s">
        <v>1459</v>
      </c>
      <c r="AJ96" s="79" t="b">
        <v>0</v>
      </c>
      <c r="AK96" s="79">
        <v>0</v>
      </c>
      <c r="AL96" s="85" t="s">
        <v>1459</v>
      </c>
      <c r="AM96" s="79" t="s">
        <v>1488</v>
      </c>
      <c r="AN96" s="79" t="b">
        <v>0</v>
      </c>
      <c r="AO96" s="85" t="s">
        <v>1255</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25</v>
      </c>
      <c r="BK96" s="49">
        <v>100</v>
      </c>
      <c r="BL96" s="48">
        <v>25</v>
      </c>
    </row>
    <row r="97" spans="1:64" ht="15">
      <c r="A97" s="64" t="s">
        <v>256</v>
      </c>
      <c r="B97" s="64" t="s">
        <v>257</v>
      </c>
      <c r="C97" s="65" t="s">
        <v>4028</v>
      </c>
      <c r="D97" s="66">
        <v>3</v>
      </c>
      <c r="E97" s="67" t="s">
        <v>132</v>
      </c>
      <c r="F97" s="68">
        <v>35</v>
      </c>
      <c r="G97" s="65"/>
      <c r="H97" s="69"/>
      <c r="I97" s="70"/>
      <c r="J97" s="70"/>
      <c r="K97" s="34" t="s">
        <v>65</v>
      </c>
      <c r="L97" s="77">
        <v>97</v>
      </c>
      <c r="M97" s="77"/>
      <c r="N97" s="72"/>
      <c r="O97" s="79" t="s">
        <v>370</v>
      </c>
      <c r="P97" s="81">
        <v>43694.42337962963</v>
      </c>
      <c r="Q97" s="79" t="s">
        <v>415</v>
      </c>
      <c r="R97" s="79"/>
      <c r="S97" s="79"/>
      <c r="T97" s="79" t="s">
        <v>690</v>
      </c>
      <c r="U97" s="83" t="s">
        <v>790</v>
      </c>
      <c r="V97" s="83" t="s">
        <v>790</v>
      </c>
      <c r="W97" s="81">
        <v>43694.42337962963</v>
      </c>
      <c r="X97" s="83" t="s">
        <v>992</v>
      </c>
      <c r="Y97" s="79"/>
      <c r="Z97" s="79"/>
      <c r="AA97" s="85" t="s">
        <v>1252</v>
      </c>
      <c r="AB97" s="79"/>
      <c r="AC97" s="79" t="b">
        <v>0</v>
      </c>
      <c r="AD97" s="79">
        <v>3</v>
      </c>
      <c r="AE97" s="85" t="s">
        <v>1463</v>
      </c>
      <c r="AF97" s="79" t="b">
        <v>0</v>
      </c>
      <c r="AG97" s="79" t="s">
        <v>1471</v>
      </c>
      <c r="AH97" s="79"/>
      <c r="AI97" s="85" t="s">
        <v>1459</v>
      </c>
      <c r="AJ97" s="79" t="b">
        <v>0</v>
      </c>
      <c r="AK97" s="79">
        <v>2</v>
      </c>
      <c r="AL97" s="85" t="s">
        <v>1459</v>
      </c>
      <c r="AM97" s="79" t="s">
        <v>1488</v>
      </c>
      <c r="AN97" s="79" t="b">
        <v>0</v>
      </c>
      <c r="AO97" s="85" t="s">
        <v>1252</v>
      </c>
      <c r="AP97" s="79" t="s">
        <v>176</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7</v>
      </c>
      <c r="BD97" s="48">
        <v>0</v>
      </c>
      <c r="BE97" s="49">
        <v>0</v>
      </c>
      <c r="BF97" s="48">
        <v>0</v>
      </c>
      <c r="BG97" s="49">
        <v>0</v>
      </c>
      <c r="BH97" s="48">
        <v>0</v>
      </c>
      <c r="BI97" s="49">
        <v>0</v>
      </c>
      <c r="BJ97" s="48">
        <v>25</v>
      </c>
      <c r="BK97" s="49">
        <v>100</v>
      </c>
      <c r="BL97" s="48">
        <v>25</v>
      </c>
    </row>
    <row r="98" spans="1:64" ht="15">
      <c r="A98" s="64" t="s">
        <v>256</v>
      </c>
      <c r="B98" s="64" t="s">
        <v>256</v>
      </c>
      <c r="C98" s="65" t="s">
        <v>4031</v>
      </c>
      <c r="D98" s="66">
        <v>10</v>
      </c>
      <c r="E98" s="67" t="s">
        <v>136</v>
      </c>
      <c r="F98" s="68">
        <v>12</v>
      </c>
      <c r="G98" s="65"/>
      <c r="H98" s="69"/>
      <c r="I98" s="70"/>
      <c r="J98" s="70"/>
      <c r="K98" s="34" t="s">
        <v>65</v>
      </c>
      <c r="L98" s="77">
        <v>98</v>
      </c>
      <c r="M98" s="77"/>
      <c r="N98" s="72"/>
      <c r="O98" s="79" t="s">
        <v>176</v>
      </c>
      <c r="P98" s="81">
        <v>43693.60020833334</v>
      </c>
      <c r="Q98" s="79" t="s">
        <v>419</v>
      </c>
      <c r="R98" s="83" t="s">
        <v>574</v>
      </c>
      <c r="S98" s="79" t="s">
        <v>635</v>
      </c>
      <c r="T98" s="79" t="s">
        <v>688</v>
      </c>
      <c r="U98" s="79"/>
      <c r="V98" s="83" t="s">
        <v>866</v>
      </c>
      <c r="W98" s="81">
        <v>43693.60020833334</v>
      </c>
      <c r="X98" s="83" t="s">
        <v>996</v>
      </c>
      <c r="Y98" s="79">
        <v>61.5001</v>
      </c>
      <c r="Z98" s="79">
        <v>23.7512</v>
      </c>
      <c r="AA98" s="85" t="s">
        <v>1256</v>
      </c>
      <c r="AB98" s="79"/>
      <c r="AC98" s="79" t="b">
        <v>0</v>
      </c>
      <c r="AD98" s="79">
        <v>0</v>
      </c>
      <c r="AE98" s="85" t="s">
        <v>1459</v>
      </c>
      <c r="AF98" s="79" t="b">
        <v>0</v>
      </c>
      <c r="AG98" s="79" t="s">
        <v>1471</v>
      </c>
      <c r="AH98" s="79"/>
      <c r="AI98" s="85" t="s">
        <v>1459</v>
      </c>
      <c r="AJ98" s="79" t="b">
        <v>0</v>
      </c>
      <c r="AK98" s="79">
        <v>0</v>
      </c>
      <c r="AL98" s="85" t="s">
        <v>1459</v>
      </c>
      <c r="AM98" s="79" t="s">
        <v>1485</v>
      </c>
      <c r="AN98" s="79" t="b">
        <v>0</v>
      </c>
      <c r="AO98" s="85" t="s">
        <v>1256</v>
      </c>
      <c r="AP98" s="79" t="s">
        <v>176</v>
      </c>
      <c r="AQ98" s="79">
        <v>0</v>
      </c>
      <c r="AR98" s="79">
        <v>0</v>
      </c>
      <c r="AS98" s="79" t="s">
        <v>1500</v>
      </c>
      <c r="AT98" s="79" t="s">
        <v>1503</v>
      </c>
      <c r="AU98" s="79" t="s">
        <v>1504</v>
      </c>
      <c r="AV98" s="79" t="s">
        <v>1505</v>
      </c>
      <c r="AW98" s="79" t="s">
        <v>1508</v>
      </c>
      <c r="AX98" s="79" t="s">
        <v>1511</v>
      </c>
      <c r="AY98" s="79" t="s">
        <v>1514</v>
      </c>
      <c r="AZ98" s="83" t="s">
        <v>1515</v>
      </c>
      <c r="BA98">
        <v>4</v>
      </c>
      <c r="BB98" s="78" t="str">
        <f>REPLACE(INDEX(GroupVertices[Group],MATCH(Edges[[#This Row],[Vertex 1]],GroupVertices[Vertex],0)),1,1,"")</f>
        <v>7</v>
      </c>
      <c r="BC98" s="78" t="str">
        <f>REPLACE(INDEX(GroupVertices[Group],MATCH(Edges[[#This Row],[Vertex 2]],GroupVertices[Vertex],0)),1,1,"")</f>
        <v>7</v>
      </c>
      <c r="BD98" s="48">
        <v>0</v>
      </c>
      <c r="BE98" s="49">
        <v>0</v>
      </c>
      <c r="BF98" s="48">
        <v>0</v>
      </c>
      <c r="BG98" s="49">
        <v>0</v>
      </c>
      <c r="BH98" s="48">
        <v>0</v>
      </c>
      <c r="BI98" s="49">
        <v>0</v>
      </c>
      <c r="BJ98" s="48">
        <v>15</v>
      </c>
      <c r="BK98" s="49">
        <v>100</v>
      </c>
      <c r="BL98" s="48">
        <v>15</v>
      </c>
    </row>
    <row r="99" spans="1:64" ht="15">
      <c r="A99" s="64" t="s">
        <v>256</v>
      </c>
      <c r="B99" s="64" t="s">
        <v>256</v>
      </c>
      <c r="C99" s="65" t="s">
        <v>4031</v>
      </c>
      <c r="D99" s="66">
        <v>10</v>
      </c>
      <c r="E99" s="67" t="s">
        <v>136</v>
      </c>
      <c r="F99" s="68">
        <v>12</v>
      </c>
      <c r="G99" s="65"/>
      <c r="H99" s="69"/>
      <c r="I99" s="70"/>
      <c r="J99" s="70"/>
      <c r="K99" s="34" t="s">
        <v>65</v>
      </c>
      <c r="L99" s="77">
        <v>99</v>
      </c>
      <c r="M99" s="77"/>
      <c r="N99" s="72"/>
      <c r="O99" s="79" t="s">
        <v>176</v>
      </c>
      <c r="P99" s="81">
        <v>43693.60408564815</v>
      </c>
      <c r="Q99" s="79" t="s">
        <v>420</v>
      </c>
      <c r="R99" s="83" t="s">
        <v>575</v>
      </c>
      <c r="S99" s="79" t="s">
        <v>635</v>
      </c>
      <c r="T99" s="79" t="s">
        <v>688</v>
      </c>
      <c r="U99" s="79"/>
      <c r="V99" s="83" t="s">
        <v>866</v>
      </c>
      <c r="W99" s="81">
        <v>43693.60408564815</v>
      </c>
      <c r="X99" s="83" t="s">
        <v>997</v>
      </c>
      <c r="Y99" s="79">
        <v>61.5001</v>
      </c>
      <c r="Z99" s="79">
        <v>23.7512</v>
      </c>
      <c r="AA99" s="85" t="s">
        <v>1257</v>
      </c>
      <c r="AB99" s="79"/>
      <c r="AC99" s="79" t="b">
        <v>0</v>
      </c>
      <c r="AD99" s="79">
        <v>0</v>
      </c>
      <c r="AE99" s="85" t="s">
        <v>1459</v>
      </c>
      <c r="AF99" s="79" t="b">
        <v>0</v>
      </c>
      <c r="AG99" s="79" t="s">
        <v>1471</v>
      </c>
      <c r="AH99" s="79"/>
      <c r="AI99" s="85" t="s">
        <v>1459</v>
      </c>
      <c r="AJ99" s="79" t="b">
        <v>0</v>
      </c>
      <c r="AK99" s="79">
        <v>1</v>
      </c>
      <c r="AL99" s="85" t="s">
        <v>1459</v>
      </c>
      <c r="AM99" s="79" t="s">
        <v>1485</v>
      </c>
      <c r="AN99" s="79" t="b">
        <v>0</v>
      </c>
      <c r="AO99" s="85" t="s">
        <v>1257</v>
      </c>
      <c r="AP99" s="79" t="s">
        <v>176</v>
      </c>
      <c r="AQ99" s="79">
        <v>0</v>
      </c>
      <c r="AR99" s="79">
        <v>0</v>
      </c>
      <c r="AS99" s="79" t="s">
        <v>1500</v>
      </c>
      <c r="AT99" s="79" t="s">
        <v>1503</v>
      </c>
      <c r="AU99" s="79" t="s">
        <v>1504</v>
      </c>
      <c r="AV99" s="79" t="s">
        <v>1505</v>
      </c>
      <c r="AW99" s="79" t="s">
        <v>1508</v>
      </c>
      <c r="AX99" s="79" t="s">
        <v>1511</v>
      </c>
      <c r="AY99" s="79" t="s">
        <v>1514</v>
      </c>
      <c r="AZ99" s="83" t="s">
        <v>1515</v>
      </c>
      <c r="BA99">
        <v>4</v>
      </c>
      <c r="BB99" s="78" t="str">
        <f>REPLACE(INDEX(GroupVertices[Group],MATCH(Edges[[#This Row],[Vertex 1]],GroupVertices[Vertex],0)),1,1,"")</f>
        <v>7</v>
      </c>
      <c r="BC99" s="78" t="str">
        <f>REPLACE(INDEX(GroupVertices[Group],MATCH(Edges[[#This Row],[Vertex 2]],GroupVertices[Vertex],0)),1,1,"")</f>
        <v>7</v>
      </c>
      <c r="BD99" s="48">
        <v>0</v>
      </c>
      <c r="BE99" s="49">
        <v>0</v>
      </c>
      <c r="BF99" s="48">
        <v>0</v>
      </c>
      <c r="BG99" s="49">
        <v>0</v>
      </c>
      <c r="BH99" s="48">
        <v>0</v>
      </c>
      <c r="BI99" s="49">
        <v>0</v>
      </c>
      <c r="BJ99" s="48">
        <v>15</v>
      </c>
      <c r="BK99" s="49">
        <v>100</v>
      </c>
      <c r="BL99" s="48">
        <v>15</v>
      </c>
    </row>
    <row r="100" spans="1:64" ht="15">
      <c r="A100" s="64" t="s">
        <v>256</v>
      </c>
      <c r="B100" s="64" t="s">
        <v>256</v>
      </c>
      <c r="C100" s="65" t="s">
        <v>4031</v>
      </c>
      <c r="D100" s="66">
        <v>10</v>
      </c>
      <c r="E100" s="67" t="s">
        <v>136</v>
      </c>
      <c r="F100" s="68">
        <v>12</v>
      </c>
      <c r="G100" s="65"/>
      <c r="H100" s="69"/>
      <c r="I100" s="70"/>
      <c r="J100" s="70"/>
      <c r="K100" s="34" t="s">
        <v>65</v>
      </c>
      <c r="L100" s="77">
        <v>100</v>
      </c>
      <c r="M100" s="77"/>
      <c r="N100" s="72"/>
      <c r="O100" s="79" t="s">
        <v>176</v>
      </c>
      <c r="P100" s="81">
        <v>43694.420381944445</v>
      </c>
      <c r="Q100" s="79" t="s">
        <v>421</v>
      </c>
      <c r="R100" s="79"/>
      <c r="S100" s="79"/>
      <c r="T100" s="79" t="s">
        <v>692</v>
      </c>
      <c r="U100" s="79"/>
      <c r="V100" s="83" t="s">
        <v>866</v>
      </c>
      <c r="W100" s="81">
        <v>43694.420381944445</v>
      </c>
      <c r="X100" s="83" t="s">
        <v>998</v>
      </c>
      <c r="Y100" s="79"/>
      <c r="Z100" s="79"/>
      <c r="AA100" s="85" t="s">
        <v>1258</v>
      </c>
      <c r="AB100" s="79"/>
      <c r="AC100" s="79" t="b">
        <v>0</v>
      </c>
      <c r="AD100" s="79">
        <v>0</v>
      </c>
      <c r="AE100" s="85" t="s">
        <v>1459</v>
      </c>
      <c r="AF100" s="79" t="b">
        <v>0</v>
      </c>
      <c r="AG100" s="79" t="s">
        <v>1471</v>
      </c>
      <c r="AH100" s="79"/>
      <c r="AI100" s="85" t="s">
        <v>1459</v>
      </c>
      <c r="AJ100" s="79" t="b">
        <v>0</v>
      </c>
      <c r="AK100" s="79">
        <v>0</v>
      </c>
      <c r="AL100" s="85" t="s">
        <v>1459</v>
      </c>
      <c r="AM100" s="79" t="s">
        <v>1494</v>
      </c>
      <c r="AN100" s="79" t="b">
        <v>0</v>
      </c>
      <c r="AO100" s="85" t="s">
        <v>1258</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7</v>
      </c>
      <c r="BC100" s="78" t="str">
        <f>REPLACE(INDEX(GroupVertices[Group],MATCH(Edges[[#This Row],[Vertex 2]],GroupVertices[Vertex],0)),1,1,"")</f>
        <v>7</v>
      </c>
      <c r="BD100" s="48">
        <v>0</v>
      </c>
      <c r="BE100" s="49">
        <v>0</v>
      </c>
      <c r="BF100" s="48">
        <v>0</v>
      </c>
      <c r="BG100" s="49">
        <v>0</v>
      </c>
      <c r="BH100" s="48">
        <v>0</v>
      </c>
      <c r="BI100" s="49">
        <v>0</v>
      </c>
      <c r="BJ100" s="48">
        <v>34</v>
      </c>
      <c r="BK100" s="49">
        <v>100</v>
      </c>
      <c r="BL100" s="48">
        <v>34</v>
      </c>
    </row>
    <row r="101" spans="1:64" ht="15">
      <c r="A101" s="64" t="s">
        <v>256</v>
      </c>
      <c r="B101" s="64" t="s">
        <v>256</v>
      </c>
      <c r="C101" s="65" t="s">
        <v>4031</v>
      </c>
      <c r="D101" s="66">
        <v>10</v>
      </c>
      <c r="E101" s="67" t="s">
        <v>136</v>
      </c>
      <c r="F101" s="68">
        <v>12</v>
      </c>
      <c r="G101" s="65"/>
      <c r="H101" s="69"/>
      <c r="I101" s="70"/>
      <c r="J101" s="70"/>
      <c r="K101" s="34" t="s">
        <v>65</v>
      </c>
      <c r="L101" s="77">
        <v>101</v>
      </c>
      <c r="M101" s="77"/>
      <c r="N101" s="72"/>
      <c r="O101" s="79" t="s">
        <v>176</v>
      </c>
      <c r="P101" s="81">
        <v>43694.422164351854</v>
      </c>
      <c r="Q101" s="79" t="s">
        <v>422</v>
      </c>
      <c r="R101" s="79"/>
      <c r="S101" s="79"/>
      <c r="T101" s="79" t="s">
        <v>690</v>
      </c>
      <c r="U101" s="83" t="s">
        <v>794</v>
      </c>
      <c r="V101" s="83" t="s">
        <v>794</v>
      </c>
      <c r="W101" s="81">
        <v>43694.422164351854</v>
      </c>
      <c r="X101" s="83" t="s">
        <v>999</v>
      </c>
      <c r="Y101" s="79"/>
      <c r="Z101" s="79"/>
      <c r="AA101" s="85" t="s">
        <v>1259</v>
      </c>
      <c r="AB101" s="79"/>
      <c r="AC101" s="79" t="b">
        <v>0</v>
      </c>
      <c r="AD101" s="79">
        <v>2</v>
      </c>
      <c r="AE101" s="85" t="s">
        <v>1459</v>
      </c>
      <c r="AF101" s="79" t="b">
        <v>0</v>
      </c>
      <c r="AG101" s="79" t="s">
        <v>1471</v>
      </c>
      <c r="AH101" s="79"/>
      <c r="AI101" s="85" t="s">
        <v>1459</v>
      </c>
      <c r="AJ101" s="79" t="b">
        <v>0</v>
      </c>
      <c r="AK101" s="79">
        <v>3</v>
      </c>
      <c r="AL101" s="85" t="s">
        <v>1459</v>
      </c>
      <c r="AM101" s="79" t="s">
        <v>1488</v>
      </c>
      <c r="AN101" s="79" t="b">
        <v>0</v>
      </c>
      <c r="AO101" s="85" t="s">
        <v>1259</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7</v>
      </c>
      <c r="BC101" s="78" t="str">
        <f>REPLACE(INDEX(GroupVertices[Group],MATCH(Edges[[#This Row],[Vertex 2]],GroupVertices[Vertex],0)),1,1,"")</f>
        <v>7</v>
      </c>
      <c r="BD101" s="48">
        <v>0</v>
      </c>
      <c r="BE101" s="49">
        <v>0</v>
      </c>
      <c r="BF101" s="48">
        <v>0</v>
      </c>
      <c r="BG101" s="49">
        <v>0</v>
      </c>
      <c r="BH101" s="48">
        <v>0</v>
      </c>
      <c r="BI101" s="49">
        <v>0</v>
      </c>
      <c r="BJ101" s="48">
        <v>23</v>
      </c>
      <c r="BK101" s="49">
        <v>100</v>
      </c>
      <c r="BL101" s="48">
        <v>23</v>
      </c>
    </row>
    <row r="102" spans="1:64" ht="15">
      <c r="A102" s="64" t="s">
        <v>258</v>
      </c>
      <c r="B102" s="64" t="s">
        <v>256</v>
      </c>
      <c r="C102" s="65" t="s">
        <v>4028</v>
      </c>
      <c r="D102" s="66">
        <v>3</v>
      </c>
      <c r="E102" s="67" t="s">
        <v>132</v>
      </c>
      <c r="F102" s="68">
        <v>35</v>
      </c>
      <c r="G102" s="65"/>
      <c r="H102" s="69"/>
      <c r="I102" s="70"/>
      <c r="J102" s="70"/>
      <c r="K102" s="34" t="s">
        <v>65</v>
      </c>
      <c r="L102" s="77">
        <v>102</v>
      </c>
      <c r="M102" s="77"/>
      <c r="N102" s="72"/>
      <c r="O102" s="79" t="s">
        <v>369</v>
      </c>
      <c r="P102" s="81">
        <v>43694.6046875</v>
      </c>
      <c r="Q102" s="79" t="s">
        <v>413</v>
      </c>
      <c r="R102" s="79"/>
      <c r="S102" s="79"/>
      <c r="T102" s="79" t="s">
        <v>689</v>
      </c>
      <c r="U102" s="79"/>
      <c r="V102" s="83" t="s">
        <v>867</v>
      </c>
      <c r="W102" s="81">
        <v>43694.6046875</v>
      </c>
      <c r="X102" s="83" t="s">
        <v>1000</v>
      </c>
      <c r="Y102" s="79"/>
      <c r="Z102" s="79"/>
      <c r="AA102" s="85" t="s">
        <v>1260</v>
      </c>
      <c r="AB102" s="79"/>
      <c r="AC102" s="79" t="b">
        <v>0</v>
      </c>
      <c r="AD102" s="79">
        <v>0</v>
      </c>
      <c r="AE102" s="85" t="s">
        <v>1459</v>
      </c>
      <c r="AF102" s="79" t="b">
        <v>0</v>
      </c>
      <c r="AG102" s="79" t="s">
        <v>1471</v>
      </c>
      <c r="AH102" s="79"/>
      <c r="AI102" s="85" t="s">
        <v>1459</v>
      </c>
      <c r="AJ102" s="79" t="b">
        <v>0</v>
      </c>
      <c r="AK102" s="79">
        <v>3</v>
      </c>
      <c r="AL102" s="85" t="s">
        <v>1259</v>
      </c>
      <c r="AM102" s="79" t="s">
        <v>1486</v>
      </c>
      <c r="AN102" s="79" t="b">
        <v>0</v>
      </c>
      <c r="AO102" s="85" t="s">
        <v>1259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7</v>
      </c>
      <c r="BC102" s="78" t="str">
        <f>REPLACE(INDEX(GroupVertices[Group],MATCH(Edges[[#This Row],[Vertex 2]],GroupVertices[Vertex],0)),1,1,"")</f>
        <v>7</v>
      </c>
      <c r="BD102" s="48">
        <v>0</v>
      </c>
      <c r="BE102" s="49">
        <v>0</v>
      </c>
      <c r="BF102" s="48">
        <v>0</v>
      </c>
      <c r="BG102" s="49">
        <v>0</v>
      </c>
      <c r="BH102" s="48">
        <v>0</v>
      </c>
      <c r="BI102" s="49">
        <v>0</v>
      </c>
      <c r="BJ102" s="48">
        <v>21</v>
      </c>
      <c r="BK102" s="49">
        <v>100</v>
      </c>
      <c r="BL102" s="48">
        <v>21</v>
      </c>
    </row>
    <row r="103" spans="1:64" ht="15">
      <c r="A103" s="64" t="s">
        <v>259</v>
      </c>
      <c r="B103" s="64" t="s">
        <v>303</v>
      </c>
      <c r="C103" s="65" t="s">
        <v>4028</v>
      </c>
      <c r="D103" s="66">
        <v>3</v>
      </c>
      <c r="E103" s="67" t="s">
        <v>132</v>
      </c>
      <c r="F103" s="68">
        <v>35</v>
      </c>
      <c r="G103" s="65"/>
      <c r="H103" s="69"/>
      <c r="I103" s="70"/>
      <c r="J103" s="70"/>
      <c r="K103" s="34" t="s">
        <v>65</v>
      </c>
      <c r="L103" s="77">
        <v>103</v>
      </c>
      <c r="M103" s="77"/>
      <c r="N103" s="72"/>
      <c r="O103" s="79" t="s">
        <v>369</v>
      </c>
      <c r="P103" s="81">
        <v>43694.75077546296</v>
      </c>
      <c r="Q103" s="79" t="s">
        <v>423</v>
      </c>
      <c r="R103" s="79"/>
      <c r="S103" s="79"/>
      <c r="T103" s="79"/>
      <c r="U103" s="79"/>
      <c r="V103" s="83" t="s">
        <v>868</v>
      </c>
      <c r="W103" s="81">
        <v>43694.75077546296</v>
      </c>
      <c r="X103" s="83" t="s">
        <v>1001</v>
      </c>
      <c r="Y103" s="79"/>
      <c r="Z103" s="79"/>
      <c r="AA103" s="85" t="s">
        <v>1261</v>
      </c>
      <c r="AB103" s="79"/>
      <c r="AC103" s="79" t="b">
        <v>0</v>
      </c>
      <c r="AD103" s="79">
        <v>0</v>
      </c>
      <c r="AE103" s="85" t="s">
        <v>1459</v>
      </c>
      <c r="AF103" s="79" t="b">
        <v>0</v>
      </c>
      <c r="AG103" s="79" t="s">
        <v>1468</v>
      </c>
      <c r="AH103" s="79"/>
      <c r="AI103" s="85" t="s">
        <v>1459</v>
      </c>
      <c r="AJ103" s="79" t="b">
        <v>0</v>
      </c>
      <c r="AK103" s="79">
        <v>4</v>
      </c>
      <c r="AL103" s="85" t="s">
        <v>1328</v>
      </c>
      <c r="AM103" s="79" t="s">
        <v>1489</v>
      </c>
      <c r="AN103" s="79" t="b">
        <v>0</v>
      </c>
      <c r="AO103" s="85" t="s">
        <v>1328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15</v>
      </c>
      <c r="BK103" s="49">
        <v>100</v>
      </c>
      <c r="BL103" s="48">
        <v>15</v>
      </c>
    </row>
    <row r="104" spans="1:64" ht="15">
      <c r="A104" s="64" t="s">
        <v>260</v>
      </c>
      <c r="B104" s="64" t="s">
        <v>303</v>
      </c>
      <c r="C104" s="65" t="s">
        <v>4028</v>
      </c>
      <c r="D104" s="66">
        <v>3</v>
      </c>
      <c r="E104" s="67" t="s">
        <v>132</v>
      </c>
      <c r="F104" s="68">
        <v>35</v>
      </c>
      <c r="G104" s="65"/>
      <c r="H104" s="69"/>
      <c r="I104" s="70"/>
      <c r="J104" s="70"/>
      <c r="K104" s="34" t="s">
        <v>65</v>
      </c>
      <c r="L104" s="77">
        <v>104</v>
      </c>
      <c r="M104" s="77"/>
      <c r="N104" s="72"/>
      <c r="O104" s="79" t="s">
        <v>369</v>
      </c>
      <c r="P104" s="81">
        <v>43694.76696759259</v>
      </c>
      <c r="Q104" s="79" t="s">
        <v>423</v>
      </c>
      <c r="R104" s="79"/>
      <c r="S104" s="79"/>
      <c r="T104" s="79"/>
      <c r="U104" s="79"/>
      <c r="V104" s="83" t="s">
        <v>869</v>
      </c>
      <c r="W104" s="81">
        <v>43694.76696759259</v>
      </c>
      <c r="X104" s="83" t="s">
        <v>1002</v>
      </c>
      <c r="Y104" s="79"/>
      <c r="Z104" s="79"/>
      <c r="AA104" s="85" t="s">
        <v>1262</v>
      </c>
      <c r="AB104" s="79"/>
      <c r="AC104" s="79" t="b">
        <v>0</v>
      </c>
      <c r="AD104" s="79">
        <v>0</v>
      </c>
      <c r="AE104" s="85" t="s">
        <v>1459</v>
      </c>
      <c r="AF104" s="79" t="b">
        <v>0</v>
      </c>
      <c r="AG104" s="79" t="s">
        <v>1468</v>
      </c>
      <c r="AH104" s="79"/>
      <c r="AI104" s="85" t="s">
        <v>1459</v>
      </c>
      <c r="AJ104" s="79" t="b">
        <v>0</v>
      </c>
      <c r="AK104" s="79">
        <v>4</v>
      </c>
      <c r="AL104" s="85" t="s">
        <v>1328</v>
      </c>
      <c r="AM104" s="79" t="s">
        <v>1489</v>
      </c>
      <c r="AN104" s="79" t="b">
        <v>0</v>
      </c>
      <c r="AO104" s="85" t="s">
        <v>1328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15</v>
      </c>
      <c r="BK104" s="49">
        <v>100</v>
      </c>
      <c r="BL104" s="48">
        <v>15</v>
      </c>
    </row>
    <row r="105" spans="1:64" ht="15">
      <c r="A105" s="64" t="s">
        <v>261</v>
      </c>
      <c r="B105" s="64" t="s">
        <v>303</v>
      </c>
      <c r="C105" s="65" t="s">
        <v>4028</v>
      </c>
      <c r="D105" s="66">
        <v>3</v>
      </c>
      <c r="E105" s="67" t="s">
        <v>132</v>
      </c>
      <c r="F105" s="68">
        <v>35</v>
      </c>
      <c r="G105" s="65"/>
      <c r="H105" s="69"/>
      <c r="I105" s="70"/>
      <c r="J105" s="70"/>
      <c r="K105" s="34" t="s">
        <v>65</v>
      </c>
      <c r="L105" s="77">
        <v>105</v>
      </c>
      <c r="M105" s="77"/>
      <c r="N105" s="72"/>
      <c r="O105" s="79" t="s">
        <v>369</v>
      </c>
      <c r="P105" s="81">
        <v>43694.9271875</v>
      </c>
      <c r="Q105" s="79" t="s">
        <v>423</v>
      </c>
      <c r="R105" s="79"/>
      <c r="S105" s="79"/>
      <c r="T105" s="79"/>
      <c r="U105" s="79"/>
      <c r="V105" s="83" t="s">
        <v>870</v>
      </c>
      <c r="W105" s="81">
        <v>43694.9271875</v>
      </c>
      <c r="X105" s="83" t="s">
        <v>1003</v>
      </c>
      <c r="Y105" s="79"/>
      <c r="Z105" s="79"/>
      <c r="AA105" s="85" t="s">
        <v>1263</v>
      </c>
      <c r="AB105" s="79"/>
      <c r="AC105" s="79" t="b">
        <v>0</v>
      </c>
      <c r="AD105" s="79">
        <v>0</v>
      </c>
      <c r="AE105" s="85" t="s">
        <v>1459</v>
      </c>
      <c r="AF105" s="79" t="b">
        <v>0</v>
      </c>
      <c r="AG105" s="79" t="s">
        <v>1468</v>
      </c>
      <c r="AH105" s="79"/>
      <c r="AI105" s="85" t="s">
        <v>1459</v>
      </c>
      <c r="AJ105" s="79" t="b">
        <v>0</v>
      </c>
      <c r="AK105" s="79">
        <v>4</v>
      </c>
      <c r="AL105" s="85" t="s">
        <v>1328</v>
      </c>
      <c r="AM105" s="79" t="s">
        <v>1489</v>
      </c>
      <c r="AN105" s="79" t="b">
        <v>0</v>
      </c>
      <c r="AO105" s="85" t="s">
        <v>1328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15</v>
      </c>
      <c r="BK105" s="49">
        <v>100</v>
      </c>
      <c r="BL105" s="48">
        <v>15</v>
      </c>
    </row>
    <row r="106" spans="1:64" ht="15">
      <c r="A106" s="64" t="s">
        <v>262</v>
      </c>
      <c r="B106" s="64" t="s">
        <v>262</v>
      </c>
      <c r="C106" s="65" t="s">
        <v>4028</v>
      </c>
      <c r="D106" s="66">
        <v>3</v>
      </c>
      <c r="E106" s="67" t="s">
        <v>132</v>
      </c>
      <c r="F106" s="68">
        <v>35</v>
      </c>
      <c r="G106" s="65"/>
      <c r="H106" s="69"/>
      <c r="I106" s="70"/>
      <c r="J106" s="70"/>
      <c r="K106" s="34" t="s">
        <v>65</v>
      </c>
      <c r="L106" s="77">
        <v>106</v>
      </c>
      <c r="M106" s="77"/>
      <c r="N106" s="72"/>
      <c r="O106" s="79" t="s">
        <v>176</v>
      </c>
      <c r="P106" s="81">
        <v>43695.23453703704</v>
      </c>
      <c r="Q106" s="79" t="s">
        <v>424</v>
      </c>
      <c r="R106" s="83" t="s">
        <v>576</v>
      </c>
      <c r="S106" s="79" t="s">
        <v>635</v>
      </c>
      <c r="T106" s="79" t="s">
        <v>693</v>
      </c>
      <c r="U106" s="79"/>
      <c r="V106" s="83" t="s">
        <v>871</v>
      </c>
      <c r="W106" s="81">
        <v>43695.23453703704</v>
      </c>
      <c r="X106" s="83" t="s">
        <v>1004</v>
      </c>
      <c r="Y106" s="79"/>
      <c r="Z106" s="79"/>
      <c r="AA106" s="85" t="s">
        <v>1264</v>
      </c>
      <c r="AB106" s="79"/>
      <c r="AC106" s="79" t="b">
        <v>0</v>
      </c>
      <c r="AD106" s="79">
        <v>0</v>
      </c>
      <c r="AE106" s="85" t="s">
        <v>1459</v>
      </c>
      <c r="AF106" s="79" t="b">
        <v>0</v>
      </c>
      <c r="AG106" s="79" t="s">
        <v>1467</v>
      </c>
      <c r="AH106" s="79"/>
      <c r="AI106" s="85" t="s">
        <v>1459</v>
      </c>
      <c r="AJ106" s="79" t="b">
        <v>0</v>
      </c>
      <c r="AK106" s="79">
        <v>0</v>
      </c>
      <c r="AL106" s="85" t="s">
        <v>1459</v>
      </c>
      <c r="AM106" s="79" t="s">
        <v>1485</v>
      </c>
      <c r="AN106" s="79" t="b">
        <v>0</v>
      </c>
      <c r="AO106" s="85" t="s">
        <v>1264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v>0</v>
      </c>
      <c r="BE106" s="49">
        <v>0</v>
      </c>
      <c r="BF106" s="48">
        <v>0</v>
      </c>
      <c r="BG106" s="49">
        <v>0</v>
      </c>
      <c r="BH106" s="48">
        <v>0</v>
      </c>
      <c r="BI106" s="49">
        <v>0</v>
      </c>
      <c r="BJ106" s="48">
        <v>18</v>
      </c>
      <c r="BK106" s="49">
        <v>100</v>
      </c>
      <c r="BL106" s="48">
        <v>18</v>
      </c>
    </row>
    <row r="107" spans="1:64" ht="15">
      <c r="A107" s="64" t="s">
        <v>263</v>
      </c>
      <c r="B107" s="64" t="s">
        <v>352</v>
      </c>
      <c r="C107" s="65" t="s">
        <v>4028</v>
      </c>
      <c r="D107" s="66">
        <v>3</v>
      </c>
      <c r="E107" s="67" t="s">
        <v>132</v>
      </c>
      <c r="F107" s="68">
        <v>35</v>
      </c>
      <c r="G107" s="65"/>
      <c r="H107" s="69"/>
      <c r="I107" s="70"/>
      <c r="J107" s="70"/>
      <c r="K107" s="34" t="s">
        <v>65</v>
      </c>
      <c r="L107" s="77">
        <v>107</v>
      </c>
      <c r="M107" s="77"/>
      <c r="N107" s="72"/>
      <c r="O107" s="79" t="s">
        <v>369</v>
      </c>
      <c r="P107" s="81">
        <v>43695.34</v>
      </c>
      <c r="Q107" s="79" t="s">
        <v>425</v>
      </c>
      <c r="R107" s="83" t="s">
        <v>577</v>
      </c>
      <c r="S107" s="79" t="s">
        <v>645</v>
      </c>
      <c r="T107" s="79" t="s">
        <v>694</v>
      </c>
      <c r="U107" s="79"/>
      <c r="V107" s="83" t="s">
        <v>872</v>
      </c>
      <c r="W107" s="81">
        <v>43695.34</v>
      </c>
      <c r="X107" s="83" t="s">
        <v>1005</v>
      </c>
      <c r="Y107" s="79"/>
      <c r="Z107" s="79"/>
      <c r="AA107" s="85" t="s">
        <v>1265</v>
      </c>
      <c r="AB107" s="79"/>
      <c r="AC107" s="79" t="b">
        <v>0</v>
      </c>
      <c r="AD107" s="79">
        <v>1</v>
      </c>
      <c r="AE107" s="85" t="s">
        <v>1459</v>
      </c>
      <c r="AF107" s="79" t="b">
        <v>0</v>
      </c>
      <c r="AG107" s="79" t="s">
        <v>1468</v>
      </c>
      <c r="AH107" s="79"/>
      <c r="AI107" s="85" t="s">
        <v>1459</v>
      </c>
      <c r="AJ107" s="79" t="b">
        <v>0</v>
      </c>
      <c r="AK107" s="79">
        <v>0</v>
      </c>
      <c r="AL107" s="85" t="s">
        <v>1459</v>
      </c>
      <c r="AM107" s="79" t="s">
        <v>1495</v>
      </c>
      <c r="AN107" s="79" t="b">
        <v>0</v>
      </c>
      <c r="AO107" s="85" t="s">
        <v>1265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15</v>
      </c>
      <c r="BK107" s="49">
        <v>100</v>
      </c>
      <c r="BL107" s="48">
        <v>15</v>
      </c>
    </row>
    <row r="108" spans="1:64" ht="15">
      <c r="A108" s="64" t="s">
        <v>263</v>
      </c>
      <c r="B108" s="64" t="s">
        <v>295</v>
      </c>
      <c r="C108" s="65" t="s">
        <v>4028</v>
      </c>
      <c r="D108" s="66">
        <v>3</v>
      </c>
      <c r="E108" s="67" t="s">
        <v>132</v>
      </c>
      <c r="F108" s="68">
        <v>35</v>
      </c>
      <c r="G108" s="65"/>
      <c r="H108" s="69"/>
      <c r="I108" s="70"/>
      <c r="J108" s="70"/>
      <c r="K108" s="34" t="s">
        <v>65</v>
      </c>
      <c r="L108" s="77">
        <v>108</v>
      </c>
      <c r="M108" s="77"/>
      <c r="N108" s="72"/>
      <c r="O108" s="79" t="s">
        <v>369</v>
      </c>
      <c r="P108" s="81">
        <v>43695.34</v>
      </c>
      <c r="Q108" s="79" t="s">
        <v>425</v>
      </c>
      <c r="R108" s="83" t="s">
        <v>577</v>
      </c>
      <c r="S108" s="79" t="s">
        <v>645</v>
      </c>
      <c r="T108" s="79" t="s">
        <v>694</v>
      </c>
      <c r="U108" s="79"/>
      <c r="V108" s="83" t="s">
        <v>872</v>
      </c>
      <c r="W108" s="81">
        <v>43695.34</v>
      </c>
      <c r="X108" s="83" t="s">
        <v>1005</v>
      </c>
      <c r="Y108" s="79"/>
      <c r="Z108" s="79"/>
      <c r="AA108" s="85" t="s">
        <v>1265</v>
      </c>
      <c r="AB108" s="79"/>
      <c r="AC108" s="79" t="b">
        <v>0</v>
      </c>
      <c r="AD108" s="79">
        <v>1</v>
      </c>
      <c r="AE108" s="85" t="s">
        <v>1459</v>
      </c>
      <c r="AF108" s="79" t="b">
        <v>0</v>
      </c>
      <c r="AG108" s="79" t="s">
        <v>1468</v>
      </c>
      <c r="AH108" s="79"/>
      <c r="AI108" s="85" t="s">
        <v>1459</v>
      </c>
      <c r="AJ108" s="79" t="b">
        <v>0</v>
      </c>
      <c r="AK108" s="79">
        <v>0</v>
      </c>
      <c r="AL108" s="85" t="s">
        <v>1459</v>
      </c>
      <c r="AM108" s="79" t="s">
        <v>1495</v>
      </c>
      <c r="AN108" s="79" t="b">
        <v>0</v>
      </c>
      <c r="AO108" s="85" t="s">
        <v>1265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1</v>
      </c>
      <c r="BD108" s="48"/>
      <c r="BE108" s="49"/>
      <c r="BF108" s="48"/>
      <c r="BG108" s="49"/>
      <c r="BH108" s="48"/>
      <c r="BI108" s="49"/>
      <c r="BJ108" s="48"/>
      <c r="BK108" s="49"/>
      <c r="BL108" s="48"/>
    </row>
    <row r="109" spans="1:64" ht="15">
      <c r="A109" s="64" t="s">
        <v>263</v>
      </c>
      <c r="B109" s="64" t="s">
        <v>306</v>
      </c>
      <c r="C109" s="65" t="s">
        <v>4028</v>
      </c>
      <c r="D109" s="66">
        <v>3</v>
      </c>
      <c r="E109" s="67" t="s">
        <v>132</v>
      </c>
      <c r="F109" s="68">
        <v>35</v>
      </c>
      <c r="G109" s="65"/>
      <c r="H109" s="69"/>
      <c r="I109" s="70"/>
      <c r="J109" s="70"/>
      <c r="K109" s="34" t="s">
        <v>65</v>
      </c>
      <c r="L109" s="77">
        <v>109</v>
      </c>
      <c r="M109" s="77"/>
      <c r="N109" s="72"/>
      <c r="O109" s="79" t="s">
        <v>369</v>
      </c>
      <c r="P109" s="81">
        <v>43695.34</v>
      </c>
      <c r="Q109" s="79" t="s">
        <v>425</v>
      </c>
      <c r="R109" s="83" t="s">
        <v>577</v>
      </c>
      <c r="S109" s="79" t="s">
        <v>645</v>
      </c>
      <c r="T109" s="79" t="s">
        <v>694</v>
      </c>
      <c r="U109" s="79"/>
      <c r="V109" s="83" t="s">
        <v>872</v>
      </c>
      <c r="W109" s="81">
        <v>43695.34</v>
      </c>
      <c r="X109" s="83" t="s">
        <v>1005</v>
      </c>
      <c r="Y109" s="79"/>
      <c r="Z109" s="79"/>
      <c r="AA109" s="85" t="s">
        <v>1265</v>
      </c>
      <c r="AB109" s="79"/>
      <c r="AC109" s="79" t="b">
        <v>0</v>
      </c>
      <c r="AD109" s="79">
        <v>1</v>
      </c>
      <c r="AE109" s="85" t="s">
        <v>1459</v>
      </c>
      <c r="AF109" s="79" t="b">
        <v>0</v>
      </c>
      <c r="AG109" s="79" t="s">
        <v>1468</v>
      </c>
      <c r="AH109" s="79"/>
      <c r="AI109" s="85" t="s">
        <v>1459</v>
      </c>
      <c r="AJ109" s="79" t="b">
        <v>0</v>
      </c>
      <c r="AK109" s="79">
        <v>0</v>
      </c>
      <c r="AL109" s="85" t="s">
        <v>1459</v>
      </c>
      <c r="AM109" s="79" t="s">
        <v>1495</v>
      </c>
      <c r="AN109" s="79" t="b">
        <v>0</v>
      </c>
      <c r="AO109" s="85" t="s">
        <v>1265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264</v>
      </c>
      <c r="B110" s="64" t="s">
        <v>306</v>
      </c>
      <c r="C110" s="65" t="s">
        <v>4028</v>
      </c>
      <c r="D110" s="66">
        <v>3</v>
      </c>
      <c r="E110" s="67" t="s">
        <v>132</v>
      </c>
      <c r="F110" s="68">
        <v>35</v>
      </c>
      <c r="G110" s="65"/>
      <c r="H110" s="69"/>
      <c r="I110" s="70"/>
      <c r="J110" s="70"/>
      <c r="K110" s="34" t="s">
        <v>65</v>
      </c>
      <c r="L110" s="77">
        <v>110</v>
      </c>
      <c r="M110" s="77"/>
      <c r="N110" s="72"/>
      <c r="O110" s="79" t="s">
        <v>369</v>
      </c>
      <c r="P110" s="81">
        <v>43695.59028935185</v>
      </c>
      <c r="Q110" s="79" t="s">
        <v>426</v>
      </c>
      <c r="R110" s="79"/>
      <c r="S110" s="79"/>
      <c r="T110" s="79" t="s">
        <v>695</v>
      </c>
      <c r="U110" s="79"/>
      <c r="V110" s="83" t="s">
        <v>873</v>
      </c>
      <c r="W110" s="81">
        <v>43695.59028935185</v>
      </c>
      <c r="X110" s="83" t="s">
        <v>1006</v>
      </c>
      <c r="Y110" s="79"/>
      <c r="Z110" s="79"/>
      <c r="AA110" s="85" t="s">
        <v>1266</v>
      </c>
      <c r="AB110" s="79"/>
      <c r="AC110" s="79" t="b">
        <v>0</v>
      </c>
      <c r="AD110" s="79">
        <v>0</v>
      </c>
      <c r="AE110" s="85" t="s">
        <v>1459</v>
      </c>
      <c r="AF110" s="79" t="b">
        <v>0</v>
      </c>
      <c r="AG110" s="79" t="s">
        <v>1468</v>
      </c>
      <c r="AH110" s="79"/>
      <c r="AI110" s="85" t="s">
        <v>1459</v>
      </c>
      <c r="AJ110" s="79" t="b">
        <v>0</v>
      </c>
      <c r="AK110" s="79">
        <v>2</v>
      </c>
      <c r="AL110" s="85" t="s">
        <v>1430</v>
      </c>
      <c r="AM110" s="79" t="s">
        <v>1489</v>
      </c>
      <c r="AN110" s="79" t="b">
        <v>0</v>
      </c>
      <c r="AO110" s="85" t="s">
        <v>1430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264</v>
      </c>
      <c r="B111" s="64" t="s">
        <v>332</v>
      </c>
      <c r="C111" s="65" t="s">
        <v>4028</v>
      </c>
      <c r="D111" s="66">
        <v>3</v>
      </c>
      <c r="E111" s="67" t="s">
        <v>132</v>
      </c>
      <c r="F111" s="68">
        <v>35</v>
      </c>
      <c r="G111" s="65"/>
      <c r="H111" s="69"/>
      <c r="I111" s="70"/>
      <c r="J111" s="70"/>
      <c r="K111" s="34" t="s">
        <v>65</v>
      </c>
      <c r="L111" s="77">
        <v>111</v>
      </c>
      <c r="M111" s="77"/>
      <c r="N111" s="72"/>
      <c r="O111" s="79" t="s">
        <v>369</v>
      </c>
      <c r="P111" s="81">
        <v>43695.59028935185</v>
      </c>
      <c r="Q111" s="79" t="s">
        <v>426</v>
      </c>
      <c r="R111" s="79"/>
      <c r="S111" s="79"/>
      <c r="T111" s="79" t="s">
        <v>695</v>
      </c>
      <c r="U111" s="79"/>
      <c r="V111" s="83" t="s">
        <v>873</v>
      </c>
      <c r="W111" s="81">
        <v>43695.59028935185</v>
      </c>
      <c r="X111" s="83" t="s">
        <v>1006</v>
      </c>
      <c r="Y111" s="79"/>
      <c r="Z111" s="79"/>
      <c r="AA111" s="85" t="s">
        <v>1266</v>
      </c>
      <c r="AB111" s="79"/>
      <c r="AC111" s="79" t="b">
        <v>0</v>
      </c>
      <c r="AD111" s="79">
        <v>0</v>
      </c>
      <c r="AE111" s="85" t="s">
        <v>1459</v>
      </c>
      <c r="AF111" s="79" t="b">
        <v>0</v>
      </c>
      <c r="AG111" s="79" t="s">
        <v>1468</v>
      </c>
      <c r="AH111" s="79"/>
      <c r="AI111" s="85" t="s">
        <v>1459</v>
      </c>
      <c r="AJ111" s="79" t="b">
        <v>0</v>
      </c>
      <c r="AK111" s="79">
        <v>2</v>
      </c>
      <c r="AL111" s="85" t="s">
        <v>1430</v>
      </c>
      <c r="AM111" s="79" t="s">
        <v>1489</v>
      </c>
      <c r="AN111" s="79" t="b">
        <v>0</v>
      </c>
      <c r="AO111" s="85" t="s">
        <v>1430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16</v>
      </c>
      <c r="BK111" s="49">
        <v>100</v>
      </c>
      <c r="BL111" s="48">
        <v>16</v>
      </c>
    </row>
    <row r="112" spans="1:64" ht="15">
      <c r="A112" s="64" t="s">
        <v>265</v>
      </c>
      <c r="B112" s="64" t="s">
        <v>306</v>
      </c>
      <c r="C112" s="65" t="s">
        <v>4028</v>
      </c>
      <c r="D112" s="66">
        <v>3</v>
      </c>
      <c r="E112" s="67" t="s">
        <v>132</v>
      </c>
      <c r="F112" s="68">
        <v>35</v>
      </c>
      <c r="G112" s="65"/>
      <c r="H112" s="69"/>
      <c r="I112" s="70"/>
      <c r="J112" s="70"/>
      <c r="K112" s="34" t="s">
        <v>65</v>
      </c>
      <c r="L112" s="77">
        <v>112</v>
      </c>
      <c r="M112" s="77"/>
      <c r="N112" s="72"/>
      <c r="O112" s="79" t="s">
        <v>369</v>
      </c>
      <c r="P112" s="81">
        <v>43695.63553240741</v>
      </c>
      <c r="Q112" s="79" t="s">
        <v>426</v>
      </c>
      <c r="R112" s="79"/>
      <c r="S112" s="79"/>
      <c r="T112" s="79" t="s">
        <v>695</v>
      </c>
      <c r="U112" s="79"/>
      <c r="V112" s="83" t="s">
        <v>874</v>
      </c>
      <c r="W112" s="81">
        <v>43695.63553240741</v>
      </c>
      <c r="X112" s="83" t="s">
        <v>1007</v>
      </c>
      <c r="Y112" s="79"/>
      <c r="Z112" s="79"/>
      <c r="AA112" s="85" t="s">
        <v>1267</v>
      </c>
      <c r="AB112" s="79"/>
      <c r="AC112" s="79" t="b">
        <v>0</v>
      </c>
      <c r="AD112" s="79">
        <v>0</v>
      </c>
      <c r="AE112" s="85" t="s">
        <v>1459</v>
      </c>
      <c r="AF112" s="79" t="b">
        <v>0</v>
      </c>
      <c r="AG112" s="79" t="s">
        <v>1468</v>
      </c>
      <c r="AH112" s="79"/>
      <c r="AI112" s="85" t="s">
        <v>1459</v>
      </c>
      <c r="AJ112" s="79" t="b">
        <v>0</v>
      </c>
      <c r="AK112" s="79">
        <v>2</v>
      </c>
      <c r="AL112" s="85" t="s">
        <v>1430</v>
      </c>
      <c r="AM112" s="79" t="s">
        <v>1489</v>
      </c>
      <c r="AN112" s="79" t="b">
        <v>0</v>
      </c>
      <c r="AO112" s="85" t="s">
        <v>1430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265</v>
      </c>
      <c r="B113" s="64" t="s">
        <v>332</v>
      </c>
      <c r="C113" s="65" t="s">
        <v>4028</v>
      </c>
      <c r="D113" s="66">
        <v>3</v>
      </c>
      <c r="E113" s="67" t="s">
        <v>132</v>
      </c>
      <c r="F113" s="68">
        <v>35</v>
      </c>
      <c r="G113" s="65"/>
      <c r="H113" s="69"/>
      <c r="I113" s="70"/>
      <c r="J113" s="70"/>
      <c r="K113" s="34" t="s">
        <v>65</v>
      </c>
      <c r="L113" s="77">
        <v>113</v>
      </c>
      <c r="M113" s="77"/>
      <c r="N113" s="72"/>
      <c r="O113" s="79" t="s">
        <v>369</v>
      </c>
      <c r="P113" s="81">
        <v>43695.63553240741</v>
      </c>
      <c r="Q113" s="79" t="s">
        <v>426</v>
      </c>
      <c r="R113" s="79"/>
      <c r="S113" s="79"/>
      <c r="T113" s="79" t="s">
        <v>695</v>
      </c>
      <c r="U113" s="79"/>
      <c r="V113" s="83" t="s">
        <v>874</v>
      </c>
      <c r="W113" s="81">
        <v>43695.63553240741</v>
      </c>
      <c r="X113" s="83" t="s">
        <v>1007</v>
      </c>
      <c r="Y113" s="79"/>
      <c r="Z113" s="79"/>
      <c r="AA113" s="85" t="s">
        <v>1267</v>
      </c>
      <c r="AB113" s="79"/>
      <c r="AC113" s="79" t="b">
        <v>0</v>
      </c>
      <c r="AD113" s="79">
        <v>0</v>
      </c>
      <c r="AE113" s="85" t="s">
        <v>1459</v>
      </c>
      <c r="AF113" s="79" t="b">
        <v>0</v>
      </c>
      <c r="AG113" s="79" t="s">
        <v>1468</v>
      </c>
      <c r="AH113" s="79"/>
      <c r="AI113" s="85" t="s">
        <v>1459</v>
      </c>
      <c r="AJ113" s="79" t="b">
        <v>0</v>
      </c>
      <c r="AK113" s="79">
        <v>2</v>
      </c>
      <c r="AL113" s="85" t="s">
        <v>1430</v>
      </c>
      <c r="AM113" s="79" t="s">
        <v>1489</v>
      </c>
      <c r="AN113" s="79" t="b">
        <v>0</v>
      </c>
      <c r="AO113" s="85" t="s">
        <v>1430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16</v>
      </c>
      <c r="BK113" s="49">
        <v>100</v>
      </c>
      <c r="BL113" s="48">
        <v>16</v>
      </c>
    </row>
    <row r="114" spans="1:64" ht="15">
      <c r="A114" s="64" t="s">
        <v>266</v>
      </c>
      <c r="B114" s="64" t="s">
        <v>353</v>
      </c>
      <c r="C114" s="65" t="s">
        <v>4028</v>
      </c>
      <c r="D114" s="66">
        <v>3</v>
      </c>
      <c r="E114" s="67" t="s">
        <v>132</v>
      </c>
      <c r="F114" s="68">
        <v>35</v>
      </c>
      <c r="G114" s="65"/>
      <c r="H114" s="69"/>
      <c r="I114" s="70"/>
      <c r="J114" s="70"/>
      <c r="K114" s="34" t="s">
        <v>65</v>
      </c>
      <c r="L114" s="77">
        <v>114</v>
      </c>
      <c r="M114" s="77"/>
      <c r="N114" s="72"/>
      <c r="O114" s="79" t="s">
        <v>370</v>
      </c>
      <c r="P114" s="81">
        <v>43695.718090277776</v>
      </c>
      <c r="Q114" s="79" t="s">
        <v>427</v>
      </c>
      <c r="R114" s="79"/>
      <c r="S114" s="79"/>
      <c r="T114" s="79"/>
      <c r="U114" s="79"/>
      <c r="V114" s="83" t="s">
        <v>875</v>
      </c>
      <c r="W114" s="81">
        <v>43695.718090277776</v>
      </c>
      <c r="X114" s="83" t="s">
        <v>1008</v>
      </c>
      <c r="Y114" s="79"/>
      <c r="Z114" s="79"/>
      <c r="AA114" s="85" t="s">
        <v>1268</v>
      </c>
      <c r="AB114" s="85" t="s">
        <v>1456</v>
      </c>
      <c r="AC114" s="79" t="b">
        <v>0</v>
      </c>
      <c r="AD114" s="79">
        <v>1</v>
      </c>
      <c r="AE114" s="85" t="s">
        <v>1464</v>
      </c>
      <c r="AF114" s="79" t="b">
        <v>0</v>
      </c>
      <c r="AG114" s="79" t="s">
        <v>1472</v>
      </c>
      <c r="AH114" s="79"/>
      <c r="AI114" s="85" t="s">
        <v>1459</v>
      </c>
      <c r="AJ114" s="79" t="b">
        <v>0</v>
      </c>
      <c r="AK114" s="79">
        <v>0</v>
      </c>
      <c r="AL114" s="85" t="s">
        <v>1459</v>
      </c>
      <c r="AM114" s="79" t="s">
        <v>1487</v>
      </c>
      <c r="AN114" s="79" t="b">
        <v>0</v>
      </c>
      <c r="AO114" s="85" t="s">
        <v>1456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3</v>
      </c>
      <c r="BK114" s="49">
        <v>100</v>
      </c>
      <c r="BL114" s="48">
        <v>3</v>
      </c>
    </row>
    <row r="115" spans="1:64" ht="15">
      <c r="A115" s="64" t="s">
        <v>266</v>
      </c>
      <c r="B115" s="64" t="s">
        <v>295</v>
      </c>
      <c r="C115" s="65" t="s">
        <v>4028</v>
      </c>
      <c r="D115" s="66">
        <v>3</v>
      </c>
      <c r="E115" s="67" t="s">
        <v>132</v>
      </c>
      <c r="F115" s="68">
        <v>35</v>
      </c>
      <c r="G115" s="65"/>
      <c r="H115" s="69"/>
      <c r="I115" s="70"/>
      <c r="J115" s="70"/>
      <c r="K115" s="34" t="s">
        <v>65</v>
      </c>
      <c r="L115" s="77">
        <v>115</v>
      </c>
      <c r="M115" s="77"/>
      <c r="N115" s="72"/>
      <c r="O115" s="79" t="s">
        <v>369</v>
      </c>
      <c r="P115" s="81">
        <v>43695.718090277776</v>
      </c>
      <c r="Q115" s="79" t="s">
        <v>427</v>
      </c>
      <c r="R115" s="79"/>
      <c r="S115" s="79"/>
      <c r="T115" s="79"/>
      <c r="U115" s="79"/>
      <c r="V115" s="83" t="s">
        <v>875</v>
      </c>
      <c r="W115" s="81">
        <v>43695.718090277776</v>
      </c>
      <c r="X115" s="83" t="s">
        <v>1008</v>
      </c>
      <c r="Y115" s="79"/>
      <c r="Z115" s="79"/>
      <c r="AA115" s="85" t="s">
        <v>1268</v>
      </c>
      <c r="AB115" s="85" t="s">
        <v>1456</v>
      </c>
      <c r="AC115" s="79" t="b">
        <v>0</v>
      </c>
      <c r="AD115" s="79">
        <v>1</v>
      </c>
      <c r="AE115" s="85" t="s">
        <v>1464</v>
      </c>
      <c r="AF115" s="79" t="b">
        <v>0</v>
      </c>
      <c r="AG115" s="79" t="s">
        <v>1472</v>
      </c>
      <c r="AH115" s="79"/>
      <c r="AI115" s="85" t="s">
        <v>1459</v>
      </c>
      <c r="AJ115" s="79" t="b">
        <v>0</v>
      </c>
      <c r="AK115" s="79">
        <v>0</v>
      </c>
      <c r="AL115" s="85" t="s">
        <v>1459</v>
      </c>
      <c r="AM115" s="79" t="s">
        <v>1487</v>
      </c>
      <c r="AN115" s="79" t="b">
        <v>0</v>
      </c>
      <c r="AO115" s="85" t="s">
        <v>1456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1</v>
      </c>
      <c r="BD115" s="48"/>
      <c r="BE115" s="49"/>
      <c r="BF115" s="48"/>
      <c r="BG115" s="49"/>
      <c r="BH115" s="48"/>
      <c r="BI115" s="49"/>
      <c r="BJ115" s="48"/>
      <c r="BK115" s="49"/>
      <c r="BL115" s="48"/>
    </row>
    <row r="116" spans="1:64" ht="15">
      <c r="A116" s="64" t="s">
        <v>266</v>
      </c>
      <c r="B116" s="64" t="s">
        <v>303</v>
      </c>
      <c r="C116" s="65" t="s">
        <v>4028</v>
      </c>
      <c r="D116" s="66">
        <v>3</v>
      </c>
      <c r="E116" s="67" t="s">
        <v>132</v>
      </c>
      <c r="F116" s="68">
        <v>35</v>
      </c>
      <c r="G116" s="65"/>
      <c r="H116" s="69"/>
      <c r="I116" s="70"/>
      <c r="J116" s="70"/>
      <c r="K116" s="34" t="s">
        <v>65</v>
      </c>
      <c r="L116" s="77">
        <v>116</v>
      </c>
      <c r="M116" s="77"/>
      <c r="N116" s="72"/>
      <c r="O116" s="79" t="s">
        <v>369</v>
      </c>
      <c r="P116" s="81">
        <v>43695.718090277776</v>
      </c>
      <c r="Q116" s="79" t="s">
        <v>427</v>
      </c>
      <c r="R116" s="79"/>
      <c r="S116" s="79"/>
      <c r="T116" s="79"/>
      <c r="U116" s="79"/>
      <c r="V116" s="83" t="s">
        <v>875</v>
      </c>
      <c r="W116" s="81">
        <v>43695.718090277776</v>
      </c>
      <c r="X116" s="83" t="s">
        <v>1008</v>
      </c>
      <c r="Y116" s="79"/>
      <c r="Z116" s="79"/>
      <c r="AA116" s="85" t="s">
        <v>1268</v>
      </c>
      <c r="AB116" s="85" t="s">
        <v>1456</v>
      </c>
      <c r="AC116" s="79" t="b">
        <v>0</v>
      </c>
      <c r="AD116" s="79">
        <v>1</v>
      </c>
      <c r="AE116" s="85" t="s">
        <v>1464</v>
      </c>
      <c r="AF116" s="79" t="b">
        <v>0</v>
      </c>
      <c r="AG116" s="79" t="s">
        <v>1472</v>
      </c>
      <c r="AH116" s="79"/>
      <c r="AI116" s="85" t="s">
        <v>1459</v>
      </c>
      <c r="AJ116" s="79" t="b">
        <v>0</v>
      </c>
      <c r="AK116" s="79">
        <v>0</v>
      </c>
      <c r="AL116" s="85" t="s">
        <v>1459</v>
      </c>
      <c r="AM116" s="79" t="s">
        <v>1487</v>
      </c>
      <c r="AN116" s="79" t="b">
        <v>0</v>
      </c>
      <c r="AO116" s="85" t="s">
        <v>1456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267</v>
      </c>
      <c r="B117" s="64" t="s">
        <v>267</v>
      </c>
      <c r="C117" s="65" t="s">
        <v>4028</v>
      </c>
      <c r="D117" s="66">
        <v>3</v>
      </c>
      <c r="E117" s="67" t="s">
        <v>132</v>
      </c>
      <c r="F117" s="68">
        <v>35</v>
      </c>
      <c r="G117" s="65"/>
      <c r="H117" s="69"/>
      <c r="I117" s="70"/>
      <c r="J117" s="70"/>
      <c r="K117" s="34" t="s">
        <v>65</v>
      </c>
      <c r="L117" s="77">
        <v>117</v>
      </c>
      <c r="M117" s="77"/>
      <c r="N117" s="72"/>
      <c r="O117" s="79" t="s">
        <v>176</v>
      </c>
      <c r="P117" s="81">
        <v>43696.48947916667</v>
      </c>
      <c r="Q117" s="79" t="s">
        <v>428</v>
      </c>
      <c r="R117" s="83" t="s">
        <v>578</v>
      </c>
      <c r="S117" s="79" t="s">
        <v>645</v>
      </c>
      <c r="T117" s="79" t="s">
        <v>696</v>
      </c>
      <c r="U117" s="79"/>
      <c r="V117" s="83" t="s">
        <v>876</v>
      </c>
      <c r="W117" s="81">
        <v>43696.48947916667</v>
      </c>
      <c r="X117" s="83" t="s">
        <v>1009</v>
      </c>
      <c r="Y117" s="79"/>
      <c r="Z117" s="79"/>
      <c r="AA117" s="85" t="s">
        <v>1269</v>
      </c>
      <c r="AB117" s="79"/>
      <c r="AC117" s="79" t="b">
        <v>0</v>
      </c>
      <c r="AD117" s="79">
        <v>3</v>
      </c>
      <c r="AE117" s="85" t="s">
        <v>1459</v>
      </c>
      <c r="AF117" s="79" t="b">
        <v>0</v>
      </c>
      <c r="AG117" s="79" t="s">
        <v>1468</v>
      </c>
      <c r="AH117" s="79"/>
      <c r="AI117" s="85" t="s">
        <v>1459</v>
      </c>
      <c r="AJ117" s="79" t="b">
        <v>0</v>
      </c>
      <c r="AK117" s="79">
        <v>0</v>
      </c>
      <c r="AL117" s="85" t="s">
        <v>1459</v>
      </c>
      <c r="AM117" s="79" t="s">
        <v>1487</v>
      </c>
      <c r="AN117" s="79" t="b">
        <v>0</v>
      </c>
      <c r="AO117" s="85" t="s">
        <v>1269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6</v>
      </c>
      <c r="BD117" s="48">
        <v>0</v>
      </c>
      <c r="BE117" s="49">
        <v>0</v>
      </c>
      <c r="BF117" s="48">
        <v>0</v>
      </c>
      <c r="BG117" s="49">
        <v>0</v>
      </c>
      <c r="BH117" s="48">
        <v>0</v>
      </c>
      <c r="BI117" s="49">
        <v>0</v>
      </c>
      <c r="BJ117" s="48">
        <v>20</v>
      </c>
      <c r="BK117" s="49">
        <v>100</v>
      </c>
      <c r="BL117" s="48">
        <v>20</v>
      </c>
    </row>
    <row r="118" spans="1:64" ht="15">
      <c r="A118" s="64" t="s">
        <v>268</v>
      </c>
      <c r="B118" s="64" t="s">
        <v>354</v>
      </c>
      <c r="C118" s="65" t="s">
        <v>4028</v>
      </c>
      <c r="D118" s="66">
        <v>3</v>
      </c>
      <c r="E118" s="67" t="s">
        <v>132</v>
      </c>
      <c r="F118" s="68">
        <v>35</v>
      </c>
      <c r="G118" s="65"/>
      <c r="H118" s="69"/>
      <c r="I118" s="70"/>
      <c r="J118" s="70"/>
      <c r="K118" s="34" t="s">
        <v>65</v>
      </c>
      <c r="L118" s="77">
        <v>118</v>
      </c>
      <c r="M118" s="77"/>
      <c r="N118" s="72"/>
      <c r="O118" s="79" t="s">
        <v>369</v>
      </c>
      <c r="P118" s="81">
        <v>43691.355844907404</v>
      </c>
      <c r="Q118" s="79" t="s">
        <v>429</v>
      </c>
      <c r="R118" s="79"/>
      <c r="S118" s="79"/>
      <c r="T118" s="79" t="s">
        <v>674</v>
      </c>
      <c r="U118" s="79"/>
      <c r="V118" s="83" t="s">
        <v>877</v>
      </c>
      <c r="W118" s="81">
        <v>43691.355844907404</v>
      </c>
      <c r="X118" s="83" t="s">
        <v>1010</v>
      </c>
      <c r="Y118" s="79"/>
      <c r="Z118" s="79"/>
      <c r="AA118" s="85" t="s">
        <v>1270</v>
      </c>
      <c r="AB118" s="79"/>
      <c r="AC118" s="79" t="b">
        <v>0</v>
      </c>
      <c r="AD118" s="79">
        <v>0</v>
      </c>
      <c r="AE118" s="85" t="s">
        <v>1459</v>
      </c>
      <c r="AF118" s="79" t="b">
        <v>0</v>
      </c>
      <c r="AG118" s="79" t="s">
        <v>1467</v>
      </c>
      <c r="AH118" s="79"/>
      <c r="AI118" s="85" t="s">
        <v>1459</v>
      </c>
      <c r="AJ118" s="79" t="b">
        <v>0</v>
      </c>
      <c r="AK118" s="79">
        <v>3</v>
      </c>
      <c r="AL118" s="85" t="s">
        <v>1355</v>
      </c>
      <c r="AM118" s="79" t="s">
        <v>1489</v>
      </c>
      <c r="AN118" s="79" t="b">
        <v>0</v>
      </c>
      <c r="AO118" s="85" t="s">
        <v>1355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1</v>
      </c>
      <c r="BE118" s="49">
        <v>4.761904761904762</v>
      </c>
      <c r="BF118" s="48">
        <v>0</v>
      </c>
      <c r="BG118" s="49">
        <v>0</v>
      </c>
      <c r="BH118" s="48">
        <v>0</v>
      </c>
      <c r="BI118" s="49">
        <v>0</v>
      </c>
      <c r="BJ118" s="48">
        <v>20</v>
      </c>
      <c r="BK118" s="49">
        <v>95.23809523809524</v>
      </c>
      <c r="BL118" s="48">
        <v>21</v>
      </c>
    </row>
    <row r="119" spans="1:64" ht="15">
      <c r="A119" s="64" t="s">
        <v>268</v>
      </c>
      <c r="B119" s="64" t="s">
        <v>295</v>
      </c>
      <c r="C119" s="65" t="s">
        <v>4028</v>
      </c>
      <c r="D119" s="66">
        <v>3</v>
      </c>
      <c r="E119" s="67" t="s">
        <v>132</v>
      </c>
      <c r="F119" s="68">
        <v>35</v>
      </c>
      <c r="G119" s="65"/>
      <c r="H119" s="69"/>
      <c r="I119" s="70"/>
      <c r="J119" s="70"/>
      <c r="K119" s="34" t="s">
        <v>65</v>
      </c>
      <c r="L119" s="77">
        <v>119</v>
      </c>
      <c r="M119" s="77"/>
      <c r="N119" s="72"/>
      <c r="O119" s="79" t="s">
        <v>369</v>
      </c>
      <c r="P119" s="81">
        <v>43691.355844907404</v>
      </c>
      <c r="Q119" s="79" t="s">
        <v>429</v>
      </c>
      <c r="R119" s="79"/>
      <c r="S119" s="79"/>
      <c r="T119" s="79" t="s">
        <v>674</v>
      </c>
      <c r="U119" s="79"/>
      <c r="V119" s="83" t="s">
        <v>877</v>
      </c>
      <c r="W119" s="81">
        <v>43691.355844907404</v>
      </c>
      <c r="X119" s="83" t="s">
        <v>1010</v>
      </c>
      <c r="Y119" s="79"/>
      <c r="Z119" s="79"/>
      <c r="AA119" s="85" t="s">
        <v>1270</v>
      </c>
      <c r="AB119" s="79"/>
      <c r="AC119" s="79" t="b">
        <v>0</v>
      </c>
      <c r="AD119" s="79">
        <v>0</v>
      </c>
      <c r="AE119" s="85" t="s">
        <v>1459</v>
      </c>
      <c r="AF119" s="79" t="b">
        <v>0</v>
      </c>
      <c r="AG119" s="79" t="s">
        <v>1467</v>
      </c>
      <c r="AH119" s="79"/>
      <c r="AI119" s="85" t="s">
        <v>1459</v>
      </c>
      <c r="AJ119" s="79" t="b">
        <v>0</v>
      </c>
      <c r="AK119" s="79">
        <v>3</v>
      </c>
      <c r="AL119" s="85" t="s">
        <v>1355</v>
      </c>
      <c r="AM119" s="79" t="s">
        <v>1489</v>
      </c>
      <c r="AN119" s="79" t="b">
        <v>0</v>
      </c>
      <c r="AO119" s="85" t="s">
        <v>1355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1</v>
      </c>
      <c r="BD119" s="48"/>
      <c r="BE119" s="49"/>
      <c r="BF119" s="48"/>
      <c r="BG119" s="49"/>
      <c r="BH119" s="48"/>
      <c r="BI119" s="49"/>
      <c r="BJ119" s="48"/>
      <c r="BK119" s="49"/>
      <c r="BL119" s="48"/>
    </row>
    <row r="120" spans="1:64" ht="15">
      <c r="A120" s="64" t="s">
        <v>268</v>
      </c>
      <c r="B120" s="64" t="s">
        <v>268</v>
      </c>
      <c r="C120" s="65" t="s">
        <v>4028</v>
      </c>
      <c r="D120" s="66">
        <v>3</v>
      </c>
      <c r="E120" s="67" t="s">
        <v>132</v>
      </c>
      <c r="F120" s="68">
        <v>35</v>
      </c>
      <c r="G120" s="65"/>
      <c r="H120" s="69"/>
      <c r="I120" s="70"/>
      <c r="J120" s="70"/>
      <c r="K120" s="34" t="s">
        <v>65</v>
      </c>
      <c r="L120" s="77">
        <v>120</v>
      </c>
      <c r="M120" s="77"/>
      <c r="N120" s="72"/>
      <c r="O120" s="79" t="s">
        <v>176</v>
      </c>
      <c r="P120" s="81">
        <v>43691.553032407406</v>
      </c>
      <c r="Q120" s="79" t="s">
        <v>430</v>
      </c>
      <c r="R120" s="83" t="s">
        <v>579</v>
      </c>
      <c r="S120" s="79" t="s">
        <v>639</v>
      </c>
      <c r="T120" s="79" t="s">
        <v>697</v>
      </c>
      <c r="U120" s="79"/>
      <c r="V120" s="83" t="s">
        <v>877</v>
      </c>
      <c r="W120" s="81">
        <v>43691.553032407406</v>
      </c>
      <c r="X120" s="83" t="s">
        <v>1011</v>
      </c>
      <c r="Y120" s="79"/>
      <c r="Z120" s="79"/>
      <c r="AA120" s="85" t="s">
        <v>1271</v>
      </c>
      <c r="AB120" s="79"/>
      <c r="AC120" s="79" t="b">
        <v>0</v>
      </c>
      <c r="AD120" s="79">
        <v>13</v>
      </c>
      <c r="AE120" s="85" t="s">
        <v>1459</v>
      </c>
      <c r="AF120" s="79" t="b">
        <v>1</v>
      </c>
      <c r="AG120" s="79" t="s">
        <v>1468</v>
      </c>
      <c r="AH120" s="79"/>
      <c r="AI120" s="85" t="s">
        <v>1479</v>
      </c>
      <c r="AJ120" s="79" t="b">
        <v>0</v>
      </c>
      <c r="AK120" s="79">
        <v>2</v>
      </c>
      <c r="AL120" s="85" t="s">
        <v>1459</v>
      </c>
      <c r="AM120" s="79" t="s">
        <v>1487</v>
      </c>
      <c r="AN120" s="79" t="b">
        <v>0</v>
      </c>
      <c r="AO120" s="85" t="s">
        <v>1271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v>0</v>
      </c>
      <c r="BE120" s="49">
        <v>0</v>
      </c>
      <c r="BF120" s="48">
        <v>0</v>
      </c>
      <c r="BG120" s="49">
        <v>0</v>
      </c>
      <c r="BH120" s="48">
        <v>0</v>
      </c>
      <c r="BI120" s="49">
        <v>0</v>
      </c>
      <c r="BJ120" s="48">
        <v>20</v>
      </c>
      <c r="BK120" s="49">
        <v>100</v>
      </c>
      <c r="BL120" s="48">
        <v>20</v>
      </c>
    </row>
    <row r="121" spans="1:64" ht="15">
      <c r="A121" s="64" t="s">
        <v>269</v>
      </c>
      <c r="B121" s="64" t="s">
        <v>268</v>
      </c>
      <c r="C121" s="65" t="s">
        <v>4028</v>
      </c>
      <c r="D121" s="66">
        <v>3</v>
      </c>
      <c r="E121" s="67" t="s">
        <v>132</v>
      </c>
      <c r="F121" s="68">
        <v>35</v>
      </c>
      <c r="G121" s="65"/>
      <c r="H121" s="69"/>
      <c r="I121" s="70"/>
      <c r="J121" s="70"/>
      <c r="K121" s="34" t="s">
        <v>65</v>
      </c>
      <c r="L121" s="77">
        <v>121</v>
      </c>
      <c r="M121" s="77"/>
      <c r="N121" s="72"/>
      <c r="O121" s="79" t="s">
        <v>369</v>
      </c>
      <c r="P121" s="81">
        <v>43691.62159722222</v>
      </c>
      <c r="Q121" s="79" t="s">
        <v>395</v>
      </c>
      <c r="R121" s="79"/>
      <c r="S121" s="79"/>
      <c r="T121" s="79"/>
      <c r="U121" s="79"/>
      <c r="V121" s="83" t="s">
        <v>878</v>
      </c>
      <c r="W121" s="81">
        <v>43691.62159722222</v>
      </c>
      <c r="X121" s="83" t="s">
        <v>1012</v>
      </c>
      <c r="Y121" s="79"/>
      <c r="Z121" s="79"/>
      <c r="AA121" s="85" t="s">
        <v>1272</v>
      </c>
      <c r="AB121" s="79"/>
      <c r="AC121" s="79" t="b">
        <v>0</v>
      </c>
      <c r="AD121" s="79">
        <v>0</v>
      </c>
      <c r="AE121" s="85" t="s">
        <v>1459</v>
      </c>
      <c r="AF121" s="79" t="b">
        <v>1</v>
      </c>
      <c r="AG121" s="79" t="s">
        <v>1468</v>
      </c>
      <c r="AH121" s="79"/>
      <c r="AI121" s="85" t="s">
        <v>1479</v>
      </c>
      <c r="AJ121" s="79" t="b">
        <v>0</v>
      </c>
      <c r="AK121" s="79">
        <v>2</v>
      </c>
      <c r="AL121" s="85" t="s">
        <v>1271</v>
      </c>
      <c r="AM121" s="79" t="s">
        <v>1489</v>
      </c>
      <c r="AN121" s="79" t="b">
        <v>0</v>
      </c>
      <c r="AO121" s="85" t="s">
        <v>1271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0</v>
      </c>
      <c r="BE121" s="49">
        <v>0</v>
      </c>
      <c r="BF121" s="48">
        <v>0</v>
      </c>
      <c r="BG121" s="49">
        <v>0</v>
      </c>
      <c r="BH121" s="48">
        <v>0</v>
      </c>
      <c r="BI121" s="49">
        <v>0</v>
      </c>
      <c r="BJ121" s="48">
        <v>19</v>
      </c>
      <c r="BK121" s="49">
        <v>100</v>
      </c>
      <c r="BL121" s="48">
        <v>19</v>
      </c>
    </row>
    <row r="122" spans="1:64" ht="15">
      <c r="A122" s="64" t="s">
        <v>269</v>
      </c>
      <c r="B122" s="64" t="s">
        <v>307</v>
      </c>
      <c r="C122" s="65" t="s">
        <v>4028</v>
      </c>
      <c r="D122" s="66">
        <v>3</v>
      </c>
      <c r="E122" s="67" t="s">
        <v>132</v>
      </c>
      <c r="F122" s="68">
        <v>35</v>
      </c>
      <c r="G122" s="65"/>
      <c r="H122" s="69"/>
      <c r="I122" s="70"/>
      <c r="J122" s="70"/>
      <c r="K122" s="34" t="s">
        <v>65</v>
      </c>
      <c r="L122" s="77">
        <v>122</v>
      </c>
      <c r="M122" s="77"/>
      <c r="N122" s="72"/>
      <c r="O122" s="79" t="s">
        <v>369</v>
      </c>
      <c r="P122" s="81">
        <v>43690.31400462963</v>
      </c>
      <c r="Q122" s="79" t="s">
        <v>405</v>
      </c>
      <c r="R122" s="79"/>
      <c r="S122" s="79"/>
      <c r="T122" s="79" t="s">
        <v>683</v>
      </c>
      <c r="U122" s="79"/>
      <c r="V122" s="83" t="s">
        <v>878</v>
      </c>
      <c r="W122" s="81">
        <v>43690.31400462963</v>
      </c>
      <c r="X122" s="83" t="s">
        <v>1013</v>
      </c>
      <c r="Y122" s="79"/>
      <c r="Z122" s="79"/>
      <c r="AA122" s="85" t="s">
        <v>1273</v>
      </c>
      <c r="AB122" s="79"/>
      <c r="AC122" s="79" t="b">
        <v>0</v>
      </c>
      <c r="AD122" s="79">
        <v>0</v>
      </c>
      <c r="AE122" s="85" t="s">
        <v>1459</v>
      </c>
      <c r="AF122" s="79" t="b">
        <v>0</v>
      </c>
      <c r="AG122" s="79" t="s">
        <v>1468</v>
      </c>
      <c r="AH122" s="79"/>
      <c r="AI122" s="85" t="s">
        <v>1459</v>
      </c>
      <c r="AJ122" s="79" t="b">
        <v>0</v>
      </c>
      <c r="AK122" s="79">
        <v>3</v>
      </c>
      <c r="AL122" s="85" t="s">
        <v>1334</v>
      </c>
      <c r="AM122" s="79" t="s">
        <v>1487</v>
      </c>
      <c r="AN122" s="79" t="b">
        <v>0</v>
      </c>
      <c r="AO122" s="85" t="s">
        <v>1334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v>0</v>
      </c>
      <c r="BE122" s="49">
        <v>0</v>
      </c>
      <c r="BF122" s="48">
        <v>0</v>
      </c>
      <c r="BG122" s="49">
        <v>0</v>
      </c>
      <c r="BH122" s="48">
        <v>0</v>
      </c>
      <c r="BI122" s="49">
        <v>0</v>
      </c>
      <c r="BJ122" s="48">
        <v>14</v>
      </c>
      <c r="BK122" s="49">
        <v>100</v>
      </c>
      <c r="BL122" s="48">
        <v>14</v>
      </c>
    </row>
    <row r="123" spans="1:64" ht="15">
      <c r="A123" s="64" t="s">
        <v>269</v>
      </c>
      <c r="B123" s="64" t="s">
        <v>312</v>
      </c>
      <c r="C123" s="65" t="s">
        <v>4028</v>
      </c>
      <c r="D123" s="66">
        <v>3</v>
      </c>
      <c r="E123" s="67" t="s">
        <v>132</v>
      </c>
      <c r="F123" s="68">
        <v>35</v>
      </c>
      <c r="G123" s="65"/>
      <c r="H123" s="69"/>
      <c r="I123" s="70"/>
      <c r="J123" s="70"/>
      <c r="K123" s="34" t="s">
        <v>65</v>
      </c>
      <c r="L123" s="77">
        <v>123</v>
      </c>
      <c r="M123" s="77"/>
      <c r="N123" s="72"/>
      <c r="O123" s="79" t="s">
        <v>369</v>
      </c>
      <c r="P123" s="81">
        <v>43697.29756944445</v>
      </c>
      <c r="Q123" s="79" t="s">
        <v>431</v>
      </c>
      <c r="R123" s="79"/>
      <c r="S123" s="79"/>
      <c r="T123" s="79"/>
      <c r="U123" s="79"/>
      <c r="V123" s="83" t="s">
        <v>878</v>
      </c>
      <c r="W123" s="81">
        <v>43697.29756944445</v>
      </c>
      <c r="X123" s="83" t="s">
        <v>1014</v>
      </c>
      <c r="Y123" s="79"/>
      <c r="Z123" s="79"/>
      <c r="AA123" s="85" t="s">
        <v>1274</v>
      </c>
      <c r="AB123" s="79"/>
      <c r="AC123" s="79" t="b">
        <v>0</v>
      </c>
      <c r="AD123" s="79">
        <v>0</v>
      </c>
      <c r="AE123" s="85" t="s">
        <v>1459</v>
      </c>
      <c r="AF123" s="79" t="b">
        <v>0</v>
      </c>
      <c r="AG123" s="79" t="s">
        <v>1468</v>
      </c>
      <c r="AH123" s="79"/>
      <c r="AI123" s="85" t="s">
        <v>1459</v>
      </c>
      <c r="AJ123" s="79" t="b">
        <v>0</v>
      </c>
      <c r="AK123" s="79">
        <v>6</v>
      </c>
      <c r="AL123" s="85" t="s">
        <v>1395</v>
      </c>
      <c r="AM123" s="79" t="s">
        <v>1489</v>
      </c>
      <c r="AN123" s="79" t="b">
        <v>0</v>
      </c>
      <c r="AO123" s="85" t="s">
        <v>1395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2</v>
      </c>
      <c r="BD123" s="48">
        <v>0</v>
      </c>
      <c r="BE123" s="49">
        <v>0</v>
      </c>
      <c r="BF123" s="48">
        <v>0</v>
      </c>
      <c r="BG123" s="49">
        <v>0</v>
      </c>
      <c r="BH123" s="48">
        <v>0</v>
      </c>
      <c r="BI123" s="49">
        <v>0</v>
      </c>
      <c r="BJ123" s="48">
        <v>17</v>
      </c>
      <c r="BK123" s="49">
        <v>100</v>
      </c>
      <c r="BL123" s="48">
        <v>17</v>
      </c>
    </row>
    <row r="124" spans="1:64" ht="15">
      <c r="A124" s="64" t="s">
        <v>270</v>
      </c>
      <c r="B124" s="64" t="s">
        <v>312</v>
      </c>
      <c r="C124" s="65" t="s">
        <v>4028</v>
      </c>
      <c r="D124" s="66">
        <v>3</v>
      </c>
      <c r="E124" s="67" t="s">
        <v>132</v>
      </c>
      <c r="F124" s="68">
        <v>35</v>
      </c>
      <c r="G124" s="65"/>
      <c r="H124" s="69"/>
      <c r="I124" s="70"/>
      <c r="J124" s="70"/>
      <c r="K124" s="34" t="s">
        <v>65</v>
      </c>
      <c r="L124" s="77">
        <v>124</v>
      </c>
      <c r="M124" s="77"/>
      <c r="N124" s="72"/>
      <c r="O124" s="79" t="s">
        <v>369</v>
      </c>
      <c r="P124" s="81">
        <v>43697.42731481481</v>
      </c>
      <c r="Q124" s="79" t="s">
        <v>431</v>
      </c>
      <c r="R124" s="79"/>
      <c r="S124" s="79"/>
      <c r="T124" s="79"/>
      <c r="U124" s="79"/>
      <c r="V124" s="83" t="s">
        <v>879</v>
      </c>
      <c r="W124" s="81">
        <v>43697.42731481481</v>
      </c>
      <c r="X124" s="83" t="s">
        <v>1015</v>
      </c>
      <c r="Y124" s="79"/>
      <c r="Z124" s="79"/>
      <c r="AA124" s="85" t="s">
        <v>1275</v>
      </c>
      <c r="AB124" s="79"/>
      <c r="AC124" s="79" t="b">
        <v>0</v>
      </c>
      <c r="AD124" s="79">
        <v>0</v>
      </c>
      <c r="AE124" s="85" t="s">
        <v>1459</v>
      </c>
      <c r="AF124" s="79" t="b">
        <v>0</v>
      </c>
      <c r="AG124" s="79" t="s">
        <v>1468</v>
      </c>
      <c r="AH124" s="79"/>
      <c r="AI124" s="85" t="s">
        <v>1459</v>
      </c>
      <c r="AJ124" s="79" t="b">
        <v>0</v>
      </c>
      <c r="AK124" s="79">
        <v>6</v>
      </c>
      <c r="AL124" s="85" t="s">
        <v>1395</v>
      </c>
      <c r="AM124" s="79" t="s">
        <v>1489</v>
      </c>
      <c r="AN124" s="79" t="b">
        <v>0</v>
      </c>
      <c r="AO124" s="85" t="s">
        <v>1395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17</v>
      </c>
      <c r="BK124" s="49">
        <v>100</v>
      </c>
      <c r="BL124" s="48">
        <v>17</v>
      </c>
    </row>
    <row r="125" spans="1:64" ht="15">
      <c r="A125" s="64" t="s">
        <v>271</v>
      </c>
      <c r="B125" s="64" t="s">
        <v>344</v>
      </c>
      <c r="C125" s="65" t="s">
        <v>4028</v>
      </c>
      <c r="D125" s="66">
        <v>3</v>
      </c>
      <c r="E125" s="67" t="s">
        <v>132</v>
      </c>
      <c r="F125" s="68">
        <v>35</v>
      </c>
      <c r="G125" s="65"/>
      <c r="H125" s="69"/>
      <c r="I125" s="70"/>
      <c r="J125" s="70"/>
      <c r="K125" s="34" t="s">
        <v>65</v>
      </c>
      <c r="L125" s="77">
        <v>125</v>
      </c>
      <c r="M125" s="77"/>
      <c r="N125" s="72"/>
      <c r="O125" s="79" t="s">
        <v>369</v>
      </c>
      <c r="P125" s="81">
        <v>43691.46451388889</v>
      </c>
      <c r="Q125" s="79" t="s">
        <v>394</v>
      </c>
      <c r="R125" s="83" t="s">
        <v>569</v>
      </c>
      <c r="S125" s="79" t="s">
        <v>641</v>
      </c>
      <c r="T125" s="79" t="s">
        <v>677</v>
      </c>
      <c r="U125" s="79"/>
      <c r="V125" s="83" t="s">
        <v>880</v>
      </c>
      <c r="W125" s="81">
        <v>43691.46451388889</v>
      </c>
      <c r="X125" s="83" t="s">
        <v>1016</v>
      </c>
      <c r="Y125" s="79"/>
      <c r="Z125" s="79"/>
      <c r="AA125" s="85" t="s">
        <v>1276</v>
      </c>
      <c r="AB125" s="79"/>
      <c r="AC125" s="79" t="b">
        <v>0</v>
      </c>
      <c r="AD125" s="79">
        <v>0</v>
      </c>
      <c r="AE125" s="85" t="s">
        <v>1459</v>
      </c>
      <c r="AF125" s="79" t="b">
        <v>0</v>
      </c>
      <c r="AG125" s="79" t="s">
        <v>1467</v>
      </c>
      <c r="AH125" s="79"/>
      <c r="AI125" s="85" t="s">
        <v>1459</v>
      </c>
      <c r="AJ125" s="79" t="b">
        <v>0</v>
      </c>
      <c r="AK125" s="79">
        <v>5</v>
      </c>
      <c r="AL125" s="85" t="s">
        <v>1312</v>
      </c>
      <c r="AM125" s="79" t="s">
        <v>1487</v>
      </c>
      <c r="AN125" s="79" t="b">
        <v>0</v>
      </c>
      <c r="AO125" s="85" t="s">
        <v>1312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271</v>
      </c>
      <c r="B126" s="64" t="s">
        <v>295</v>
      </c>
      <c r="C126" s="65" t="s">
        <v>4030</v>
      </c>
      <c r="D126" s="66">
        <v>5.333333333333334</v>
      </c>
      <c r="E126" s="67" t="s">
        <v>136</v>
      </c>
      <c r="F126" s="68">
        <v>27.333333333333332</v>
      </c>
      <c r="G126" s="65"/>
      <c r="H126" s="69"/>
      <c r="I126" s="70"/>
      <c r="J126" s="70"/>
      <c r="K126" s="34" t="s">
        <v>65</v>
      </c>
      <c r="L126" s="77">
        <v>126</v>
      </c>
      <c r="M126" s="77"/>
      <c r="N126" s="72"/>
      <c r="O126" s="79" t="s">
        <v>369</v>
      </c>
      <c r="P126" s="81">
        <v>43691.46451388889</v>
      </c>
      <c r="Q126" s="79" t="s">
        <v>394</v>
      </c>
      <c r="R126" s="83" t="s">
        <v>569</v>
      </c>
      <c r="S126" s="79" t="s">
        <v>641</v>
      </c>
      <c r="T126" s="79" t="s">
        <v>677</v>
      </c>
      <c r="U126" s="79"/>
      <c r="V126" s="83" t="s">
        <v>880</v>
      </c>
      <c r="W126" s="81">
        <v>43691.46451388889</v>
      </c>
      <c r="X126" s="83" t="s">
        <v>1016</v>
      </c>
      <c r="Y126" s="79"/>
      <c r="Z126" s="79"/>
      <c r="AA126" s="85" t="s">
        <v>1276</v>
      </c>
      <c r="AB126" s="79"/>
      <c r="AC126" s="79" t="b">
        <v>0</v>
      </c>
      <c r="AD126" s="79">
        <v>0</v>
      </c>
      <c r="AE126" s="85" t="s">
        <v>1459</v>
      </c>
      <c r="AF126" s="79" t="b">
        <v>0</v>
      </c>
      <c r="AG126" s="79" t="s">
        <v>1467</v>
      </c>
      <c r="AH126" s="79"/>
      <c r="AI126" s="85" t="s">
        <v>1459</v>
      </c>
      <c r="AJ126" s="79" t="b">
        <v>0</v>
      </c>
      <c r="AK126" s="79">
        <v>5</v>
      </c>
      <c r="AL126" s="85" t="s">
        <v>1312</v>
      </c>
      <c r="AM126" s="79" t="s">
        <v>1487</v>
      </c>
      <c r="AN126" s="79" t="b">
        <v>0</v>
      </c>
      <c r="AO126" s="85" t="s">
        <v>1312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14</v>
      </c>
      <c r="BK126" s="49">
        <v>100</v>
      </c>
      <c r="BL126" s="48">
        <v>14</v>
      </c>
    </row>
    <row r="127" spans="1:64" ht="15">
      <c r="A127" s="64" t="s">
        <v>271</v>
      </c>
      <c r="B127" s="64" t="s">
        <v>295</v>
      </c>
      <c r="C127" s="65" t="s">
        <v>4030</v>
      </c>
      <c r="D127" s="66">
        <v>5.333333333333334</v>
      </c>
      <c r="E127" s="67" t="s">
        <v>136</v>
      </c>
      <c r="F127" s="68">
        <v>27.333333333333332</v>
      </c>
      <c r="G127" s="65"/>
      <c r="H127" s="69"/>
      <c r="I127" s="70"/>
      <c r="J127" s="70"/>
      <c r="K127" s="34" t="s">
        <v>65</v>
      </c>
      <c r="L127" s="77">
        <v>127</v>
      </c>
      <c r="M127" s="77"/>
      <c r="N127" s="72"/>
      <c r="O127" s="79" t="s">
        <v>369</v>
      </c>
      <c r="P127" s="81">
        <v>43697.48270833334</v>
      </c>
      <c r="Q127" s="79" t="s">
        <v>432</v>
      </c>
      <c r="R127" s="79"/>
      <c r="S127" s="79"/>
      <c r="T127" s="79" t="s">
        <v>698</v>
      </c>
      <c r="U127" s="79"/>
      <c r="V127" s="83" t="s">
        <v>880</v>
      </c>
      <c r="W127" s="81">
        <v>43697.48270833334</v>
      </c>
      <c r="X127" s="83" t="s">
        <v>1017</v>
      </c>
      <c r="Y127" s="79"/>
      <c r="Z127" s="79"/>
      <c r="AA127" s="85" t="s">
        <v>1277</v>
      </c>
      <c r="AB127" s="79"/>
      <c r="AC127" s="79" t="b">
        <v>0</v>
      </c>
      <c r="AD127" s="79">
        <v>0</v>
      </c>
      <c r="AE127" s="85" t="s">
        <v>1459</v>
      </c>
      <c r="AF127" s="79" t="b">
        <v>0</v>
      </c>
      <c r="AG127" s="79" t="s">
        <v>1467</v>
      </c>
      <c r="AH127" s="79"/>
      <c r="AI127" s="85" t="s">
        <v>1459</v>
      </c>
      <c r="AJ127" s="79" t="b">
        <v>0</v>
      </c>
      <c r="AK127" s="79">
        <v>2</v>
      </c>
      <c r="AL127" s="85" t="s">
        <v>1396</v>
      </c>
      <c r="AM127" s="79" t="s">
        <v>1487</v>
      </c>
      <c r="AN127" s="79" t="b">
        <v>0</v>
      </c>
      <c r="AO127" s="85" t="s">
        <v>1396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20</v>
      </c>
      <c r="BK127" s="49">
        <v>100</v>
      </c>
      <c r="BL127" s="48">
        <v>20</v>
      </c>
    </row>
    <row r="128" spans="1:64" ht="15">
      <c r="A128" s="64" t="s">
        <v>272</v>
      </c>
      <c r="B128" s="64" t="s">
        <v>299</v>
      </c>
      <c r="C128" s="65" t="s">
        <v>4028</v>
      </c>
      <c r="D128" s="66">
        <v>3</v>
      </c>
      <c r="E128" s="67" t="s">
        <v>132</v>
      </c>
      <c r="F128" s="68">
        <v>35</v>
      </c>
      <c r="G128" s="65"/>
      <c r="H128" s="69"/>
      <c r="I128" s="70"/>
      <c r="J128" s="70"/>
      <c r="K128" s="34" t="s">
        <v>65</v>
      </c>
      <c r="L128" s="77">
        <v>128</v>
      </c>
      <c r="M128" s="77"/>
      <c r="N128" s="72"/>
      <c r="O128" s="79" t="s">
        <v>369</v>
      </c>
      <c r="P128" s="81">
        <v>43697.49431712963</v>
      </c>
      <c r="Q128" s="79" t="s">
        <v>433</v>
      </c>
      <c r="R128" s="79"/>
      <c r="S128" s="79"/>
      <c r="T128" s="79"/>
      <c r="U128" s="79"/>
      <c r="V128" s="83" t="s">
        <v>881</v>
      </c>
      <c r="W128" s="81">
        <v>43697.49431712963</v>
      </c>
      <c r="X128" s="83" t="s">
        <v>1018</v>
      </c>
      <c r="Y128" s="79"/>
      <c r="Z128" s="79"/>
      <c r="AA128" s="85" t="s">
        <v>1278</v>
      </c>
      <c r="AB128" s="79"/>
      <c r="AC128" s="79" t="b">
        <v>0</v>
      </c>
      <c r="AD128" s="79">
        <v>0</v>
      </c>
      <c r="AE128" s="85" t="s">
        <v>1459</v>
      </c>
      <c r="AF128" s="79" t="b">
        <v>0</v>
      </c>
      <c r="AG128" s="79" t="s">
        <v>1467</v>
      </c>
      <c r="AH128" s="79"/>
      <c r="AI128" s="85" t="s">
        <v>1459</v>
      </c>
      <c r="AJ128" s="79" t="b">
        <v>0</v>
      </c>
      <c r="AK128" s="79">
        <v>4</v>
      </c>
      <c r="AL128" s="85" t="s">
        <v>1448</v>
      </c>
      <c r="AM128" s="79" t="s">
        <v>1487</v>
      </c>
      <c r="AN128" s="79" t="b">
        <v>0</v>
      </c>
      <c r="AO128" s="85" t="s">
        <v>1448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1</v>
      </c>
      <c r="BE128" s="49">
        <v>5</v>
      </c>
      <c r="BF128" s="48">
        <v>0</v>
      </c>
      <c r="BG128" s="49">
        <v>0</v>
      </c>
      <c r="BH128" s="48">
        <v>0</v>
      </c>
      <c r="BI128" s="49">
        <v>0</v>
      </c>
      <c r="BJ128" s="48">
        <v>19</v>
      </c>
      <c r="BK128" s="49">
        <v>95</v>
      </c>
      <c r="BL128" s="48">
        <v>20</v>
      </c>
    </row>
    <row r="129" spans="1:64" ht="15">
      <c r="A129" s="64" t="s">
        <v>273</v>
      </c>
      <c r="B129" s="64" t="s">
        <v>299</v>
      </c>
      <c r="C129" s="65" t="s">
        <v>4028</v>
      </c>
      <c r="D129" s="66">
        <v>3</v>
      </c>
      <c r="E129" s="67" t="s">
        <v>132</v>
      </c>
      <c r="F129" s="68">
        <v>35</v>
      </c>
      <c r="G129" s="65"/>
      <c r="H129" s="69"/>
      <c r="I129" s="70"/>
      <c r="J129" s="70"/>
      <c r="K129" s="34" t="s">
        <v>65</v>
      </c>
      <c r="L129" s="77">
        <v>129</v>
      </c>
      <c r="M129" s="77"/>
      <c r="N129" s="72"/>
      <c r="O129" s="79" t="s">
        <v>369</v>
      </c>
      <c r="P129" s="81">
        <v>43697.52916666667</v>
      </c>
      <c r="Q129" s="79" t="s">
        <v>433</v>
      </c>
      <c r="R129" s="79"/>
      <c r="S129" s="79"/>
      <c r="T129" s="79"/>
      <c r="U129" s="79"/>
      <c r="V129" s="83" t="s">
        <v>882</v>
      </c>
      <c r="W129" s="81">
        <v>43697.52916666667</v>
      </c>
      <c r="X129" s="83" t="s">
        <v>1019</v>
      </c>
      <c r="Y129" s="79"/>
      <c r="Z129" s="79"/>
      <c r="AA129" s="85" t="s">
        <v>1279</v>
      </c>
      <c r="AB129" s="79"/>
      <c r="AC129" s="79" t="b">
        <v>0</v>
      </c>
      <c r="AD129" s="79">
        <v>0</v>
      </c>
      <c r="AE129" s="85" t="s">
        <v>1459</v>
      </c>
      <c r="AF129" s="79" t="b">
        <v>0</v>
      </c>
      <c r="AG129" s="79" t="s">
        <v>1467</v>
      </c>
      <c r="AH129" s="79"/>
      <c r="AI129" s="85" t="s">
        <v>1459</v>
      </c>
      <c r="AJ129" s="79" t="b">
        <v>0</v>
      </c>
      <c r="AK129" s="79">
        <v>4</v>
      </c>
      <c r="AL129" s="85" t="s">
        <v>1448</v>
      </c>
      <c r="AM129" s="79" t="s">
        <v>1487</v>
      </c>
      <c r="AN129" s="79" t="b">
        <v>0</v>
      </c>
      <c r="AO129" s="85" t="s">
        <v>1448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1</v>
      </c>
      <c r="BE129" s="49">
        <v>5</v>
      </c>
      <c r="BF129" s="48">
        <v>0</v>
      </c>
      <c r="BG129" s="49">
        <v>0</v>
      </c>
      <c r="BH129" s="48">
        <v>0</v>
      </c>
      <c r="BI129" s="49">
        <v>0</v>
      </c>
      <c r="BJ129" s="48">
        <v>19</v>
      </c>
      <c r="BK129" s="49">
        <v>95</v>
      </c>
      <c r="BL129" s="48">
        <v>20</v>
      </c>
    </row>
    <row r="130" spans="1:64" ht="15">
      <c r="A130" s="64" t="s">
        <v>274</v>
      </c>
      <c r="B130" s="64" t="s">
        <v>303</v>
      </c>
      <c r="C130" s="65" t="s">
        <v>4028</v>
      </c>
      <c r="D130" s="66">
        <v>3</v>
      </c>
      <c r="E130" s="67" t="s">
        <v>132</v>
      </c>
      <c r="F130" s="68">
        <v>35</v>
      </c>
      <c r="G130" s="65"/>
      <c r="H130" s="69"/>
      <c r="I130" s="70"/>
      <c r="J130" s="70"/>
      <c r="K130" s="34" t="s">
        <v>65</v>
      </c>
      <c r="L130" s="77">
        <v>130</v>
      </c>
      <c r="M130" s="77"/>
      <c r="N130" s="72"/>
      <c r="O130" s="79" t="s">
        <v>369</v>
      </c>
      <c r="P130" s="81">
        <v>43697.56659722222</v>
      </c>
      <c r="Q130" s="79" t="s">
        <v>434</v>
      </c>
      <c r="R130" s="79"/>
      <c r="S130" s="79"/>
      <c r="T130" s="79" t="s">
        <v>699</v>
      </c>
      <c r="U130" s="79"/>
      <c r="V130" s="83" t="s">
        <v>883</v>
      </c>
      <c r="W130" s="81">
        <v>43697.56659722222</v>
      </c>
      <c r="X130" s="83" t="s">
        <v>1020</v>
      </c>
      <c r="Y130" s="79"/>
      <c r="Z130" s="79"/>
      <c r="AA130" s="85" t="s">
        <v>1280</v>
      </c>
      <c r="AB130" s="79"/>
      <c r="AC130" s="79" t="b">
        <v>0</v>
      </c>
      <c r="AD130" s="79">
        <v>0</v>
      </c>
      <c r="AE130" s="85" t="s">
        <v>1459</v>
      </c>
      <c r="AF130" s="79" t="b">
        <v>0</v>
      </c>
      <c r="AG130" s="79" t="s">
        <v>1468</v>
      </c>
      <c r="AH130" s="79"/>
      <c r="AI130" s="85" t="s">
        <v>1459</v>
      </c>
      <c r="AJ130" s="79" t="b">
        <v>0</v>
      </c>
      <c r="AK130" s="79">
        <v>2</v>
      </c>
      <c r="AL130" s="85" t="s">
        <v>1373</v>
      </c>
      <c r="AM130" s="79" t="s">
        <v>1489</v>
      </c>
      <c r="AN130" s="79" t="b">
        <v>0</v>
      </c>
      <c r="AO130" s="85" t="s">
        <v>1373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0</v>
      </c>
      <c r="BE130" s="49">
        <v>0</v>
      </c>
      <c r="BF130" s="48">
        <v>0</v>
      </c>
      <c r="BG130" s="49">
        <v>0</v>
      </c>
      <c r="BH130" s="48">
        <v>0</v>
      </c>
      <c r="BI130" s="49">
        <v>0</v>
      </c>
      <c r="BJ130" s="48">
        <v>15</v>
      </c>
      <c r="BK130" s="49">
        <v>100</v>
      </c>
      <c r="BL130" s="48">
        <v>15</v>
      </c>
    </row>
    <row r="131" spans="1:64" ht="15">
      <c r="A131" s="64" t="s">
        <v>274</v>
      </c>
      <c r="B131" s="64" t="s">
        <v>312</v>
      </c>
      <c r="C131" s="65" t="s">
        <v>4028</v>
      </c>
      <c r="D131" s="66">
        <v>3</v>
      </c>
      <c r="E131" s="67" t="s">
        <v>132</v>
      </c>
      <c r="F131" s="68">
        <v>35</v>
      </c>
      <c r="G131" s="65"/>
      <c r="H131" s="69"/>
      <c r="I131" s="70"/>
      <c r="J131" s="70"/>
      <c r="K131" s="34" t="s">
        <v>65</v>
      </c>
      <c r="L131" s="77">
        <v>131</v>
      </c>
      <c r="M131" s="77"/>
      <c r="N131" s="72"/>
      <c r="O131" s="79" t="s">
        <v>369</v>
      </c>
      <c r="P131" s="81">
        <v>43697.567337962966</v>
      </c>
      <c r="Q131" s="79" t="s">
        <v>431</v>
      </c>
      <c r="R131" s="79"/>
      <c r="S131" s="79"/>
      <c r="T131" s="79"/>
      <c r="U131" s="79"/>
      <c r="V131" s="83" t="s">
        <v>883</v>
      </c>
      <c r="W131" s="81">
        <v>43697.567337962966</v>
      </c>
      <c r="X131" s="83" t="s">
        <v>1021</v>
      </c>
      <c r="Y131" s="79"/>
      <c r="Z131" s="79"/>
      <c r="AA131" s="85" t="s">
        <v>1281</v>
      </c>
      <c r="AB131" s="79"/>
      <c r="AC131" s="79" t="b">
        <v>0</v>
      </c>
      <c r="AD131" s="79">
        <v>0</v>
      </c>
      <c r="AE131" s="85" t="s">
        <v>1459</v>
      </c>
      <c r="AF131" s="79" t="b">
        <v>0</v>
      </c>
      <c r="AG131" s="79" t="s">
        <v>1468</v>
      </c>
      <c r="AH131" s="79"/>
      <c r="AI131" s="85" t="s">
        <v>1459</v>
      </c>
      <c r="AJ131" s="79" t="b">
        <v>0</v>
      </c>
      <c r="AK131" s="79">
        <v>6</v>
      </c>
      <c r="AL131" s="85" t="s">
        <v>1395</v>
      </c>
      <c r="AM131" s="79" t="s">
        <v>1489</v>
      </c>
      <c r="AN131" s="79" t="b">
        <v>0</v>
      </c>
      <c r="AO131" s="85" t="s">
        <v>1395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2</v>
      </c>
      <c r="BD131" s="48">
        <v>0</v>
      </c>
      <c r="BE131" s="49">
        <v>0</v>
      </c>
      <c r="BF131" s="48">
        <v>0</v>
      </c>
      <c r="BG131" s="49">
        <v>0</v>
      </c>
      <c r="BH131" s="48">
        <v>0</v>
      </c>
      <c r="BI131" s="49">
        <v>0</v>
      </c>
      <c r="BJ131" s="48">
        <v>17</v>
      </c>
      <c r="BK131" s="49">
        <v>100</v>
      </c>
      <c r="BL131" s="48">
        <v>17</v>
      </c>
    </row>
    <row r="132" spans="1:64" ht="15">
      <c r="A132" s="64" t="s">
        <v>275</v>
      </c>
      <c r="B132" s="64" t="s">
        <v>299</v>
      </c>
      <c r="C132" s="65" t="s">
        <v>4028</v>
      </c>
      <c r="D132" s="66">
        <v>3</v>
      </c>
      <c r="E132" s="67" t="s">
        <v>132</v>
      </c>
      <c r="F132" s="68">
        <v>35</v>
      </c>
      <c r="G132" s="65"/>
      <c r="H132" s="69"/>
      <c r="I132" s="70"/>
      <c r="J132" s="70"/>
      <c r="K132" s="34" t="s">
        <v>65</v>
      </c>
      <c r="L132" s="77">
        <v>132</v>
      </c>
      <c r="M132" s="77"/>
      <c r="N132" s="72"/>
      <c r="O132" s="79" t="s">
        <v>369</v>
      </c>
      <c r="P132" s="81">
        <v>43697.93576388889</v>
      </c>
      <c r="Q132" s="79" t="s">
        <v>433</v>
      </c>
      <c r="R132" s="79"/>
      <c r="S132" s="79"/>
      <c r="T132" s="79"/>
      <c r="U132" s="79"/>
      <c r="V132" s="83" t="s">
        <v>884</v>
      </c>
      <c r="W132" s="81">
        <v>43697.93576388889</v>
      </c>
      <c r="X132" s="83" t="s">
        <v>1022</v>
      </c>
      <c r="Y132" s="79"/>
      <c r="Z132" s="79"/>
      <c r="AA132" s="85" t="s">
        <v>1282</v>
      </c>
      <c r="AB132" s="79"/>
      <c r="AC132" s="79" t="b">
        <v>0</v>
      </c>
      <c r="AD132" s="79">
        <v>0</v>
      </c>
      <c r="AE132" s="85" t="s">
        <v>1459</v>
      </c>
      <c r="AF132" s="79" t="b">
        <v>0</v>
      </c>
      <c r="AG132" s="79" t="s">
        <v>1467</v>
      </c>
      <c r="AH132" s="79"/>
      <c r="AI132" s="85" t="s">
        <v>1459</v>
      </c>
      <c r="AJ132" s="79" t="b">
        <v>0</v>
      </c>
      <c r="AK132" s="79">
        <v>4</v>
      </c>
      <c r="AL132" s="85" t="s">
        <v>1448</v>
      </c>
      <c r="AM132" s="79" t="s">
        <v>1489</v>
      </c>
      <c r="AN132" s="79" t="b">
        <v>0</v>
      </c>
      <c r="AO132" s="85" t="s">
        <v>1448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1</v>
      </c>
      <c r="BE132" s="49">
        <v>5</v>
      </c>
      <c r="BF132" s="48">
        <v>0</v>
      </c>
      <c r="BG132" s="49">
        <v>0</v>
      </c>
      <c r="BH132" s="48">
        <v>0</v>
      </c>
      <c r="BI132" s="49">
        <v>0</v>
      </c>
      <c r="BJ132" s="48">
        <v>19</v>
      </c>
      <c r="BK132" s="49">
        <v>95</v>
      </c>
      <c r="BL132" s="48">
        <v>20</v>
      </c>
    </row>
    <row r="133" spans="1:64" ht="15">
      <c r="A133" s="64" t="s">
        <v>276</v>
      </c>
      <c r="B133" s="64" t="s">
        <v>312</v>
      </c>
      <c r="C133" s="65" t="s">
        <v>4028</v>
      </c>
      <c r="D133" s="66">
        <v>3</v>
      </c>
      <c r="E133" s="67" t="s">
        <v>132</v>
      </c>
      <c r="F133" s="68">
        <v>35</v>
      </c>
      <c r="G133" s="65"/>
      <c r="H133" s="69"/>
      <c r="I133" s="70"/>
      <c r="J133" s="70"/>
      <c r="K133" s="34" t="s">
        <v>65</v>
      </c>
      <c r="L133" s="77">
        <v>133</v>
      </c>
      <c r="M133" s="77"/>
      <c r="N133" s="72"/>
      <c r="O133" s="79" t="s">
        <v>369</v>
      </c>
      <c r="P133" s="81">
        <v>43698.231412037036</v>
      </c>
      <c r="Q133" s="79" t="s">
        <v>431</v>
      </c>
      <c r="R133" s="79"/>
      <c r="S133" s="79"/>
      <c r="T133" s="79"/>
      <c r="U133" s="79"/>
      <c r="V133" s="83" t="s">
        <v>885</v>
      </c>
      <c r="W133" s="81">
        <v>43698.231412037036</v>
      </c>
      <c r="X133" s="83" t="s">
        <v>1023</v>
      </c>
      <c r="Y133" s="79"/>
      <c r="Z133" s="79"/>
      <c r="AA133" s="85" t="s">
        <v>1283</v>
      </c>
      <c r="AB133" s="79"/>
      <c r="AC133" s="79" t="b">
        <v>0</v>
      </c>
      <c r="AD133" s="79">
        <v>0</v>
      </c>
      <c r="AE133" s="85" t="s">
        <v>1459</v>
      </c>
      <c r="AF133" s="79" t="b">
        <v>0</v>
      </c>
      <c r="AG133" s="79" t="s">
        <v>1468</v>
      </c>
      <c r="AH133" s="79"/>
      <c r="AI133" s="85" t="s">
        <v>1459</v>
      </c>
      <c r="AJ133" s="79" t="b">
        <v>0</v>
      </c>
      <c r="AK133" s="79">
        <v>6</v>
      </c>
      <c r="AL133" s="85" t="s">
        <v>1395</v>
      </c>
      <c r="AM133" s="79" t="s">
        <v>1489</v>
      </c>
      <c r="AN133" s="79" t="b">
        <v>0</v>
      </c>
      <c r="AO133" s="85" t="s">
        <v>1395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17</v>
      </c>
      <c r="BK133" s="49">
        <v>100</v>
      </c>
      <c r="BL133" s="48">
        <v>17</v>
      </c>
    </row>
    <row r="134" spans="1:64" ht="15">
      <c r="A134" s="64" t="s">
        <v>277</v>
      </c>
      <c r="B134" s="64" t="s">
        <v>282</v>
      </c>
      <c r="C134" s="65" t="s">
        <v>4028</v>
      </c>
      <c r="D134" s="66">
        <v>3</v>
      </c>
      <c r="E134" s="67" t="s">
        <v>132</v>
      </c>
      <c r="F134" s="68">
        <v>35</v>
      </c>
      <c r="G134" s="65"/>
      <c r="H134" s="69"/>
      <c r="I134" s="70"/>
      <c r="J134" s="70"/>
      <c r="K134" s="34" t="s">
        <v>65</v>
      </c>
      <c r="L134" s="77">
        <v>134</v>
      </c>
      <c r="M134" s="77"/>
      <c r="N134" s="72"/>
      <c r="O134" s="79" t="s">
        <v>369</v>
      </c>
      <c r="P134" s="81">
        <v>43698.23296296296</v>
      </c>
      <c r="Q134" s="79" t="s">
        <v>435</v>
      </c>
      <c r="R134" s="79"/>
      <c r="S134" s="79"/>
      <c r="T134" s="79" t="s">
        <v>282</v>
      </c>
      <c r="U134" s="79"/>
      <c r="V134" s="83" t="s">
        <v>886</v>
      </c>
      <c r="W134" s="81">
        <v>43698.23296296296</v>
      </c>
      <c r="X134" s="83" t="s">
        <v>1024</v>
      </c>
      <c r="Y134" s="79"/>
      <c r="Z134" s="79"/>
      <c r="AA134" s="85" t="s">
        <v>1284</v>
      </c>
      <c r="AB134" s="79"/>
      <c r="AC134" s="79" t="b">
        <v>0</v>
      </c>
      <c r="AD134" s="79">
        <v>0</v>
      </c>
      <c r="AE134" s="85" t="s">
        <v>1459</v>
      </c>
      <c r="AF134" s="79" t="b">
        <v>0</v>
      </c>
      <c r="AG134" s="79" t="s">
        <v>1467</v>
      </c>
      <c r="AH134" s="79"/>
      <c r="AI134" s="85" t="s">
        <v>1459</v>
      </c>
      <c r="AJ134" s="79" t="b">
        <v>0</v>
      </c>
      <c r="AK134" s="79">
        <v>2</v>
      </c>
      <c r="AL134" s="85" t="s">
        <v>1293</v>
      </c>
      <c r="AM134" s="79" t="s">
        <v>1489</v>
      </c>
      <c r="AN134" s="79" t="b">
        <v>0</v>
      </c>
      <c r="AO134" s="85" t="s">
        <v>1293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12</v>
      </c>
      <c r="BC134" s="78" t="str">
        <f>REPLACE(INDEX(GroupVertices[Group],MATCH(Edges[[#This Row],[Vertex 2]],GroupVertices[Vertex],0)),1,1,"")</f>
        <v>12</v>
      </c>
      <c r="BD134" s="48">
        <v>1</v>
      </c>
      <c r="BE134" s="49">
        <v>4.166666666666667</v>
      </c>
      <c r="BF134" s="48">
        <v>0</v>
      </c>
      <c r="BG134" s="49">
        <v>0</v>
      </c>
      <c r="BH134" s="48">
        <v>0</v>
      </c>
      <c r="BI134" s="49">
        <v>0</v>
      </c>
      <c r="BJ134" s="48">
        <v>23</v>
      </c>
      <c r="BK134" s="49">
        <v>95.83333333333333</v>
      </c>
      <c r="BL134" s="48">
        <v>24</v>
      </c>
    </row>
    <row r="135" spans="1:64" ht="15">
      <c r="A135" s="64" t="s">
        <v>278</v>
      </c>
      <c r="B135" s="64" t="s">
        <v>355</v>
      </c>
      <c r="C135" s="65" t="s">
        <v>4028</v>
      </c>
      <c r="D135" s="66">
        <v>3</v>
      </c>
      <c r="E135" s="67" t="s">
        <v>132</v>
      </c>
      <c r="F135" s="68">
        <v>35</v>
      </c>
      <c r="G135" s="65"/>
      <c r="H135" s="69"/>
      <c r="I135" s="70"/>
      <c r="J135" s="70"/>
      <c r="K135" s="34" t="s">
        <v>65</v>
      </c>
      <c r="L135" s="77">
        <v>135</v>
      </c>
      <c r="M135" s="77"/>
      <c r="N135" s="72"/>
      <c r="O135" s="79" t="s">
        <v>370</v>
      </c>
      <c r="P135" s="81">
        <v>43698.25148148148</v>
      </c>
      <c r="Q135" s="79" t="s">
        <v>436</v>
      </c>
      <c r="R135" s="83" t="s">
        <v>580</v>
      </c>
      <c r="S135" s="79" t="s">
        <v>645</v>
      </c>
      <c r="T135" s="79"/>
      <c r="U135" s="79"/>
      <c r="V135" s="83" t="s">
        <v>887</v>
      </c>
      <c r="W135" s="81">
        <v>43698.25148148148</v>
      </c>
      <c r="X135" s="83" t="s">
        <v>1025</v>
      </c>
      <c r="Y135" s="79"/>
      <c r="Z135" s="79"/>
      <c r="AA135" s="85" t="s">
        <v>1285</v>
      </c>
      <c r="AB135" s="85" t="s">
        <v>1457</v>
      </c>
      <c r="AC135" s="79" t="b">
        <v>0</v>
      </c>
      <c r="AD135" s="79">
        <v>0</v>
      </c>
      <c r="AE135" s="85" t="s">
        <v>1465</v>
      </c>
      <c r="AF135" s="79" t="b">
        <v>0</v>
      </c>
      <c r="AG135" s="79" t="s">
        <v>1472</v>
      </c>
      <c r="AH135" s="79"/>
      <c r="AI135" s="85" t="s">
        <v>1459</v>
      </c>
      <c r="AJ135" s="79" t="b">
        <v>0</v>
      </c>
      <c r="AK135" s="79">
        <v>0</v>
      </c>
      <c r="AL135" s="85" t="s">
        <v>1459</v>
      </c>
      <c r="AM135" s="79" t="s">
        <v>1488</v>
      </c>
      <c r="AN135" s="79" t="b">
        <v>0</v>
      </c>
      <c r="AO135" s="85" t="s">
        <v>1457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15</v>
      </c>
      <c r="BC135" s="78" t="str">
        <f>REPLACE(INDEX(GroupVertices[Group],MATCH(Edges[[#This Row],[Vertex 2]],GroupVertices[Vertex],0)),1,1,"")</f>
        <v>15</v>
      </c>
      <c r="BD135" s="48">
        <v>0</v>
      </c>
      <c r="BE135" s="49">
        <v>0</v>
      </c>
      <c r="BF135" s="48">
        <v>0</v>
      </c>
      <c r="BG135" s="49">
        <v>0</v>
      </c>
      <c r="BH135" s="48">
        <v>0</v>
      </c>
      <c r="BI135" s="49">
        <v>0</v>
      </c>
      <c r="BJ135" s="48">
        <v>1</v>
      </c>
      <c r="BK135" s="49">
        <v>100</v>
      </c>
      <c r="BL135" s="48">
        <v>1</v>
      </c>
    </row>
    <row r="136" spans="1:64" ht="15">
      <c r="A136" s="64" t="s">
        <v>279</v>
      </c>
      <c r="B136" s="64" t="s">
        <v>299</v>
      </c>
      <c r="C136" s="65" t="s">
        <v>4028</v>
      </c>
      <c r="D136" s="66">
        <v>3</v>
      </c>
      <c r="E136" s="67" t="s">
        <v>132</v>
      </c>
      <c r="F136" s="68">
        <v>35</v>
      </c>
      <c r="G136" s="65"/>
      <c r="H136" s="69"/>
      <c r="I136" s="70"/>
      <c r="J136" s="70"/>
      <c r="K136" s="34" t="s">
        <v>65</v>
      </c>
      <c r="L136" s="77">
        <v>136</v>
      </c>
      <c r="M136" s="77"/>
      <c r="N136" s="72"/>
      <c r="O136" s="79" t="s">
        <v>369</v>
      </c>
      <c r="P136" s="81">
        <v>43698.32310185185</v>
      </c>
      <c r="Q136" s="79" t="s">
        <v>433</v>
      </c>
      <c r="R136" s="79"/>
      <c r="S136" s="79"/>
      <c r="T136" s="79"/>
      <c r="U136" s="79"/>
      <c r="V136" s="83" t="s">
        <v>888</v>
      </c>
      <c r="W136" s="81">
        <v>43698.32310185185</v>
      </c>
      <c r="X136" s="83" t="s">
        <v>1026</v>
      </c>
      <c r="Y136" s="79"/>
      <c r="Z136" s="79"/>
      <c r="AA136" s="85" t="s">
        <v>1286</v>
      </c>
      <c r="AB136" s="79"/>
      <c r="AC136" s="79" t="b">
        <v>0</v>
      </c>
      <c r="AD136" s="79">
        <v>0</v>
      </c>
      <c r="AE136" s="85" t="s">
        <v>1459</v>
      </c>
      <c r="AF136" s="79" t="b">
        <v>0</v>
      </c>
      <c r="AG136" s="79" t="s">
        <v>1467</v>
      </c>
      <c r="AH136" s="79"/>
      <c r="AI136" s="85" t="s">
        <v>1459</v>
      </c>
      <c r="AJ136" s="79" t="b">
        <v>0</v>
      </c>
      <c r="AK136" s="79">
        <v>5</v>
      </c>
      <c r="AL136" s="85" t="s">
        <v>1448</v>
      </c>
      <c r="AM136" s="79" t="s">
        <v>1487</v>
      </c>
      <c r="AN136" s="79" t="b">
        <v>0</v>
      </c>
      <c r="AO136" s="85" t="s">
        <v>1448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v>1</v>
      </c>
      <c r="BE136" s="49">
        <v>5</v>
      </c>
      <c r="BF136" s="48">
        <v>0</v>
      </c>
      <c r="BG136" s="49">
        <v>0</v>
      </c>
      <c r="BH136" s="48">
        <v>0</v>
      </c>
      <c r="BI136" s="49">
        <v>0</v>
      </c>
      <c r="BJ136" s="48">
        <v>19</v>
      </c>
      <c r="BK136" s="49">
        <v>95</v>
      </c>
      <c r="BL136" s="48">
        <v>20</v>
      </c>
    </row>
    <row r="137" spans="1:64" ht="15">
      <c r="A137" s="64" t="s">
        <v>280</v>
      </c>
      <c r="B137" s="64" t="s">
        <v>303</v>
      </c>
      <c r="C137" s="65" t="s">
        <v>4028</v>
      </c>
      <c r="D137" s="66">
        <v>3</v>
      </c>
      <c r="E137" s="67" t="s">
        <v>132</v>
      </c>
      <c r="F137" s="68">
        <v>35</v>
      </c>
      <c r="G137" s="65"/>
      <c r="H137" s="69"/>
      <c r="I137" s="70"/>
      <c r="J137" s="70"/>
      <c r="K137" s="34" t="s">
        <v>65</v>
      </c>
      <c r="L137" s="77">
        <v>137</v>
      </c>
      <c r="M137" s="77"/>
      <c r="N137" s="72"/>
      <c r="O137" s="79" t="s">
        <v>369</v>
      </c>
      <c r="P137" s="81">
        <v>43689.5059375</v>
      </c>
      <c r="Q137" s="79" t="s">
        <v>437</v>
      </c>
      <c r="R137" s="79"/>
      <c r="S137" s="79"/>
      <c r="T137" s="79" t="s">
        <v>666</v>
      </c>
      <c r="U137" s="79"/>
      <c r="V137" s="83" t="s">
        <v>889</v>
      </c>
      <c r="W137" s="81">
        <v>43689.5059375</v>
      </c>
      <c r="X137" s="83" t="s">
        <v>1027</v>
      </c>
      <c r="Y137" s="79"/>
      <c r="Z137" s="79"/>
      <c r="AA137" s="85" t="s">
        <v>1287</v>
      </c>
      <c r="AB137" s="79"/>
      <c r="AC137" s="79" t="b">
        <v>0</v>
      </c>
      <c r="AD137" s="79">
        <v>0</v>
      </c>
      <c r="AE137" s="85" t="s">
        <v>1459</v>
      </c>
      <c r="AF137" s="79" t="b">
        <v>0</v>
      </c>
      <c r="AG137" s="79" t="s">
        <v>1468</v>
      </c>
      <c r="AH137" s="79"/>
      <c r="AI137" s="85" t="s">
        <v>1459</v>
      </c>
      <c r="AJ137" s="79" t="b">
        <v>0</v>
      </c>
      <c r="AK137" s="79">
        <v>2</v>
      </c>
      <c r="AL137" s="85" t="s">
        <v>1368</v>
      </c>
      <c r="AM137" s="79" t="s">
        <v>1488</v>
      </c>
      <c r="AN137" s="79" t="b">
        <v>0</v>
      </c>
      <c r="AO137" s="85" t="s">
        <v>1368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3</v>
      </c>
      <c r="BD137" s="48">
        <v>0</v>
      </c>
      <c r="BE137" s="49">
        <v>0</v>
      </c>
      <c r="BF137" s="48">
        <v>0</v>
      </c>
      <c r="BG137" s="49">
        <v>0</v>
      </c>
      <c r="BH137" s="48">
        <v>0</v>
      </c>
      <c r="BI137" s="49">
        <v>0</v>
      </c>
      <c r="BJ137" s="48">
        <v>15</v>
      </c>
      <c r="BK137" s="49">
        <v>100</v>
      </c>
      <c r="BL137" s="48">
        <v>15</v>
      </c>
    </row>
    <row r="138" spans="1:64" ht="15">
      <c r="A138" s="64" t="s">
        <v>280</v>
      </c>
      <c r="B138" s="64" t="s">
        <v>299</v>
      </c>
      <c r="C138" s="65" t="s">
        <v>4028</v>
      </c>
      <c r="D138" s="66">
        <v>3</v>
      </c>
      <c r="E138" s="67" t="s">
        <v>132</v>
      </c>
      <c r="F138" s="68">
        <v>35</v>
      </c>
      <c r="G138" s="65"/>
      <c r="H138" s="69"/>
      <c r="I138" s="70"/>
      <c r="J138" s="70"/>
      <c r="K138" s="34" t="s">
        <v>65</v>
      </c>
      <c r="L138" s="77">
        <v>138</v>
      </c>
      <c r="M138" s="77"/>
      <c r="N138" s="72"/>
      <c r="O138" s="79" t="s">
        <v>369</v>
      </c>
      <c r="P138" s="81">
        <v>43698.35105324074</v>
      </c>
      <c r="Q138" s="79" t="s">
        <v>438</v>
      </c>
      <c r="R138" s="79"/>
      <c r="S138" s="79"/>
      <c r="T138" s="79"/>
      <c r="U138" s="79"/>
      <c r="V138" s="83" t="s">
        <v>889</v>
      </c>
      <c r="W138" s="81">
        <v>43698.35105324074</v>
      </c>
      <c r="X138" s="83" t="s">
        <v>1028</v>
      </c>
      <c r="Y138" s="79"/>
      <c r="Z138" s="79"/>
      <c r="AA138" s="85" t="s">
        <v>1288</v>
      </c>
      <c r="AB138" s="79"/>
      <c r="AC138" s="79" t="b">
        <v>0</v>
      </c>
      <c r="AD138" s="79">
        <v>0</v>
      </c>
      <c r="AE138" s="85" t="s">
        <v>1459</v>
      </c>
      <c r="AF138" s="79" t="b">
        <v>0</v>
      </c>
      <c r="AG138" s="79" t="s">
        <v>1467</v>
      </c>
      <c r="AH138" s="79"/>
      <c r="AI138" s="85" t="s">
        <v>1459</v>
      </c>
      <c r="AJ138" s="79" t="b">
        <v>0</v>
      </c>
      <c r="AK138" s="79">
        <v>3</v>
      </c>
      <c r="AL138" s="85" t="s">
        <v>1447</v>
      </c>
      <c r="AM138" s="79" t="s">
        <v>1488</v>
      </c>
      <c r="AN138" s="79" t="b">
        <v>0</v>
      </c>
      <c r="AO138" s="85" t="s">
        <v>1447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v>0</v>
      </c>
      <c r="BE138" s="49">
        <v>0</v>
      </c>
      <c r="BF138" s="48">
        <v>0</v>
      </c>
      <c r="BG138" s="49">
        <v>0</v>
      </c>
      <c r="BH138" s="48">
        <v>0</v>
      </c>
      <c r="BI138" s="49">
        <v>0</v>
      </c>
      <c r="BJ138" s="48">
        <v>20</v>
      </c>
      <c r="BK138" s="49">
        <v>100</v>
      </c>
      <c r="BL138" s="48">
        <v>20</v>
      </c>
    </row>
    <row r="139" spans="1:64" ht="15">
      <c r="A139" s="64" t="s">
        <v>281</v>
      </c>
      <c r="B139" s="64" t="s">
        <v>333</v>
      </c>
      <c r="C139" s="65" t="s">
        <v>4028</v>
      </c>
      <c r="D139" s="66">
        <v>3</v>
      </c>
      <c r="E139" s="67" t="s">
        <v>132</v>
      </c>
      <c r="F139" s="68">
        <v>35</v>
      </c>
      <c r="G139" s="65"/>
      <c r="H139" s="69"/>
      <c r="I139" s="70"/>
      <c r="J139" s="70"/>
      <c r="K139" s="34" t="s">
        <v>65</v>
      </c>
      <c r="L139" s="77">
        <v>139</v>
      </c>
      <c r="M139" s="77"/>
      <c r="N139" s="72"/>
      <c r="O139" s="79" t="s">
        <v>369</v>
      </c>
      <c r="P139" s="81">
        <v>43689.28387731482</v>
      </c>
      <c r="Q139" s="79" t="s">
        <v>379</v>
      </c>
      <c r="R139" s="79"/>
      <c r="S139" s="79"/>
      <c r="T139" s="79" t="s">
        <v>667</v>
      </c>
      <c r="U139" s="83" t="s">
        <v>784</v>
      </c>
      <c r="V139" s="83" t="s">
        <v>784</v>
      </c>
      <c r="W139" s="81">
        <v>43689.28387731482</v>
      </c>
      <c r="X139" s="83" t="s">
        <v>1029</v>
      </c>
      <c r="Y139" s="79"/>
      <c r="Z139" s="79"/>
      <c r="AA139" s="85" t="s">
        <v>1289</v>
      </c>
      <c r="AB139" s="79"/>
      <c r="AC139" s="79" t="b">
        <v>0</v>
      </c>
      <c r="AD139" s="79">
        <v>0</v>
      </c>
      <c r="AE139" s="85" t="s">
        <v>1459</v>
      </c>
      <c r="AF139" s="79" t="b">
        <v>0</v>
      </c>
      <c r="AG139" s="79" t="s">
        <v>1468</v>
      </c>
      <c r="AH139" s="79"/>
      <c r="AI139" s="85" t="s">
        <v>1459</v>
      </c>
      <c r="AJ139" s="79" t="b">
        <v>0</v>
      </c>
      <c r="AK139" s="79">
        <v>2</v>
      </c>
      <c r="AL139" s="85" t="s">
        <v>1436</v>
      </c>
      <c r="AM139" s="79" t="s">
        <v>1491</v>
      </c>
      <c r="AN139" s="79" t="b">
        <v>0</v>
      </c>
      <c r="AO139" s="85" t="s">
        <v>1436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v>0</v>
      </c>
      <c r="BE139" s="49">
        <v>0</v>
      </c>
      <c r="BF139" s="48">
        <v>0</v>
      </c>
      <c r="BG139" s="49">
        <v>0</v>
      </c>
      <c r="BH139" s="48">
        <v>0</v>
      </c>
      <c r="BI139" s="49">
        <v>0</v>
      </c>
      <c r="BJ139" s="48">
        <v>11</v>
      </c>
      <c r="BK139" s="49">
        <v>100</v>
      </c>
      <c r="BL139" s="48">
        <v>11</v>
      </c>
    </row>
    <row r="140" spans="1:64" ht="15">
      <c r="A140" s="64" t="s">
        <v>281</v>
      </c>
      <c r="B140" s="64" t="s">
        <v>295</v>
      </c>
      <c r="C140" s="65" t="s">
        <v>4030</v>
      </c>
      <c r="D140" s="66">
        <v>5.333333333333334</v>
      </c>
      <c r="E140" s="67" t="s">
        <v>136</v>
      </c>
      <c r="F140" s="68">
        <v>27.333333333333332</v>
      </c>
      <c r="G140" s="65"/>
      <c r="H140" s="69"/>
      <c r="I140" s="70"/>
      <c r="J140" s="70"/>
      <c r="K140" s="34" t="s">
        <v>65</v>
      </c>
      <c r="L140" s="77">
        <v>140</v>
      </c>
      <c r="M140" s="77"/>
      <c r="N140" s="72"/>
      <c r="O140" s="79" t="s">
        <v>369</v>
      </c>
      <c r="P140" s="81">
        <v>43689.65369212963</v>
      </c>
      <c r="Q140" s="79" t="s">
        <v>380</v>
      </c>
      <c r="R140" s="79"/>
      <c r="S140" s="79"/>
      <c r="T140" s="79" t="s">
        <v>666</v>
      </c>
      <c r="U140" s="79"/>
      <c r="V140" s="83" t="s">
        <v>890</v>
      </c>
      <c r="W140" s="81">
        <v>43689.65369212963</v>
      </c>
      <c r="X140" s="83" t="s">
        <v>1030</v>
      </c>
      <c r="Y140" s="79"/>
      <c r="Z140" s="79"/>
      <c r="AA140" s="85" t="s">
        <v>1290</v>
      </c>
      <c r="AB140" s="79"/>
      <c r="AC140" s="79" t="b">
        <v>0</v>
      </c>
      <c r="AD140" s="79">
        <v>0</v>
      </c>
      <c r="AE140" s="85" t="s">
        <v>1459</v>
      </c>
      <c r="AF140" s="79" t="b">
        <v>0</v>
      </c>
      <c r="AG140" s="79" t="s">
        <v>1467</v>
      </c>
      <c r="AH140" s="79"/>
      <c r="AI140" s="85" t="s">
        <v>1459</v>
      </c>
      <c r="AJ140" s="79" t="b">
        <v>0</v>
      </c>
      <c r="AK140" s="79">
        <v>2</v>
      </c>
      <c r="AL140" s="85" t="s">
        <v>1415</v>
      </c>
      <c r="AM140" s="79" t="s">
        <v>1491</v>
      </c>
      <c r="AN140" s="79" t="b">
        <v>0</v>
      </c>
      <c r="AO140" s="85" t="s">
        <v>1415</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5</v>
      </c>
      <c r="BC140" s="78" t="str">
        <f>REPLACE(INDEX(GroupVertices[Group],MATCH(Edges[[#This Row],[Vertex 2]],GroupVertices[Vertex],0)),1,1,"")</f>
        <v>1</v>
      </c>
      <c r="BD140" s="48">
        <v>1</v>
      </c>
      <c r="BE140" s="49">
        <v>4.545454545454546</v>
      </c>
      <c r="BF140" s="48">
        <v>0</v>
      </c>
      <c r="BG140" s="49">
        <v>0</v>
      </c>
      <c r="BH140" s="48">
        <v>0</v>
      </c>
      <c r="BI140" s="49">
        <v>0</v>
      </c>
      <c r="BJ140" s="48">
        <v>21</v>
      </c>
      <c r="BK140" s="49">
        <v>95.45454545454545</v>
      </c>
      <c r="BL140" s="48">
        <v>22</v>
      </c>
    </row>
    <row r="141" spans="1:64" ht="15">
      <c r="A141" s="64" t="s">
        <v>281</v>
      </c>
      <c r="B141" s="64" t="s">
        <v>295</v>
      </c>
      <c r="C141" s="65" t="s">
        <v>4030</v>
      </c>
      <c r="D141" s="66">
        <v>5.333333333333334</v>
      </c>
      <c r="E141" s="67" t="s">
        <v>136</v>
      </c>
      <c r="F141" s="68">
        <v>27.333333333333332</v>
      </c>
      <c r="G141" s="65"/>
      <c r="H141" s="69"/>
      <c r="I141" s="70"/>
      <c r="J141" s="70"/>
      <c r="K141" s="34" t="s">
        <v>65</v>
      </c>
      <c r="L141" s="77">
        <v>141</v>
      </c>
      <c r="M141" s="77"/>
      <c r="N141" s="72"/>
      <c r="O141" s="79" t="s">
        <v>369</v>
      </c>
      <c r="P141" s="81">
        <v>43698.36549768518</v>
      </c>
      <c r="Q141" s="79" t="s">
        <v>439</v>
      </c>
      <c r="R141" s="79"/>
      <c r="S141" s="79"/>
      <c r="T141" s="79" t="s">
        <v>700</v>
      </c>
      <c r="U141" s="79"/>
      <c r="V141" s="83" t="s">
        <v>890</v>
      </c>
      <c r="W141" s="81">
        <v>43698.36549768518</v>
      </c>
      <c r="X141" s="83" t="s">
        <v>1031</v>
      </c>
      <c r="Y141" s="79"/>
      <c r="Z141" s="79"/>
      <c r="AA141" s="85" t="s">
        <v>1291</v>
      </c>
      <c r="AB141" s="79"/>
      <c r="AC141" s="79" t="b">
        <v>0</v>
      </c>
      <c r="AD141" s="79">
        <v>0</v>
      </c>
      <c r="AE141" s="85" t="s">
        <v>1459</v>
      </c>
      <c r="AF141" s="79" t="b">
        <v>0</v>
      </c>
      <c r="AG141" s="79" t="s">
        <v>1467</v>
      </c>
      <c r="AH141" s="79"/>
      <c r="AI141" s="85" t="s">
        <v>1459</v>
      </c>
      <c r="AJ141" s="79" t="b">
        <v>0</v>
      </c>
      <c r="AK141" s="79">
        <v>2</v>
      </c>
      <c r="AL141" s="85" t="s">
        <v>1404</v>
      </c>
      <c r="AM141" s="79" t="s">
        <v>1491</v>
      </c>
      <c r="AN141" s="79" t="b">
        <v>0</v>
      </c>
      <c r="AO141" s="85" t="s">
        <v>1404</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5</v>
      </c>
      <c r="BC141" s="78" t="str">
        <f>REPLACE(INDEX(GroupVertices[Group],MATCH(Edges[[#This Row],[Vertex 2]],GroupVertices[Vertex],0)),1,1,"")</f>
        <v>1</v>
      </c>
      <c r="BD141" s="48">
        <v>2</v>
      </c>
      <c r="BE141" s="49">
        <v>8.695652173913043</v>
      </c>
      <c r="BF141" s="48">
        <v>0</v>
      </c>
      <c r="BG141" s="49">
        <v>0</v>
      </c>
      <c r="BH141" s="48">
        <v>0</v>
      </c>
      <c r="BI141" s="49">
        <v>0</v>
      </c>
      <c r="BJ141" s="48">
        <v>21</v>
      </c>
      <c r="BK141" s="49">
        <v>91.30434782608695</v>
      </c>
      <c r="BL141" s="48">
        <v>23</v>
      </c>
    </row>
    <row r="142" spans="1:64" ht="15">
      <c r="A142" s="64" t="s">
        <v>282</v>
      </c>
      <c r="B142" s="64" t="s">
        <v>282</v>
      </c>
      <c r="C142" s="65" t="s">
        <v>4030</v>
      </c>
      <c r="D142" s="66">
        <v>5.333333333333334</v>
      </c>
      <c r="E142" s="67" t="s">
        <v>136</v>
      </c>
      <c r="F142" s="68">
        <v>27.333333333333332</v>
      </c>
      <c r="G142" s="65"/>
      <c r="H142" s="69"/>
      <c r="I142" s="70"/>
      <c r="J142" s="70"/>
      <c r="K142" s="34" t="s">
        <v>65</v>
      </c>
      <c r="L142" s="77">
        <v>142</v>
      </c>
      <c r="M142" s="77"/>
      <c r="N142" s="72"/>
      <c r="O142" s="79" t="s">
        <v>176</v>
      </c>
      <c r="P142" s="81">
        <v>43690.55321759259</v>
      </c>
      <c r="Q142" s="79" t="s">
        <v>440</v>
      </c>
      <c r="R142" s="83" t="s">
        <v>581</v>
      </c>
      <c r="S142" s="79" t="s">
        <v>645</v>
      </c>
      <c r="T142" s="79" t="s">
        <v>701</v>
      </c>
      <c r="U142" s="79"/>
      <c r="V142" s="83" t="s">
        <v>891</v>
      </c>
      <c r="W142" s="81">
        <v>43690.55321759259</v>
      </c>
      <c r="X142" s="83" t="s">
        <v>1032</v>
      </c>
      <c r="Y142" s="79"/>
      <c r="Z142" s="79"/>
      <c r="AA142" s="85" t="s">
        <v>1292</v>
      </c>
      <c r="AB142" s="79"/>
      <c r="AC142" s="79" t="b">
        <v>0</v>
      </c>
      <c r="AD142" s="79">
        <v>0</v>
      </c>
      <c r="AE142" s="85" t="s">
        <v>1459</v>
      </c>
      <c r="AF142" s="79" t="b">
        <v>0</v>
      </c>
      <c r="AG142" s="79" t="s">
        <v>1467</v>
      </c>
      <c r="AH142" s="79"/>
      <c r="AI142" s="85" t="s">
        <v>1459</v>
      </c>
      <c r="AJ142" s="79" t="b">
        <v>0</v>
      </c>
      <c r="AK142" s="79">
        <v>0</v>
      </c>
      <c r="AL142" s="85" t="s">
        <v>1459</v>
      </c>
      <c r="AM142" s="79" t="s">
        <v>1487</v>
      </c>
      <c r="AN142" s="79" t="b">
        <v>0</v>
      </c>
      <c r="AO142" s="85" t="s">
        <v>1292</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12</v>
      </c>
      <c r="BC142" s="78" t="str">
        <f>REPLACE(INDEX(GroupVertices[Group],MATCH(Edges[[#This Row],[Vertex 2]],GroupVertices[Vertex],0)),1,1,"")</f>
        <v>12</v>
      </c>
      <c r="BD142" s="48">
        <v>0</v>
      </c>
      <c r="BE142" s="49">
        <v>0</v>
      </c>
      <c r="BF142" s="48">
        <v>0</v>
      </c>
      <c r="BG142" s="49">
        <v>0</v>
      </c>
      <c r="BH142" s="48">
        <v>0</v>
      </c>
      <c r="BI142" s="49">
        <v>0</v>
      </c>
      <c r="BJ142" s="48">
        <v>17</v>
      </c>
      <c r="BK142" s="49">
        <v>100</v>
      </c>
      <c r="BL142" s="48">
        <v>17</v>
      </c>
    </row>
    <row r="143" spans="1:64" ht="15">
      <c r="A143" s="64" t="s">
        <v>282</v>
      </c>
      <c r="B143" s="64" t="s">
        <v>282</v>
      </c>
      <c r="C143" s="65" t="s">
        <v>4030</v>
      </c>
      <c r="D143" s="66">
        <v>5.333333333333334</v>
      </c>
      <c r="E143" s="67" t="s">
        <v>136</v>
      </c>
      <c r="F143" s="68">
        <v>27.333333333333332</v>
      </c>
      <c r="G143" s="65"/>
      <c r="H143" s="69"/>
      <c r="I143" s="70"/>
      <c r="J143" s="70"/>
      <c r="K143" s="34" t="s">
        <v>65</v>
      </c>
      <c r="L143" s="77">
        <v>143</v>
      </c>
      <c r="M143" s="77"/>
      <c r="N143" s="72"/>
      <c r="O143" s="79" t="s">
        <v>176</v>
      </c>
      <c r="P143" s="81">
        <v>43697.43282407407</v>
      </c>
      <c r="Q143" s="79" t="s">
        <v>441</v>
      </c>
      <c r="R143" s="83" t="s">
        <v>582</v>
      </c>
      <c r="S143" s="79" t="s">
        <v>645</v>
      </c>
      <c r="T143" s="79" t="s">
        <v>702</v>
      </c>
      <c r="U143" s="79"/>
      <c r="V143" s="83" t="s">
        <v>891</v>
      </c>
      <c r="W143" s="81">
        <v>43697.43282407407</v>
      </c>
      <c r="X143" s="83" t="s">
        <v>1033</v>
      </c>
      <c r="Y143" s="79"/>
      <c r="Z143" s="79"/>
      <c r="AA143" s="85" t="s">
        <v>1293</v>
      </c>
      <c r="AB143" s="79"/>
      <c r="AC143" s="79" t="b">
        <v>0</v>
      </c>
      <c r="AD143" s="79">
        <v>2</v>
      </c>
      <c r="AE143" s="85" t="s">
        <v>1459</v>
      </c>
      <c r="AF143" s="79" t="b">
        <v>0</v>
      </c>
      <c r="AG143" s="79" t="s">
        <v>1467</v>
      </c>
      <c r="AH143" s="79"/>
      <c r="AI143" s="85" t="s">
        <v>1459</v>
      </c>
      <c r="AJ143" s="79" t="b">
        <v>0</v>
      </c>
      <c r="AK143" s="79">
        <v>2</v>
      </c>
      <c r="AL143" s="85" t="s">
        <v>1459</v>
      </c>
      <c r="AM143" s="79" t="s">
        <v>1487</v>
      </c>
      <c r="AN143" s="79" t="b">
        <v>0</v>
      </c>
      <c r="AO143" s="85" t="s">
        <v>1293</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12</v>
      </c>
      <c r="BC143" s="78" t="str">
        <f>REPLACE(INDEX(GroupVertices[Group],MATCH(Edges[[#This Row],[Vertex 2]],GroupVertices[Vertex],0)),1,1,"")</f>
        <v>12</v>
      </c>
      <c r="BD143" s="48">
        <v>1</v>
      </c>
      <c r="BE143" s="49">
        <v>3.125</v>
      </c>
      <c r="BF143" s="48">
        <v>0</v>
      </c>
      <c r="BG143" s="49">
        <v>0</v>
      </c>
      <c r="BH143" s="48">
        <v>0</v>
      </c>
      <c r="BI143" s="49">
        <v>0</v>
      </c>
      <c r="BJ143" s="48">
        <v>31</v>
      </c>
      <c r="BK143" s="49">
        <v>96.875</v>
      </c>
      <c r="BL143" s="48">
        <v>32</v>
      </c>
    </row>
    <row r="144" spans="1:64" ht="15">
      <c r="A144" s="64" t="s">
        <v>283</v>
      </c>
      <c r="B144" s="64" t="s">
        <v>282</v>
      </c>
      <c r="C144" s="65" t="s">
        <v>4028</v>
      </c>
      <c r="D144" s="66">
        <v>3</v>
      </c>
      <c r="E144" s="67" t="s">
        <v>132</v>
      </c>
      <c r="F144" s="68">
        <v>35</v>
      </c>
      <c r="G144" s="65"/>
      <c r="H144" s="69"/>
      <c r="I144" s="70"/>
      <c r="J144" s="70"/>
      <c r="K144" s="34" t="s">
        <v>65</v>
      </c>
      <c r="L144" s="77">
        <v>144</v>
      </c>
      <c r="M144" s="77"/>
      <c r="N144" s="72"/>
      <c r="O144" s="79" t="s">
        <v>369</v>
      </c>
      <c r="P144" s="81">
        <v>43697.433530092596</v>
      </c>
      <c r="Q144" s="79" t="s">
        <v>435</v>
      </c>
      <c r="R144" s="79"/>
      <c r="S144" s="79"/>
      <c r="T144" s="79" t="s">
        <v>282</v>
      </c>
      <c r="U144" s="79"/>
      <c r="V144" s="83" t="s">
        <v>892</v>
      </c>
      <c r="W144" s="81">
        <v>43697.433530092596</v>
      </c>
      <c r="X144" s="83" t="s">
        <v>1034</v>
      </c>
      <c r="Y144" s="79"/>
      <c r="Z144" s="79"/>
      <c r="AA144" s="85" t="s">
        <v>1294</v>
      </c>
      <c r="AB144" s="79"/>
      <c r="AC144" s="79" t="b">
        <v>0</v>
      </c>
      <c r="AD144" s="79">
        <v>0</v>
      </c>
      <c r="AE144" s="85" t="s">
        <v>1459</v>
      </c>
      <c r="AF144" s="79" t="b">
        <v>0</v>
      </c>
      <c r="AG144" s="79" t="s">
        <v>1467</v>
      </c>
      <c r="AH144" s="79"/>
      <c r="AI144" s="85" t="s">
        <v>1459</v>
      </c>
      <c r="AJ144" s="79" t="b">
        <v>0</v>
      </c>
      <c r="AK144" s="79">
        <v>2</v>
      </c>
      <c r="AL144" s="85" t="s">
        <v>1293</v>
      </c>
      <c r="AM144" s="79" t="s">
        <v>1489</v>
      </c>
      <c r="AN144" s="79" t="b">
        <v>0</v>
      </c>
      <c r="AO144" s="85" t="s">
        <v>1293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12</v>
      </c>
      <c r="BC144" s="78" t="str">
        <f>REPLACE(INDEX(GroupVertices[Group],MATCH(Edges[[#This Row],[Vertex 2]],GroupVertices[Vertex],0)),1,1,"")</f>
        <v>12</v>
      </c>
      <c r="BD144" s="48">
        <v>1</v>
      </c>
      <c r="BE144" s="49">
        <v>4.166666666666667</v>
      </c>
      <c r="BF144" s="48">
        <v>0</v>
      </c>
      <c r="BG144" s="49">
        <v>0</v>
      </c>
      <c r="BH144" s="48">
        <v>0</v>
      </c>
      <c r="BI144" s="49">
        <v>0</v>
      </c>
      <c r="BJ144" s="48">
        <v>23</v>
      </c>
      <c r="BK144" s="49">
        <v>95.83333333333333</v>
      </c>
      <c r="BL144" s="48">
        <v>24</v>
      </c>
    </row>
    <row r="145" spans="1:64" ht="15">
      <c r="A145" s="64" t="s">
        <v>283</v>
      </c>
      <c r="B145" s="64" t="s">
        <v>283</v>
      </c>
      <c r="C145" s="65" t="s">
        <v>4028</v>
      </c>
      <c r="D145" s="66">
        <v>3</v>
      </c>
      <c r="E145" s="67" t="s">
        <v>132</v>
      </c>
      <c r="F145" s="68">
        <v>35</v>
      </c>
      <c r="G145" s="65"/>
      <c r="H145" s="69"/>
      <c r="I145" s="70"/>
      <c r="J145" s="70"/>
      <c r="K145" s="34" t="s">
        <v>65</v>
      </c>
      <c r="L145" s="77">
        <v>145</v>
      </c>
      <c r="M145" s="77"/>
      <c r="N145" s="72"/>
      <c r="O145" s="79" t="s">
        <v>176</v>
      </c>
      <c r="P145" s="81">
        <v>43698.3758912037</v>
      </c>
      <c r="Q145" s="79" t="s">
        <v>442</v>
      </c>
      <c r="R145" s="83" t="s">
        <v>578</v>
      </c>
      <c r="S145" s="79" t="s">
        <v>645</v>
      </c>
      <c r="T145" s="79" t="s">
        <v>703</v>
      </c>
      <c r="U145" s="79"/>
      <c r="V145" s="83" t="s">
        <v>892</v>
      </c>
      <c r="W145" s="81">
        <v>43698.3758912037</v>
      </c>
      <c r="X145" s="83" t="s">
        <v>1035</v>
      </c>
      <c r="Y145" s="79"/>
      <c r="Z145" s="79"/>
      <c r="AA145" s="85" t="s">
        <v>1295</v>
      </c>
      <c r="AB145" s="79"/>
      <c r="AC145" s="79" t="b">
        <v>0</v>
      </c>
      <c r="AD145" s="79">
        <v>0</v>
      </c>
      <c r="AE145" s="85" t="s">
        <v>1459</v>
      </c>
      <c r="AF145" s="79" t="b">
        <v>0</v>
      </c>
      <c r="AG145" s="79" t="s">
        <v>1468</v>
      </c>
      <c r="AH145" s="79"/>
      <c r="AI145" s="85" t="s">
        <v>1459</v>
      </c>
      <c r="AJ145" s="79" t="b">
        <v>0</v>
      </c>
      <c r="AK145" s="79">
        <v>0</v>
      </c>
      <c r="AL145" s="85" t="s">
        <v>1459</v>
      </c>
      <c r="AM145" s="79" t="s">
        <v>1487</v>
      </c>
      <c r="AN145" s="79" t="b">
        <v>0</v>
      </c>
      <c r="AO145" s="85" t="s">
        <v>1295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12</v>
      </c>
      <c r="BC145" s="78" t="str">
        <f>REPLACE(INDEX(GroupVertices[Group],MATCH(Edges[[#This Row],[Vertex 2]],GroupVertices[Vertex],0)),1,1,"")</f>
        <v>12</v>
      </c>
      <c r="BD145" s="48">
        <v>0</v>
      </c>
      <c r="BE145" s="49">
        <v>0</v>
      </c>
      <c r="BF145" s="48">
        <v>0</v>
      </c>
      <c r="BG145" s="49">
        <v>0</v>
      </c>
      <c r="BH145" s="48">
        <v>0</v>
      </c>
      <c r="BI145" s="49">
        <v>0</v>
      </c>
      <c r="BJ145" s="48">
        <v>22</v>
      </c>
      <c r="BK145" s="49">
        <v>100</v>
      </c>
      <c r="BL145" s="48">
        <v>22</v>
      </c>
    </row>
    <row r="146" spans="1:64" ht="15">
      <c r="A146" s="64" t="s">
        <v>284</v>
      </c>
      <c r="B146" s="64" t="s">
        <v>284</v>
      </c>
      <c r="C146" s="65" t="s">
        <v>4028</v>
      </c>
      <c r="D146" s="66">
        <v>3</v>
      </c>
      <c r="E146" s="67" t="s">
        <v>132</v>
      </c>
      <c r="F146" s="68">
        <v>35</v>
      </c>
      <c r="G146" s="65"/>
      <c r="H146" s="69"/>
      <c r="I146" s="70"/>
      <c r="J146" s="70"/>
      <c r="K146" s="34" t="s">
        <v>65</v>
      </c>
      <c r="L146" s="77">
        <v>146</v>
      </c>
      <c r="M146" s="77"/>
      <c r="N146" s="72"/>
      <c r="O146" s="79" t="s">
        <v>176</v>
      </c>
      <c r="P146" s="81">
        <v>43678.45164351852</v>
      </c>
      <c r="Q146" s="79" t="s">
        <v>443</v>
      </c>
      <c r="R146" s="83" t="s">
        <v>583</v>
      </c>
      <c r="S146" s="79" t="s">
        <v>646</v>
      </c>
      <c r="T146" s="79" t="s">
        <v>704</v>
      </c>
      <c r="U146" s="79"/>
      <c r="V146" s="83" t="s">
        <v>893</v>
      </c>
      <c r="W146" s="81">
        <v>43678.45164351852</v>
      </c>
      <c r="X146" s="83" t="s">
        <v>1036</v>
      </c>
      <c r="Y146" s="79"/>
      <c r="Z146" s="79"/>
      <c r="AA146" s="85" t="s">
        <v>1296</v>
      </c>
      <c r="AB146" s="79"/>
      <c r="AC146" s="79" t="b">
        <v>0</v>
      </c>
      <c r="AD146" s="79">
        <v>41</v>
      </c>
      <c r="AE146" s="85" t="s">
        <v>1459</v>
      </c>
      <c r="AF146" s="79" t="b">
        <v>0</v>
      </c>
      <c r="AG146" s="79" t="s">
        <v>1469</v>
      </c>
      <c r="AH146" s="79"/>
      <c r="AI146" s="85" t="s">
        <v>1459</v>
      </c>
      <c r="AJ146" s="79" t="b">
        <v>0</v>
      </c>
      <c r="AK146" s="79">
        <v>7</v>
      </c>
      <c r="AL146" s="85" t="s">
        <v>1459</v>
      </c>
      <c r="AM146" s="79" t="s">
        <v>1488</v>
      </c>
      <c r="AN146" s="79" t="b">
        <v>0</v>
      </c>
      <c r="AO146" s="85" t="s">
        <v>1296</v>
      </c>
      <c r="AP146" s="79" t="s">
        <v>1499</v>
      </c>
      <c r="AQ146" s="79">
        <v>0</v>
      </c>
      <c r="AR146" s="79">
        <v>0</v>
      </c>
      <c r="AS146" s="79" t="s">
        <v>1500</v>
      </c>
      <c r="AT146" s="79" t="s">
        <v>1503</v>
      </c>
      <c r="AU146" s="79" t="s">
        <v>1504</v>
      </c>
      <c r="AV146" s="79" t="s">
        <v>1505</v>
      </c>
      <c r="AW146" s="79" t="s">
        <v>1508</v>
      </c>
      <c r="AX146" s="79" t="s">
        <v>1511</v>
      </c>
      <c r="AY146" s="79" t="s">
        <v>1514</v>
      </c>
      <c r="AZ146" s="83" t="s">
        <v>1515</v>
      </c>
      <c r="BA146">
        <v>1</v>
      </c>
      <c r="BB146" s="78" t="str">
        <f>REPLACE(INDEX(GroupVertices[Group],MATCH(Edges[[#This Row],[Vertex 1]],GroupVertices[Vertex],0)),1,1,"")</f>
        <v>11</v>
      </c>
      <c r="BC146" s="78" t="str">
        <f>REPLACE(INDEX(GroupVertices[Group],MATCH(Edges[[#This Row],[Vertex 2]],GroupVertices[Vertex],0)),1,1,"")</f>
        <v>11</v>
      </c>
      <c r="BD146" s="48">
        <v>1</v>
      </c>
      <c r="BE146" s="49">
        <v>4.166666666666667</v>
      </c>
      <c r="BF146" s="48">
        <v>0</v>
      </c>
      <c r="BG146" s="49">
        <v>0</v>
      </c>
      <c r="BH146" s="48">
        <v>0</v>
      </c>
      <c r="BI146" s="49">
        <v>0</v>
      </c>
      <c r="BJ146" s="48">
        <v>23</v>
      </c>
      <c r="BK146" s="49">
        <v>95.83333333333333</v>
      </c>
      <c r="BL146" s="48">
        <v>24</v>
      </c>
    </row>
    <row r="147" spans="1:64" ht="15">
      <c r="A147" s="64" t="s">
        <v>285</v>
      </c>
      <c r="B147" s="64" t="s">
        <v>284</v>
      </c>
      <c r="C147" s="65" t="s">
        <v>4028</v>
      </c>
      <c r="D147" s="66">
        <v>3</v>
      </c>
      <c r="E147" s="67" t="s">
        <v>132</v>
      </c>
      <c r="F147" s="68">
        <v>35</v>
      </c>
      <c r="G147" s="65"/>
      <c r="H147" s="69"/>
      <c r="I147" s="70"/>
      <c r="J147" s="70"/>
      <c r="K147" s="34" t="s">
        <v>65</v>
      </c>
      <c r="L147" s="77">
        <v>147</v>
      </c>
      <c r="M147" s="77"/>
      <c r="N147" s="72"/>
      <c r="O147" s="79" t="s">
        <v>369</v>
      </c>
      <c r="P147" s="81">
        <v>43699.68916666666</v>
      </c>
      <c r="Q147" s="79" t="s">
        <v>388</v>
      </c>
      <c r="R147" s="79"/>
      <c r="S147" s="79"/>
      <c r="T147" s="79" t="s">
        <v>673</v>
      </c>
      <c r="U147" s="79"/>
      <c r="V147" s="83" t="s">
        <v>894</v>
      </c>
      <c r="W147" s="81">
        <v>43699.68916666666</v>
      </c>
      <c r="X147" s="83" t="s">
        <v>1037</v>
      </c>
      <c r="Y147" s="79"/>
      <c r="Z147" s="79"/>
      <c r="AA147" s="85" t="s">
        <v>1297</v>
      </c>
      <c r="AB147" s="79"/>
      <c r="AC147" s="79" t="b">
        <v>0</v>
      </c>
      <c r="AD147" s="79">
        <v>0</v>
      </c>
      <c r="AE147" s="85" t="s">
        <v>1459</v>
      </c>
      <c r="AF147" s="79" t="b">
        <v>0</v>
      </c>
      <c r="AG147" s="79" t="s">
        <v>1469</v>
      </c>
      <c r="AH147" s="79"/>
      <c r="AI147" s="85" t="s">
        <v>1459</v>
      </c>
      <c r="AJ147" s="79" t="b">
        <v>0</v>
      </c>
      <c r="AK147" s="79">
        <v>7</v>
      </c>
      <c r="AL147" s="85" t="s">
        <v>1296</v>
      </c>
      <c r="AM147" s="79" t="s">
        <v>1488</v>
      </c>
      <c r="AN147" s="79" t="b">
        <v>0</v>
      </c>
      <c r="AO147" s="85" t="s">
        <v>1296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11</v>
      </c>
      <c r="BC147" s="78" t="str">
        <f>REPLACE(INDEX(GroupVertices[Group],MATCH(Edges[[#This Row],[Vertex 2]],GroupVertices[Vertex],0)),1,1,"")</f>
        <v>11</v>
      </c>
      <c r="BD147" s="48">
        <v>1</v>
      </c>
      <c r="BE147" s="49">
        <v>4.761904761904762</v>
      </c>
      <c r="BF147" s="48">
        <v>0</v>
      </c>
      <c r="BG147" s="49">
        <v>0</v>
      </c>
      <c r="BH147" s="48">
        <v>0</v>
      </c>
      <c r="BI147" s="49">
        <v>0</v>
      </c>
      <c r="BJ147" s="48">
        <v>20</v>
      </c>
      <c r="BK147" s="49">
        <v>95.23809523809524</v>
      </c>
      <c r="BL147" s="48">
        <v>21</v>
      </c>
    </row>
    <row r="148" spans="1:64" ht="15">
      <c r="A148" s="64" t="s">
        <v>286</v>
      </c>
      <c r="B148" s="64" t="s">
        <v>286</v>
      </c>
      <c r="C148" s="65" t="s">
        <v>4029</v>
      </c>
      <c r="D148" s="66">
        <v>7.666666666666667</v>
      </c>
      <c r="E148" s="67" t="s">
        <v>136</v>
      </c>
      <c r="F148" s="68">
        <v>19.666666666666664</v>
      </c>
      <c r="G148" s="65"/>
      <c r="H148" s="69"/>
      <c r="I148" s="70"/>
      <c r="J148" s="70"/>
      <c r="K148" s="34" t="s">
        <v>65</v>
      </c>
      <c r="L148" s="77">
        <v>148</v>
      </c>
      <c r="M148" s="77"/>
      <c r="N148" s="72"/>
      <c r="O148" s="79" t="s">
        <v>176</v>
      </c>
      <c r="P148" s="81">
        <v>43692.63484953704</v>
      </c>
      <c r="Q148" s="79" t="s">
        <v>444</v>
      </c>
      <c r="R148" s="83" t="s">
        <v>584</v>
      </c>
      <c r="S148" s="79" t="s">
        <v>635</v>
      </c>
      <c r="T148" s="79" t="s">
        <v>705</v>
      </c>
      <c r="U148" s="79"/>
      <c r="V148" s="83" t="s">
        <v>895</v>
      </c>
      <c r="W148" s="81">
        <v>43692.63484953704</v>
      </c>
      <c r="X148" s="83" t="s">
        <v>1038</v>
      </c>
      <c r="Y148" s="79"/>
      <c r="Z148" s="79"/>
      <c r="AA148" s="85" t="s">
        <v>1298</v>
      </c>
      <c r="AB148" s="79"/>
      <c r="AC148" s="79" t="b">
        <v>0</v>
      </c>
      <c r="AD148" s="79">
        <v>0</v>
      </c>
      <c r="AE148" s="85" t="s">
        <v>1459</v>
      </c>
      <c r="AF148" s="79" t="b">
        <v>0</v>
      </c>
      <c r="AG148" s="79" t="s">
        <v>1473</v>
      </c>
      <c r="AH148" s="79"/>
      <c r="AI148" s="85" t="s">
        <v>1459</v>
      </c>
      <c r="AJ148" s="79" t="b">
        <v>0</v>
      </c>
      <c r="AK148" s="79">
        <v>0</v>
      </c>
      <c r="AL148" s="85" t="s">
        <v>1459</v>
      </c>
      <c r="AM148" s="79" t="s">
        <v>1485</v>
      </c>
      <c r="AN148" s="79" t="b">
        <v>0</v>
      </c>
      <c r="AO148" s="85" t="s">
        <v>1298</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6</v>
      </c>
      <c r="BC148" s="78" t="str">
        <f>REPLACE(INDEX(GroupVertices[Group],MATCH(Edges[[#This Row],[Vertex 2]],GroupVertices[Vertex],0)),1,1,"")</f>
        <v>6</v>
      </c>
      <c r="BD148" s="48">
        <v>1</v>
      </c>
      <c r="BE148" s="49">
        <v>8.333333333333334</v>
      </c>
      <c r="BF148" s="48">
        <v>0</v>
      </c>
      <c r="BG148" s="49">
        <v>0</v>
      </c>
      <c r="BH148" s="48">
        <v>0</v>
      </c>
      <c r="BI148" s="49">
        <v>0</v>
      </c>
      <c r="BJ148" s="48">
        <v>11</v>
      </c>
      <c r="BK148" s="49">
        <v>91.66666666666667</v>
      </c>
      <c r="BL148" s="48">
        <v>12</v>
      </c>
    </row>
    <row r="149" spans="1:64" ht="15">
      <c r="A149" s="64" t="s">
        <v>286</v>
      </c>
      <c r="B149" s="64" t="s">
        <v>286</v>
      </c>
      <c r="C149" s="65" t="s">
        <v>4029</v>
      </c>
      <c r="D149" s="66">
        <v>7.666666666666667</v>
      </c>
      <c r="E149" s="67" t="s">
        <v>136</v>
      </c>
      <c r="F149" s="68">
        <v>19.666666666666664</v>
      </c>
      <c r="G149" s="65"/>
      <c r="H149" s="69"/>
      <c r="I149" s="70"/>
      <c r="J149" s="70"/>
      <c r="K149" s="34" t="s">
        <v>65</v>
      </c>
      <c r="L149" s="77">
        <v>149</v>
      </c>
      <c r="M149" s="77"/>
      <c r="N149" s="72"/>
      <c r="O149" s="79" t="s">
        <v>176</v>
      </c>
      <c r="P149" s="81">
        <v>43700.193391203706</v>
      </c>
      <c r="Q149" s="79" t="s">
        <v>445</v>
      </c>
      <c r="R149" s="83" t="s">
        <v>585</v>
      </c>
      <c r="S149" s="79" t="s">
        <v>635</v>
      </c>
      <c r="T149" s="79" t="s">
        <v>706</v>
      </c>
      <c r="U149" s="79"/>
      <c r="V149" s="83" t="s">
        <v>895</v>
      </c>
      <c r="W149" s="81">
        <v>43700.193391203706</v>
      </c>
      <c r="X149" s="83" t="s">
        <v>1039</v>
      </c>
      <c r="Y149" s="79"/>
      <c r="Z149" s="79"/>
      <c r="AA149" s="85" t="s">
        <v>1299</v>
      </c>
      <c r="AB149" s="79"/>
      <c r="AC149" s="79" t="b">
        <v>0</v>
      </c>
      <c r="AD149" s="79">
        <v>0</v>
      </c>
      <c r="AE149" s="85" t="s">
        <v>1459</v>
      </c>
      <c r="AF149" s="79" t="b">
        <v>0</v>
      </c>
      <c r="AG149" s="79" t="s">
        <v>1474</v>
      </c>
      <c r="AH149" s="79"/>
      <c r="AI149" s="85" t="s">
        <v>1459</v>
      </c>
      <c r="AJ149" s="79" t="b">
        <v>0</v>
      </c>
      <c r="AK149" s="79">
        <v>0</v>
      </c>
      <c r="AL149" s="85" t="s">
        <v>1459</v>
      </c>
      <c r="AM149" s="79" t="s">
        <v>1485</v>
      </c>
      <c r="AN149" s="79" t="b">
        <v>0</v>
      </c>
      <c r="AO149" s="85" t="s">
        <v>1299</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6</v>
      </c>
      <c r="BC149" s="78" t="str">
        <f>REPLACE(INDEX(GroupVertices[Group],MATCH(Edges[[#This Row],[Vertex 2]],GroupVertices[Vertex],0)),1,1,"")</f>
        <v>6</v>
      </c>
      <c r="BD149" s="48">
        <v>0</v>
      </c>
      <c r="BE149" s="49">
        <v>0</v>
      </c>
      <c r="BF149" s="48">
        <v>0</v>
      </c>
      <c r="BG149" s="49">
        <v>0</v>
      </c>
      <c r="BH149" s="48">
        <v>0</v>
      </c>
      <c r="BI149" s="49">
        <v>0</v>
      </c>
      <c r="BJ149" s="48">
        <v>5</v>
      </c>
      <c r="BK149" s="49">
        <v>100</v>
      </c>
      <c r="BL149" s="48">
        <v>5</v>
      </c>
    </row>
    <row r="150" spans="1:64" ht="15">
      <c r="A150" s="64" t="s">
        <v>286</v>
      </c>
      <c r="B150" s="64" t="s">
        <v>286</v>
      </c>
      <c r="C150" s="65" t="s">
        <v>4029</v>
      </c>
      <c r="D150" s="66">
        <v>7.666666666666667</v>
      </c>
      <c r="E150" s="67" t="s">
        <v>136</v>
      </c>
      <c r="F150" s="68">
        <v>19.666666666666664</v>
      </c>
      <c r="G150" s="65"/>
      <c r="H150" s="69"/>
      <c r="I150" s="70"/>
      <c r="J150" s="70"/>
      <c r="K150" s="34" t="s">
        <v>65</v>
      </c>
      <c r="L150" s="77">
        <v>150</v>
      </c>
      <c r="M150" s="77"/>
      <c r="N150" s="72"/>
      <c r="O150" s="79" t="s">
        <v>176</v>
      </c>
      <c r="P150" s="81">
        <v>43700.19599537037</v>
      </c>
      <c r="Q150" s="79" t="s">
        <v>446</v>
      </c>
      <c r="R150" s="83" t="s">
        <v>586</v>
      </c>
      <c r="S150" s="79" t="s">
        <v>635</v>
      </c>
      <c r="T150" s="79" t="s">
        <v>706</v>
      </c>
      <c r="U150" s="79"/>
      <c r="V150" s="83" t="s">
        <v>895</v>
      </c>
      <c r="W150" s="81">
        <v>43700.19599537037</v>
      </c>
      <c r="X150" s="83" t="s">
        <v>1040</v>
      </c>
      <c r="Y150" s="79"/>
      <c r="Z150" s="79"/>
      <c r="AA150" s="85" t="s">
        <v>1300</v>
      </c>
      <c r="AB150" s="79"/>
      <c r="AC150" s="79" t="b">
        <v>0</v>
      </c>
      <c r="AD150" s="79">
        <v>0</v>
      </c>
      <c r="AE150" s="85" t="s">
        <v>1459</v>
      </c>
      <c r="AF150" s="79" t="b">
        <v>0</v>
      </c>
      <c r="AG150" s="79" t="s">
        <v>1474</v>
      </c>
      <c r="AH150" s="79"/>
      <c r="AI150" s="85" t="s">
        <v>1459</v>
      </c>
      <c r="AJ150" s="79" t="b">
        <v>0</v>
      </c>
      <c r="AK150" s="79">
        <v>0</v>
      </c>
      <c r="AL150" s="85" t="s">
        <v>1459</v>
      </c>
      <c r="AM150" s="79" t="s">
        <v>1485</v>
      </c>
      <c r="AN150" s="79" t="b">
        <v>0</v>
      </c>
      <c r="AO150" s="85" t="s">
        <v>1300</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6</v>
      </c>
      <c r="BC150" s="78" t="str">
        <f>REPLACE(INDEX(GroupVertices[Group],MATCH(Edges[[#This Row],[Vertex 2]],GroupVertices[Vertex],0)),1,1,"")</f>
        <v>6</v>
      </c>
      <c r="BD150" s="48">
        <v>0</v>
      </c>
      <c r="BE150" s="49">
        <v>0</v>
      </c>
      <c r="BF150" s="48">
        <v>0</v>
      </c>
      <c r="BG150" s="49">
        <v>0</v>
      </c>
      <c r="BH150" s="48">
        <v>0</v>
      </c>
      <c r="BI150" s="49">
        <v>0</v>
      </c>
      <c r="BJ150" s="48">
        <v>5</v>
      </c>
      <c r="BK150" s="49">
        <v>100</v>
      </c>
      <c r="BL150" s="48">
        <v>5</v>
      </c>
    </row>
    <row r="151" spans="1:64" ht="15">
      <c r="A151" s="64" t="s">
        <v>287</v>
      </c>
      <c r="B151" s="64" t="s">
        <v>287</v>
      </c>
      <c r="C151" s="65" t="s">
        <v>4028</v>
      </c>
      <c r="D151" s="66">
        <v>3</v>
      </c>
      <c r="E151" s="67" t="s">
        <v>132</v>
      </c>
      <c r="F151" s="68">
        <v>35</v>
      </c>
      <c r="G151" s="65"/>
      <c r="H151" s="69"/>
      <c r="I151" s="70"/>
      <c r="J151" s="70"/>
      <c r="K151" s="34" t="s">
        <v>65</v>
      </c>
      <c r="L151" s="77">
        <v>151</v>
      </c>
      <c r="M151" s="77"/>
      <c r="N151" s="72"/>
      <c r="O151" s="79" t="s">
        <v>176</v>
      </c>
      <c r="P151" s="81">
        <v>43700.26059027778</v>
      </c>
      <c r="Q151" s="79" t="s">
        <v>447</v>
      </c>
      <c r="R151" s="83" t="s">
        <v>587</v>
      </c>
      <c r="S151" s="79" t="s">
        <v>639</v>
      </c>
      <c r="T151" s="79" t="s">
        <v>707</v>
      </c>
      <c r="U151" s="79"/>
      <c r="V151" s="83" t="s">
        <v>896</v>
      </c>
      <c r="W151" s="81">
        <v>43700.26059027778</v>
      </c>
      <c r="X151" s="83" t="s">
        <v>1041</v>
      </c>
      <c r="Y151" s="79"/>
      <c r="Z151" s="79"/>
      <c r="AA151" s="85" t="s">
        <v>1301</v>
      </c>
      <c r="AB151" s="79"/>
      <c r="AC151" s="79" t="b">
        <v>0</v>
      </c>
      <c r="AD151" s="79">
        <v>4</v>
      </c>
      <c r="AE151" s="85" t="s">
        <v>1459</v>
      </c>
      <c r="AF151" s="79" t="b">
        <v>1</v>
      </c>
      <c r="AG151" s="79" t="s">
        <v>1467</v>
      </c>
      <c r="AH151" s="79"/>
      <c r="AI151" s="85" t="s">
        <v>1428</v>
      </c>
      <c r="AJ151" s="79" t="b">
        <v>0</v>
      </c>
      <c r="AK151" s="79">
        <v>0</v>
      </c>
      <c r="AL151" s="85" t="s">
        <v>1459</v>
      </c>
      <c r="AM151" s="79" t="s">
        <v>1488</v>
      </c>
      <c r="AN151" s="79" t="b">
        <v>0</v>
      </c>
      <c r="AO151" s="85" t="s">
        <v>1301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v>1</v>
      </c>
      <c r="BE151" s="49">
        <v>14.285714285714286</v>
      </c>
      <c r="BF151" s="48">
        <v>0</v>
      </c>
      <c r="BG151" s="49">
        <v>0</v>
      </c>
      <c r="BH151" s="48">
        <v>0</v>
      </c>
      <c r="BI151" s="49">
        <v>0</v>
      </c>
      <c r="BJ151" s="48">
        <v>6</v>
      </c>
      <c r="BK151" s="49">
        <v>85.71428571428571</v>
      </c>
      <c r="BL151" s="48">
        <v>7</v>
      </c>
    </row>
    <row r="152" spans="1:64" ht="15">
      <c r="A152" s="64" t="s">
        <v>288</v>
      </c>
      <c r="B152" s="64" t="s">
        <v>306</v>
      </c>
      <c r="C152" s="65" t="s">
        <v>4028</v>
      </c>
      <c r="D152" s="66">
        <v>3</v>
      </c>
      <c r="E152" s="67" t="s">
        <v>132</v>
      </c>
      <c r="F152" s="68">
        <v>35</v>
      </c>
      <c r="G152" s="65"/>
      <c r="H152" s="69"/>
      <c r="I152" s="70"/>
      <c r="J152" s="70"/>
      <c r="K152" s="34" t="s">
        <v>65</v>
      </c>
      <c r="L152" s="77">
        <v>152</v>
      </c>
      <c r="M152" s="77"/>
      <c r="N152" s="72"/>
      <c r="O152" s="79" t="s">
        <v>369</v>
      </c>
      <c r="P152" s="81">
        <v>43700.29722222222</v>
      </c>
      <c r="Q152" s="79" t="s">
        <v>448</v>
      </c>
      <c r="R152" s="79"/>
      <c r="S152" s="79"/>
      <c r="T152" s="79"/>
      <c r="U152" s="79"/>
      <c r="V152" s="83" t="s">
        <v>897</v>
      </c>
      <c r="W152" s="81">
        <v>43700.29722222222</v>
      </c>
      <c r="X152" s="83" t="s">
        <v>1042</v>
      </c>
      <c r="Y152" s="79"/>
      <c r="Z152" s="79"/>
      <c r="AA152" s="85" t="s">
        <v>1302</v>
      </c>
      <c r="AB152" s="79"/>
      <c r="AC152" s="79" t="b">
        <v>0</v>
      </c>
      <c r="AD152" s="79">
        <v>0</v>
      </c>
      <c r="AE152" s="85" t="s">
        <v>1459</v>
      </c>
      <c r="AF152" s="79" t="b">
        <v>1</v>
      </c>
      <c r="AG152" s="79" t="s">
        <v>1467</v>
      </c>
      <c r="AH152" s="79"/>
      <c r="AI152" s="85" t="s">
        <v>1480</v>
      </c>
      <c r="AJ152" s="79" t="b">
        <v>0</v>
      </c>
      <c r="AK152" s="79">
        <v>1</v>
      </c>
      <c r="AL152" s="85" t="s">
        <v>1428</v>
      </c>
      <c r="AM152" s="79" t="s">
        <v>1487</v>
      </c>
      <c r="AN152" s="79" t="b">
        <v>0</v>
      </c>
      <c r="AO152" s="85" t="s">
        <v>1428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2</v>
      </c>
      <c r="BE152" s="49">
        <v>9.523809523809524</v>
      </c>
      <c r="BF152" s="48">
        <v>0</v>
      </c>
      <c r="BG152" s="49">
        <v>0</v>
      </c>
      <c r="BH152" s="48">
        <v>0</v>
      </c>
      <c r="BI152" s="49">
        <v>0</v>
      </c>
      <c r="BJ152" s="48">
        <v>19</v>
      </c>
      <c r="BK152" s="49">
        <v>90.47619047619048</v>
      </c>
      <c r="BL152" s="48">
        <v>21</v>
      </c>
    </row>
    <row r="153" spans="1:64" ht="15">
      <c r="A153" s="64" t="s">
        <v>289</v>
      </c>
      <c r="B153" s="64" t="s">
        <v>356</v>
      </c>
      <c r="C153" s="65" t="s">
        <v>4028</v>
      </c>
      <c r="D153" s="66">
        <v>3</v>
      </c>
      <c r="E153" s="67" t="s">
        <v>132</v>
      </c>
      <c r="F153" s="68">
        <v>35</v>
      </c>
      <c r="G153" s="65"/>
      <c r="H153" s="69"/>
      <c r="I153" s="70"/>
      <c r="J153" s="70"/>
      <c r="K153" s="34" t="s">
        <v>65</v>
      </c>
      <c r="L153" s="77">
        <v>153</v>
      </c>
      <c r="M153" s="77"/>
      <c r="N153" s="72"/>
      <c r="O153" s="79" t="s">
        <v>369</v>
      </c>
      <c r="P153" s="81">
        <v>43700.309641203705</v>
      </c>
      <c r="Q153" s="79" t="s">
        <v>449</v>
      </c>
      <c r="R153" s="83" t="s">
        <v>588</v>
      </c>
      <c r="S153" s="79" t="s">
        <v>647</v>
      </c>
      <c r="T153" s="79" t="s">
        <v>708</v>
      </c>
      <c r="U153" s="79"/>
      <c r="V153" s="83" t="s">
        <v>898</v>
      </c>
      <c r="W153" s="81">
        <v>43700.309641203705</v>
      </c>
      <c r="X153" s="83" t="s">
        <v>1043</v>
      </c>
      <c r="Y153" s="79"/>
      <c r="Z153" s="79"/>
      <c r="AA153" s="85" t="s">
        <v>1303</v>
      </c>
      <c r="AB153" s="79"/>
      <c r="AC153" s="79" t="b">
        <v>0</v>
      </c>
      <c r="AD153" s="79">
        <v>16</v>
      </c>
      <c r="AE153" s="85" t="s">
        <v>1459</v>
      </c>
      <c r="AF153" s="79" t="b">
        <v>0</v>
      </c>
      <c r="AG153" s="79" t="s">
        <v>1468</v>
      </c>
      <c r="AH153" s="79"/>
      <c r="AI153" s="85" t="s">
        <v>1459</v>
      </c>
      <c r="AJ153" s="79" t="b">
        <v>0</v>
      </c>
      <c r="AK153" s="79">
        <v>4</v>
      </c>
      <c r="AL153" s="85" t="s">
        <v>1459</v>
      </c>
      <c r="AM153" s="79" t="s">
        <v>1488</v>
      </c>
      <c r="AN153" s="79" t="b">
        <v>0</v>
      </c>
      <c r="AO153" s="85" t="s">
        <v>1303</v>
      </c>
      <c r="AP153" s="79" t="s">
        <v>176</v>
      </c>
      <c r="AQ153" s="79">
        <v>0</v>
      </c>
      <c r="AR153" s="79">
        <v>0</v>
      </c>
      <c r="AS153" s="79" t="s">
        <v>1500</v>
      </c>
      <c r="AT153" s="79" t="s">
        <v>1503</v>
      </c>
      <c r="AU153" s="79" t="s">
        <v>1504</v>
      </c>
      <c r="AV153" s="79" t="s">
        <v>1505</v>
      </c>
      <c r="AW153" s="79" t="s">
        <v>1508</v>
      </c>
      <c r="AX153" s="79" t="s">
        <v>1511</v>
      </c>
      <c r="AY153" s="79" t="s">
        <v>1514</v>
      </c>
      <c r="AZ153" s="83" t="s">
        <v>1515</v>
      </c>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289</v>
      </c>
      <c r="B154" s="64" t="s">
        <v>352</v>
      </c>
      <c r="C154" s="65" t="s">
        <v>4028</v>
      </c>
      <c r="D154" s="66">
        <v>3</v>
      </c>
      <c r="E154" s="67" t="s">
        <v>132</v>
      </c>
      <c r="F154" s="68">
        <v>35</v>
      </c>
      <c r="G154" s="65"/>
      <c r="H154" s="69"/>
      <c r="I154" s="70"/>
      <c r="J154" s="70"/>
      <c r="K154" s="34" t="s">
        <v>65</v>
      </c>
      <c r="L154" s="77">
        <v>154</v>
      </c>
      <c r="M154" s="77"/>
      <c r="N154" s="72"/>
      <c r="O154" s="79" t="s">
        <v>369</v>
      </c>
      <c r="P154" s="81">
        <v>43700.309641203705</v>
      </c>
      <c r="Q154" s="79" t="s">
        <v>449</v>
      </c>
      <c r="R154" s="83" t="s">
        <v>588</v>
      </c>
      <c r="S154" s="79" t="s">
        <v>647</v>
      </c>
      <c r="T154" s="79" t="s">
        <v>708</v>
      </c>
      <c r="U154" s="79"/>
      <c r="V154" s="83" t="s">
        <v>898</v>
      </c>
      <c r="W154" s="81">
        <v>43700.309641203705</v>
      </c>
      <c r="X154" s="83" t="s">
        <v>1043</v>
      </c>
      <c r="Y154" s="79"/>
      <c r="Z154" s="79"/>
      <c r="AA154" s="85" t="s">
        <v>1303</v>
      </c>
      <c r="AB154" s="79"/>
      <c r="AC154" s="79" t="b">
        <v>0</v>
      </c>
      <c r="AD154" s="79">
        <v>16</v>
      </c>
      <c r="AE154" s="85" t="s">
        <v>1459</v>
      </c>
      <c r="AF154" s="79" t="b">
        <v>0</v>
      </c>
      <c r="AG154" s="79" t="s">
        <v>1468</v>
      </c>
      <c r="AH154" s="79"/>
      <c r="AI154" s="85" t="s">
        <v>1459</v>
      </c>
      <c r="AJ154" s="79" t="b">
        <v>0</v>
      </c>
      <c r="AK154" s="79">
        <v>4</v>
      </c>
      <c r="AL154" s="85" t="s">
        <v>1459</v>
      </c>
      <c r="AM154" s="79" t="s">
        <v>1488</v>
      </c>
      <c r="AN154" s="79" t="b">
        <v>0</v>
      </c>
      <c r="AO154" s="85" t="s">
        <v>1303</v>
      </c>
      <c r="AP154" s="79" t="s">
        <v>176</v>
      </c>
      <c r="AQ154" s="79">
        <v>0</v>
      </c>
      <c r="AR154" s="79">
        <v>0</v>
      </c>
      <c r="AS154" s="79" t="s">
        <v>1500</v>
      </c>
      <c r="AT154" s="79" t="s">
        <v>1503</v>
      </c>
      <c r="AU154" s="79" t="s">
        <v>1504</v>
      </c>
      <c r="AV154" s="79" t="s">
        <v>1505</v>
      </c>
      <c r="AW154" s="79" t="s">
        <v>1508</v>
      </c>
      <c r="AX154" s="79" t="s">
        <v>1511</v>
      </c>
      <c r="AY154" s="79" t="s">
        <v>1514</v>
      </c>
      <c r="AZ154" s="83" t="s">
        <v>1515</v>
      </c>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290</v>
      </c>
      <c r="B155" s="64" t="s">
        <v>344</v>
      </c>
      <c r="C155" s="65" t="s">
        <v>4028</v>
      </c>
      <c r="D155" s="66">
        <v>3</v>
      </c>
      <c r="E155" s="67" t="s">
        <v>132</v>
      </c>
      <c r="F155" s="68">
        <v>35</v>
      </c>
      <c r="G155" s="65"/>
      <c r="H155" s="69"/>
      <c r="I155" s="70"/>
      <c r="J155" s="70"/>
      <c r="K155" s="34" t="s">
        <v>65</v>
      </c>
      <c r="L155" s="77">
        <v>155</v>
      </c>
      <c r="M155" s="77"/>
      <c r="N155" s="72"/>
      <c r="O155" s="79" t="s">
        <v>369</v>
      </c>
      <c r="P155" s="81">
        <v>43694.425717592596</v>
      </c>
      <c r="Q155" s="79" t="s">
        <v>394</v>
      </c>
      <c r="R155" s="83" t="s">
        <v>569</v>
      </c>
      <c r="S155" s="79" t="s">
        <v>641</v>
      </c>
      <c r="T155" s="79" t="s">
        <v>677</v>
      </c>
      <c r="U155" s="79"/>
      <c r="V155" s="83" t="s">
        <v>899</v>
      </c>
      <c r="W155" s="81">
        <v>43694.425717592596</v>
      </c>
      <c r="X155" s="83" t="s">
        <v>1044</v>
      </c>
      <c r="Y155" s="79"/>
      <c r="Z155" s="79"/>
      <c r="AA155" s="85" t="s">
        <v>1304</v>
      </c>
      <c r="AB155" s="79"/>
      <c r="AC155" s="79" t="b">
        <v>0</v>
      </c>
      <c r="AD155" s="79">
        <v>0</v>
      </c>
      <c r="AE155" s="85" t="s">
        <v>1459</v>
      </c>
      <c r="AF155" s="79" t="b">
        <v>0</v>
      </c>
      <c r="AG155" s="79" t="s">
        <v>1467</v>
      </c>
      <c r="AH155" s="79"/>
      <c r="AI155" s="85" t="s">
        <v>1459</v>
      </c>
      <c r="AJ155" s="79" t="b">
        <v>0</v>
      </c>
      <c r="AK155" s="79">
        <v>6</v>
      </c>
      <c r="AL155" s="85" t="s">
        <v>1312</v>
      </c>
      <c r="AM155" s="79" t="s">
        <v>1488</v>
      </c>
      <c r="AN155" s="79" t="b">
        <v>0</v>
      </c>
      <c r="AO155" s="85" t="s">
        <v>1312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8</v>
      </c>
      <c r="BC155" s="78" t="str">
        <f>REPLACE(INDEX(GroupVertices[Group],MATCH(Edges[[#This Row],[Vertex 2]],GroupVertices[Vertex],0)),1,1,"")</f>
        <v>1</v>
      </c>
      <c r="BD155" s="48"/>
      <c r="BE155" s="49"/>
      <c r="BF155" s="48"/>
      <c r="BG155" s="49"/>
      <c r="BH155" s="48"/>
      <c r="BI155" s="49"/>
      <c r="BJ155" s="48"/>
      <c r="BK155" s="49"/>
      <c r="BL155" s="48"/>
    </row>
    <row r="156" spans="1:64" ht="15">
      <c r="A156" s="64" t="s">
        <v>290</v>
      </c>
      <c r="B156" s="64" t="s">
        <v>295</v>
      </c>
      <c r="C156" s="65" t="s">
        <v>4028</v>
      </c>
      <c r="D156" s="66">
        <v>3</v>
      </c>
      <c r="E156" s="67" t="s">
        <v>132</v>
      </c>
      <c r="F156" s="68">
        <v>35</v>
      </c>
      <c r="G156" s="65"/>
      <c r="H156" s="69"/>
      <c r="I156" s="70"/>
      <c r="J156" s="70"/>
      <c r="K156" s="34" t="s">
        <v>65</v>
      </c>
      <c r="L156" s="77">
        <v>156</v>
      </c>
      <c r="M156" s="77"/>
      <c r="N156" s="72"/>
      <c r="O156" s="79" t="s">
        <v>369</v>
      </c>
      <c r="P156" s="81">
        <v>43694.425717592596</v>
      </c>
      <c r="Q156" s="79" t="s">
        <v>394</v>
      </c>
      <c r="R156" s="83" t="s">
        <v>569</v>
      </c>
      <c r="S156" s="79" t="s">
        <v>641</v>
      </c>
      <c r="T156" s="79" t="s">
        <v>677</v>
      </c>
      <c r="U156" s="79"/>
      <c r="V156" s="83" t="s">
        <v>899</v>
      </c>
      <c r="W156" s="81">
        <v>43694.425717592596</v>
      </c>
      <c r="X156" s="83" t="s">
        <v>1044</v>
      </c>
      <c r="Y156" s="79"/>
      <c r="Z156" s="79"/>
      <c r="AA156" s="85" t="s">
        <v>1304</v>
      </c>
      <c r="AB156" s="79"/>
      <c r="AC156" s="79" t="b">
        <v>0</v>
      </c>
      <c r="AD156" s="79">
        <v>0</v>
      </c>
      <c r="AE156" s="85" t="s">
        <v>1459</v>
      </c>
      <c r="AF156" s="79" t="b">
        <v>0</v>
      </c>
      <c r="AG156" s="79" t="s">
        <v>1467</v>
      </c>
      <c r="AH156" s="79"/>
      <c r="AI156" s="85" t="s">
        <v>1459</v>
      </c>
      <c r="AJ156" s="79" t="b">
        <v>0</v>
      </c>
      <c r="AK156" s="79">
        <v>6</v>
      </c>
      <c r="AL156" s="85" t="s">
        <v>1312</v>
      </c>
      <c r="AM156" s="79" t="s">
        <v>1488</v>
      </c>
      <c r="AN156" s="79" t="b">
        <v>0</v>
      </c>
      <c r="AO156" s="85" t="s">
        <v>1312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1</v>
      </c>
      <c r="BD156" s="48">
        <v>0</v>
      </c>
      <c r="BE156" s="49">
        <v>0</v>
      </c>
      <c r="BF156" s="48">
        <v>0</v>
      </c>
      <c r="BG156" s="49">
        <v>0</v>
      </c>
      <c r="BH156" s="48">
        <v>0</v>
      </c>
      <c r="BI156" s="49">
        <v>0</v>
      </c>
      <c r="BJ156" s="48">
        <v>14</v>
      </c>
      <c r="BK156" s="49">
        <v>100</v>
      </c>
      <c r="BL156" s="48">
        <v>14</v>
      </c>
    </row>
    <row r="157" spans="1:64" ht="15">
      <c r="A157" s="64" t="s">
        <v>290</v>
      </c>
      <c r="B157" s="64" t="s">
        <v>357</v>
      </c>
      <c r="C157" s="65" t="s">
        <v>4028</v>
      </c>
      <c r="D157" s="66">
        <v>3</v>
      </c>
      <c r="E157" s="67" t="s">
        <v>132</v>
      </c>
      <c r="F157" s="68">
        <v>35</v>
      </c>
      <c r="G157" s="65"/>
      <c r="H157" s="69"/>
      <c r="I157" s="70"/>
      <c r="J157" s="70"/>
      <c r="K157" s="34" t="s">
        <v>65</v>
      </c>
      <c r="L157" s="77">
        <v>157</v>
      </c>
      <c r="M157" s="77"/>
      <c r="N157" s="72"/>
      <c r="O157" s="79" t="s">
        <v>369</v>
      </c>
      <c r="P157" s="81">
        <v>43700.30982638889</v>
      </c>
      <c r="Q157" s="79" t="s">
        <v>450</v>
      </c>
      <c r="R157" s="79"/>
      <c r="S157" s="79"/>
      <c r="T157" s="79" t="s">
        <v>674</v>
      </c>
      <c r="U157" s="79"/>
      <c r="V157" s="83" t="s">
        <v>899</v>
      </c>
      <c r="W157" s="81">
        <v>43700.30982638889</v>
      </c>
      <c r="X157" s="83" t="s">
        <v>1045</v>
      </c>
      <c r="Y157" s="79"/>
      <c r="Z157" s="79"/>
      <c r="AA157" s="85" t="s">
        <v>1305</v>
      </c>
      <c r="AB157" s="79"/>
      <c r="AC157" s="79" t="b">
        <v>0</v>
      </c>
      <c r="AD157" s="79">
        <v>0</v>
      </c>
      <c r="AE157" s="85" t="s">
        <v>1459</v>
      </c>
      <c r="AF157" s="79" t="b">
        <v>0</v>
      </c>
      <c r="AG157" s="79" t="s">
        <v>1467</v>
      </c>
      <c r="AH157" s="79"/>
      <c r="AI157" s="85" t="s">
        <v>1459</v>
      </c>
      <c r="AJ157" s="79" t="b">
        <v>0</v>
      </c>
      <c r="AK157" s="79">
        <v>3</v>
      </c>
      <c r="AL157" s="85" t="s">
        <v>1393</v>
      </c>
      <c r="AM157" s="79" t="s">
        <v>1488</v>
      </c>
      <c r="AN157" s="79" t="b">
        <v>0</v>
      </c>
      <c r="AO157" s="85" t="s">
        <v>1393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c r="BE157" s="49"/>
      <c r="BF157" s="48"/>
      <c r="BG157" s="49"/>
      <c r="BH157" s="48"/>
      <c r="BI157" s="49"/>
      <c r="BJ157" s="48"/>
      <c r="BK157" s="49"/>
      <c r="BL157" s="48"/>
    </row>
    <row r="158" spans="1:64" ht="15">
      <c r="A158" s="64" t="s">
        <v>290</v>
      </c>
      <c r="B158" s="64" t="s">
        <v>358</v>
      </c>
      <c r="C158" s="65" t="s">
        <v>4028</v>
      </c>
      <c r="D158" s="66">
        <v>3</v>
      </c>
      <c r="E158" s="67" t="s">
        <v>132</v>
      </c>
      <c r="F158" s="68">
        <v>35</v>
      </c>
      <c r="G158" s="65"/>
      <c r="H158" s="69"/>
      <c r="I158" s="70"/>
      <c r="J158" s="70"/>
      <c r="K158" s="34" t="s">
        <v>65</v>
      </c>
      <c r="L158" s="77">
        <v>158</v>
      </c>
      <c r="M158" s="77"/>
      <c r="N158" s="72"/>
      <c r="O158" s="79" t="s">
        <v>369</v>
      </c>
      <c r="P158" s="81">
        <v>43700.30982638889</v>
      </c>
      <c r="Q158" s="79" t="s">
        <v>450</v>
      </c>
      <c r="R158" s="79"/>
      <c r="S158" s="79"/>
      <c r="T158" s="79" t="s">
        <v>674</v>
      </c>
      <c r="U158" s="79"/>
      <c r="V158" s="83" t="s">
        <v>899</v>
      </c>
      <c r="W158" s="81">
        <v>43700.30982638889</v>
      </c>
      <c r="X158" s="83" t="s">
        <v>1045</v>
      </c>
      <c r="Y158" s="79"/>
      <c r="Z158" s="79"/>
      <c r="AA158" s="85" t="s">
        <v>1305</v>
      </c>
      <c r="AB158" s="79"/>
      <c r="AC158" s="79" t="b">
        <v>0</v>
      </c>
      <c r="AD158" s="79">
        <v>0</v>
      </c>
      <c r="AE158" s="85" t="s">
        <v>1459</v>
      </c>
      <c r="AF158" s="79" t="b">
        <v>0</v>
      </c>
      <c r="AG158" s="79" t="s">
        <v>1467</v>
      </c>
      <c r="AH158" s="79"/>
      <c r="AI158" s="85" t="s">
        <v>1459</v>
      </c>
      <c r="AJ158" s="79" t="b">
        <v>0</v>
      </c>
      <c r="AK158" s="79">
        <v>3</v>
      </c>
      <c r="AL158" s="85" t="s">
        <v>1393</v>
      </c>
      <c r="AM158" s="79" t="s">
        <v>1488</v>
      </c>
      <c r="AN158" s="79" t="b">
        <v>0</v>
      </c>
      <c r="AO158" s="85" t="s">
        <v>1393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8</v>
      </c>
      <c r="BC158" s="78" t="str">
        <f>REPLACE(INDEX(GroupVertices[Group],MATCH(Edges[[#This Row],[Vertex 2]],GroupVertices[Vertex],0)),1,1,"")</f>
        <v>8</v>
      </c>
      <c r="BD158" s="48"/>
      <c r="BE158" s="49"/>
      <c r="BF158" s="48"/>
      <c r="BG158" s="49"/>
      <c r="BH158" s="48"/>
      <c r="BI158" s="49"/>
      <c r="BJ158" s="48"/>
      <c r="BK158" s="49"/>
      <c r="BL158" s="48"/>
    </row>
    <row r="159" spans="1:64" ht="15">
      <c r="A159" s="64" t="s">
        <v>290</v>
      </c>
      <c r="B159" s="64" t="s">
        <v>359</v>
      </c>
      <c r="C159" s="65" t="s">
        <v>4028</v>
      </c>
      <c r="D159" s="66">
        <v>3</v>
      </c>
      <c r="E159" s="67" t="s">
        <v>132</v>
      </c>
      <c r="F159" s="68">
        <v>35</v>
      </c>
      <c r="G159" s="65"/>
      <c r="H159" s="69"/>
      <c r="I159" s="70"/>
      <c r="J159" s="70"/>
      <c r="K159" s="34" t="s">
        <v>65</v>
      </c>
      <c r="L159" s="77">
        <v>159</v>
      </c>
      <c r="M159" s="77"/>
      <c r="N159" s="72"/>
      <c r="O159" s="79" t="s">
        <v>369</v>
      </c>
      <c r="P159" s="81">
        <v>43700.30982638889</v>
      </c>
      <c r="Q159" s="79" t="s">
        <v>450</v>
      </c>
      <c r="R159" s="79"/>
      <c r="S159" s="79"/>
      <c r="T159" s="79" t="s">
        <v>674</v>
      </c>
      <c r="U159" s="79"/>
      <c r="V159" s="83" t="s">
        <v>899</v>
      </c>
      <c r="W159" s="81">
        <v>43700.30982638889</v>
      </c>
      <c r="X159" s="83" t="s">
        <v>1045</v>
      </c>
      <c r="Y159" s="79"/>
      <c r="Z159" s="79"/>
      <c r="AA159" s="85" t="s">
        <v>1305</v>
      </c>
      <c r="AB159" s="79"/>
      <c r="AC159" s="79" t="b">
        <v>0</v>
      </c>
      <c r="AD159" s="79">
        <v>0</v>
      </c>
      <c r="AE159" s="85" t="s">
        <v>1459</v>
      </c>
      <c r="AF159" s="79" t="b">
        <v>0</v>
      </c>
      <c r="AG159" s="79" t="s">
        <v>1467</v>
      </c>
      <c r="AH159" s="79"/>
      <c r="AI159" s="85" t="s">
        <v>1459</v>
      </c>
      <c r="AJ159" s="79" t="b">
        <v>0</v>
      </c>
      <c r="AK159" s="79">
        <v>3</v>
      </c>
      <c r="AL159" s="85" t="s">
        <v>1393</v>
      </c>
      <c r="AM159" s="79" t="s">
        <v>1488</v>
      </c>
      <c r="AN159" s="79" t="b">
        <v>0</v>
      </c>
      <c r="AO159" s="85" t="s">
        <v>1393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8</v>
      </c>
      <c r="BC159" s="78" t="str">
        <f>REPLACE(INDEX(GroupVertices[Group],MATCH(Edges[[#This Row],[Vertex 2]],GroupVertices[Vertex],0)),1,1,"")</f>
        <v>8</v>
      </c>
      <c r="BD159" s="48"/>
      <c r="BE159" s="49"/>
      <c r="BF159" s="48"/>
      <c r="BG159" s="49"/>
      <c r="BH159" s="48"/>
      <c r="BI159" s="49"/>
      <c r="BJ159" s="48"/>
      <c r="BK159" s="49"/>
      <c r="BL159" s="48"/>
    </row>
    <row r="160" spans="1:64" ht="15">
      <c r="A160" s="64" t="s">
        <v>290</v>
      </c>
      <c r="B160" s="64" t="s">
        <v>360</v>
      </c>
      <c r="C160" s="65" t="s">
        <v>4028</v>
      </c>
      <c r="D160" s="66">
        <v>3</v>
      </c>
      <c r="E160" s="67" t="s">
        <v>132</v>
      </c>
      <c r="F160" s="68">
        <v>35</v>
      </c>
      <c r="G160" s="65"/>
      <c r="H160" s="69"/>
      <c r="I160" s="70"/>
      <c r="J160" s="70"/>
      <c r="K160" s="34" t="s">
        <v>65</v>
      </c>
      <c r="L160" s="77">
        <v>160</v>
      </c>
      <c r="M160" s="77"/>
      <c r="N160" s="72"/>
      <c r="O160" s="79" t="s">
        <v>369</v>
      </c>
      <c r="P160" s="81">
        <v>43700.30982638889</v>
      </c>
      <c r="Q160" s="79" t="s">
        <v>450</v>
      </c>
      <c r="R160" s="79"/>
      <c r="S160" s="79"/>
      <c r="T160" s="79" t="s">
        <v>674</v>
      </c>
      <c r="U160" s="79"/>
      <c r="V160" s="83" t="s">
        <v>899</v>
      </c>
      <c r="W160" s="81">
        <v>43700.30982638889</v>
      </c>
      <c r="X160" s="83" t="s">
        <v>1045</v>
      </c>
      <c r="Y160" s="79"/>
      <c r="Z160" s="79"/>
      <c r="AA160" s="85" t="s">
        <v>1305</v>
      </c>
      <c r="AB160" s="79"/>
      <c r="AC160" s="79" t="b">
        <v>0</v>
      </c>
      <c r="AD160" s="79">
        <v>0</v>
      </c>
      <c r="AE160" s="85" t="s">
        <v>1459</v>
      </c>
      <c r="AF160" s="79" t="b">
        <v>0</v>
      </c>
      <c r="AG160" s="79" t="s">
        <v>1467</v>
      </c>
      <c r="AH160" s="79"/>
      <c r="AI160" s="85" t="s">
        <v>1459</v>
      </c>
      <c r="AJ160" s="79" t="b">
        <v>0</v>
      </c>
      <c r="AK160" s="79">
        <v>3</v>
      </c>
      <c r="AL160" s="85" t="s">
        <v>1393</v>
      </c>
      <c r="AM160" s="79" t="s">
        <v>1488</v>
      </c>
      <c r="AN160" s="79" t="b">
        <v>0</v>
      </c>
      <c r="AO160" s="85" t="s">
        <v>1393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8</v>
      </c>
      <c r="BC160" s="78" t="str">
        <f>REPLACE(INDEX(GroupVertices[Group],MATCH(Edges[[#This Row],[Vertex 2]],GroupVertices[Vertex],0)),1,1,"")</f>
        <v>8</v>
      </c>
      <c r="BD160" s="48"/>
      <c r="BE160" s="49"/>
      <c r="BF160" s="48"/>
      <c r="BG160" s="49"/>
      <c r="BH160" s="48"/>
      <c r="BI160" s="49"/>
      <c r="BJ160" s="48"/>
      <c r="BK160" s="49"/>
      <c r="BL160" s="48"/>
    </row>
    <row r="161" spans="1:64" ht="15">
      <c r="A161" s="64" t="s">
        <v>290</v>
      </c>
      <c r="B161" s="64" t="s">
        <v>361</v>
      </c>
      <c r="C161" s="65" t="s">
        <v>4028</v>
      </c>
      <c r="D161" s="66">
        <v>3</v>
      </c>
      <c r="E161" s="67" t="s">
        <v>132</v>
      </c>
      <c r="F161" s="68">
        <v>35</v>
      </c>
      <c r="G161" s="65"/>
      <c r="H161" s="69"/>
      <c r="I161" s="70"/>
      <c r="J161" s="70"/>
      <c r="K161" s="34" t="s">
        <v>65</v>
      </c>
      <c r="L161" s="77">
        <v>161</v>
      </c>
      <c r="M161" s="77"/>
      <c r="N161" s="72"/>
      <c r="O161" s="79" t="s">
        <v>369</v>
      </c>
      <c r="P161" s="81">
        <v>43700.30982638889</v>
      </c>
      <c r="Q161" s="79" t="s">
        <v>450</v>
      </c>
      <c r="R161" s="79"/>
      <c r="S161" s="79"/>
      <c r="T161" s="79" t="s">
        <v>674</v>
      </c>
      <c r="U161" s="79"/>
      <c r="V161" s="83" t="s">
        <v>899</v>
      </c>
      <c r="W161" s="81">
        <v>43700.30982638889</v>
      </c>
      <c r="X161" s="83" t="s">
        <v>1045</v>
      </c>
      <c r="Y161" s="79"/>
      <c r="Z161" s="79"/>
      <c r="AA161" s="85" t="s">
        <v>1305</v>
      </c>
      <c r="AB161" s="79"/>
      <c r="AC161" s="79" t="b">
        <v>0</v>
      </c>
      <c r="AD161" s="79">
        <v>0</v>
      </c>
      <c r="AE161" s="85" t="s">
        <v>1459</v>
      </c>
      <c r="AF161" s="79" t="b">
        <v>0</v>
      </c>
      <c r="AG161" s="79" t="s">
        <v>1467</v>
      </c>
      <c r="AH161" s="79"/>
      <c r="AI161" s="85" t="s">
        <v>1459</v>
      </c>
      <c r="AJ161" s="79" t="b">
        <v>0</v>
      </c>
      <c r="AK161" s="79">
        <v>3</v>
      </c>
      <c r="AL161" s="85" t="s">
        <v>1393</v>
      </c>
      <c r="AM161" s="79" t="s">
        <v>1488</v>
      </c>
      <c r="AN161" s="79" t="b">
        <v>0</v>
      </c>
      <c r="AO161" s="85" t="s">
        <v>1393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8</v>
      </c>
      <c r="BC161" s="78" t="str">
        <f>REPLACE(INDEX(GroupVertices[Group],MATCH(Edges[[#This Row],[Vertex 2]],GroupVertices[Vertex],0)),1,1,"")</f>
        <v>8</v>
      </c>
      <c r="BD161" s="48"/>
      <c r="BE161" s="49"/>
      <c r="BF161" s="48"/>
      <c r="BG161" s="49"/>
      <c r="BH161" s="48"/>
      <c r="BI161" s="49"/>
      <c r="BJ161" s="48"/>
      <c r="BK161" s="49"/>
      <c r="BL161" s="48"/>
    </row>
    <row r="162" spans="1:64" ht="15">
      <c r="A162" s="64" t="s">
        <v>290</v>
      </c>
      <c r="B162" s="64" t="s">
        <v>316</v>
      </c>
      <c r="C162" s="65" t="s">
        <v>4028</v>
      </c>
      <c r="D162" s="66">
        <v>3</v>
      </c>
      <c r="E162" s="67" t="s">
        <v>132</v>
      </c>
      <c r="F162" s="68">
        <v>35</v>
      </c>
      <c r="G162" s="65"/>
      <c r="H162" s="69"/>
      <c r="I162" s="70"/>
      <c r="J162" s="70"/>
      <c r="K162" s="34" t="s">
        <v>65</v>
      </c>
      <c r="L162" s="77">
        <v>162</v>
      </c>
      <c r="M162" s="77"/>
      <c r="N162" s="72"/>
      <c r="O162" s="79" t="s">
        <v>369</v>
      </c>
      <c r="P162" s="81">
        <v>43700.30982638889</v>
      </c>
      <c r="Q162" s="79" t="s">
        <v>450</v>
      </c>
      <c r="R162" s="79"/>
      <c r="S162" s="79"/>
      <c r="T162" s="79" t="s">
        <v>674</v>
      </c>
      <c r="U162" s="79"/>
      <c r="V162" s="83" t="s">
        <v>899</v>
      </c>
      <c r="W162" s="81">
        <v>43700.30982638889</v>
      </c>
      <c r="X162" s="83" t="s">
        <v>1045</v>
      </c>
      <c r="Y162" s="79"/>
      <c r="Z162" s="79"/>
      <c r="AA162" s="85" t="s">
        <v>1305</v>
      </c>
      <c r="AB162" s="79"/>
      <c r="AC162" s="79" t="b">
        <v>0</v>
      </c>
      <c r="AD162" s="79">
        <v>0</v>
      </c>
      <c r="AE162" s="85" t="s">
        <v>1459</v>
      </c>
      <c r="AF162" s="79" t="b">
        <v>0</v>
      </c>
      <c r="AG162" s="79" t="s">
        <v>1467</v>
      </c>
      <c r="AH162" s="79"/>
      <c r="AI162" s="85" t="s">
        <v>1459</v>
      </c>
      <c r="AJ162" s="79" t="b">
        <v>0</v>
      </c>
      <c r="AK162" s="79">
        <v>3</v>
      </c>
      <c r="AL162" s="85" t="s">
        <v>1393</v>
      </c>
      <c r="AM162" s="79" t="s">
        <v>1488</v>
      </c>
      <c r="AN162" s="79" t="b">
        <v>0</v>
      </c>
      <c r="AO162" s="85" t="s">
        <v>1393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8</v>
      </c>
      <c r="BC162" s="78" t="str">
        <f>REPLACE(INDEX(GroupVertices[Group],MATCH(Edges[[#This Row],[Vertex 2]],GroupVertices[Vertex],0)),1,1,"")</f>
        <v>8</v>
      </c>
      <c r="BD162" s="48">
        <v>2</v>
      </c>
      <c r="BE162" s="49">
        <v>13.333333333333334</v>
      </c>
      <c r="BF162" s="48">
        <v>0</v>
      </c>
      <c r="BG162" s="49">
        <v>0</v>
      </c>
      <c r="BH162" s="48">
        <v>0</v>
      </c>
      <c r="BI162" s="49">
        <v>0</v>
      </c>
      <c r="BJ162" s="48">
        <v>13</v>
      </c>
      <c r="BK162" s="49">
        <v>86.66666666666667</v>
      </c>
      <c r="BL162" s="48">
        <v>15</v>
      </c>
    </row>
    <row r="163" spans="1:64" ht="15">
      <c r="A163" s="64" t="s">
        <v>289</v>
      </c>
      <c r="B163" s="64" t="s">
        <v>291</v>
      </c>
      <c r="C163" s="65" t="s">
        <v>4028</v>
      </c>
      <c r="D163" s="66">
        <v>3</v>
      </c>
      <c r="E163" s="67" t="s">
        <v>132</v>
      </c>
      <c r="F163" s="68">
        <v>35</v>
      </c>
      <c r="G163" s="65"/>
      <c r="H163" s="69"/>
      <c r="I163" s="70"/>
      <c r="J163" s="70"/>
      <c r="K163" s="34" t="s">
        <v>66</v>
      </c>
      <c r="L163" s="77">
        <v>163</v>
      </c>
      <c r="M163" s="77"/>
      <c r="N163" s="72"/>
      <c r="O163" s="79" t="s">
        <v>369</v>
      </c>
      <c r="P163" s="81">
        <v>43700.309641203705</v>
      </c>
      <c r="Q163" s="79" t="s">
        <v>449</v>
      </c>
      <c r="R163" s="83" t="s">
        <v>588</v>
      </c>
      <c r="S163" s="79" t="s">
        <v>647</v>
      </c>
      <c r="T163" s="79" t="s">
        <v>708</v>
      </c>
      <c r="U163" s="79"/>
      <c r="V163" s="83" t="s">
        <v>898</v>
      </c>
      <c r="W163" s="81">
        <v>43700.309641203705</v>
      </c>
      <c r="X163" s="83" t="s">
        <v>1043</v>
      </c>
      <c r="Y163" s="79"/>
      <c r="Z163" s="79"/>
      <c r="AA163" s="85" t="s">
        <v>1303</v>
      </c>
      <c r="AB163" s="79"/>
      <c r="AC163" s="79" t="b">
        <v>0</v>
      </c>
      <c r="AD163" s="79">
        <v>16</v>
      </c>
      <c r="AE163" s="85" t="s">
        <v>1459</v>
      </c>
      <c r="AF163" s="79" t="b">
        <v>0</v>
      </c>
      <c r="AG163" s="79" t="s">
        <v>1468</v>
      </c>
      <c r="AH163" s="79"/>
      <c r="AI163" s="85" t="s">
        <v>1459</v>
      </c>
      <c r="AJ163" s="79" t="b">
        <v>0</v>
      </c>
      <c r="AK163" s="79">
        <v>4</v>
      </c>
      <c r="AL163" s="85" t="s">
        <v>1459</v>
      </c>
      <c r="AM163" s="79" t="s">
        <v>1488</v>
      </c>
      <c r="AN163" s="79" t="b">
        <v>0</v>
      </c>
      <c r="AO163" s="85" t="s">
        <v>1303</v>
      </c>
      <c r="AP163" s="79" t="s">
        <v>176</v>
      </c>
      <c r="AQ163" s="79">
        <v>0</v>
      </c>
      <c r="AR163" s="79">
        <v>0</v>
      </c>
      <c r="AS163" s="79" t="s">
        <v>1500</v>
      </c>
      <c r="AT163" s="79" t="s">
        <v>1503</v>
      </c>
      <c r="AU163" s="79" t="s">
        <v>1504</v>
      </c>
      <c r="AV163" s="79" t="s">
        <v>1505</v>
      </c>
      <c r="AW163" s="79" t="s">
        <v>1508</v>
      </c>
      <c r="AX163" s="79" t="s">
        <v>1511</v>
      </c>
      <c r="AY163" s="79" t="s">
        <v>1514</v>
      </c>
      <c r="AZ163" s="83" t="s">
        <v>1515</v>
      </c>
      <c r="BA163">
        <v>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24</v>
      </c>
      <c r="BK163" s="49">
        <v>100</v>
      </c>
      <c r="BL163" s="48">
        <v>24</v>
      </c>
    </row>
    <row r="164" spans="1:64" ht="15">
      <c r="A164" s="64" t="s">
        <v>291</v>
      </c>
      <c r="B164" s="64" t="s">
        <v>306</v>
      </c>
      <c r="C164" s="65" t="s">
        <v>4028</v>
      </c>
      <c r="D164" s="66">
        <v>3</v>
      </c>
      <c r="E164" s="67" t="s">
        <v>132</v>
      </c>
      <c r="F164" s="68">
        <v>35</v>
      </c>
      <c r="G164" s="65"/>
      <c r="H164" s="69"/>
      <c r="I164" s="70"/>
      <c r="J164" s="70"/>
      <c r="K164" s="34" t="s">
        <v>65</v>
      </c>
      <c r="L164" s="77">
        <v>164</v>
      </c>
      <c r="M164" s="77"/>
      <c r="N164" s="72"/>
      <c r="O164" s="79" t="s">
        <v>369</v>
      </c>
      <c r="P164" s="81">
        <v>43700.31857638889</v>
      </c>
      <c r="Q164" s="79" t="s">
        <v>451</v>
      </c>
      <c r="R164" s="79"/>
      <c r="S164" s="79"/>
      <c r="T164" s="79" t="s">
        <v>708</v>
      </c>
      <c r="U164" s="79"/>
      <c r="V164" s="83" t="s">
        <v>900</v>
      </c>
      <c r="W164" s="81">
        <v>43700.31857638889</v>
      </c>
      <c r="X164" s="83" t="s">
        <v>1046</v>
      </c>
      <c r="Y164" s="79"/>
      <c r="Z164" s="79"/>
      <c r="AA164" s="85" t="s">
        <v>1306</v>
      </c>
      <c r="AB164" s="79"/>
      <c r="AC164" s="79" t="b">
        <v>0</v>
      </c>
      <c r="AD164" s="79">
        <v>0</v>
      </c>
      <c r="AE164" s="85" t="s">
        <v>1459</v>
      </c>
      <c r="AF164" s="79" t="b">
        <v>0</v>
      </c>
      <c r="AG164" s="79" t="s">
        <v>1468</v>
      </c>
      <c r="AH164" s="79"/>
      <c r="AI164" s="85" t="s">
        <v>1459</v>
      </c>
      <c r="AJ164" s="79" t="b">
        <v>0</v>
      </c>
      <c r="AK164" s="79">
        <v>4</v>
      </c>
      <c r="AL164" s="85" t="s">
        <v>1303</v>
      </c>
      <c r="AM164" s="79" t="s">
        <v>1487</v>
      </c>
      <c r="AN164" s="79" t="b">
        <v>0</v>
      </c>
      <c r="AO164" s="85" t="s">
        <v>1303</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291</v>
      </c>
      <c r="B165" s="64" t="s">
        <v>289</v>
      </c>
      <c r="C165" s="65" t="s">
        <v>4028</v>
      </c>
      <c r="D165" s="66">
        <v>3</v>
      </c>
      <c r="E165" s="67" t="s">
        <v>132</v>
      </c>
      <c r="F165" s="68">
        <v>35</v>
      </c>
      <c r="G165" s="65"/>
      <c r="H165" s="69"/>
      <c r="I165" s="70"/>
      <c r="J165" s="70"/>
      <c r="K165" s="34" t="s">
        <v>66</v>
      </c>
      <c r="L165" s="77">
        <v>165</v>
      </c>
      <c r="M165" s="77"/>
      <c r="N165" s="72"/>
      <c r="O165" s="79" t="s">
        <v>369</v>
      </c>
      <c r="P165" s="81">
        <v>43700.31857638889</v>
      </c>
      <c r="Q165" s="79" t="s">
        <v>451</v>
      </c>
      <c r="R165" s="79"/>
      <c r="S165" s="79"/>
      <c r="T165" s="79" t="s">
        <v>708</v>
      </c>
      <c r="U165" s="79"/>
      <c r="V165" s="83" t="s">
        <v>900</v>
      </c>
      <c r="W165" s="81">
        <v>43700.31857638889</v>
      </c>
      <c r="X165" s="83" t="s">
        <v>1046</v>
      </c>
      <c r="Y165" s="79"/>
      <c r="Z165" s="79"/>
      <c r="AA165" s="85" t="s">
        <v>1306</v>
      </c>
      <c r="AB165" s="79"/>
      <c r="AC165" s="79" t="b">
        <v>0</v>
      </c>
      <c r="AD165" s="79">
        <v>0</v>
      </c>
      <c r="AE165" s="85" t="s">
        <v>1459</v>
      </c>
      <c r="AF165" s="79" t="b">
        <v>0</v>
      </c>
      <c r="AG165" s="79" t="s">
        <v>1468</v>
      </c>
      <c r="AH165" s="79"/>
      <c r="AI165" s="85" t="s">
        <v>1459</v>
      </c>
      <c r="AJ165" s="79" t="b">
        <v>0</v>
      </c>
      <c r="AK165" s="79">
        <v>4</v>
      </c>
      <c r="AL165" s="85" t="s">
        <v>1303</v>
      </c>
      <c r="AM165" s="79" t="s">
        <v>1487</v>
      </c>
      <c r="AN165" s="79" t="b">
        <v>0</v>
      </c>
      <c r="AO165" s="85" t="s">
        <v>1303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15</v>
      </c>
      <c r="BK165" s="49">
        <v>100</v>
      </c>
      <c r="BL165" s="48">
        <v>15</v>
      </c>
    </row>
    <row r="166" spans="1:64" ht="15">
      <c r="A166" s="64" t="s">
        <v>292</v>
      </c>
      <c r="B166" s="64" t="s">
        <v>292</v>
      </c>
      <c r="C166" s="65" t="s">
        <v>4028</v>
      </c>
      <c r="D166" s="66">
        <v>3</v>
      </c>
      <c r="E166" s="67" t="s">
        <v>132</v>
      </c>
      <c r="F166" s="68">
        <v>35</v>
      </c>
      <c r="G166" s="65"/>
      <c r="H166" s="69"/>
      <c r="I166" s="70"/>
      <c r="J166" s="70"/>
      <c r="K166" s="34" t="s">
        <v>65</v>
      </c>
      <c r="L166" s="77">
        <v>166</v>
      </c>
      <c r="M166" s="77"/>
      <c r="N166" s="72"/>
      <c r="O166" s="79" t="s">
        <v>176</v>
      </c>
      <c r="P166" s="81">
        <v>43700.284849537034</v>
      </c>
      <c r="Q166" s="79" t="s">
        <v>452</v>
      </c>
      <c r="R166" s="79"/>
      <c r="S166" s="79"/>
      <c r="T166" s="79" t="s">
        <v>709</v>
      </c>
      <c r="U166" s="83" t="s">
        <v>795</v>
      </c>
      <c r="V166" s="83" t="s">
        <v>795</v>
      </c>
      <c r="W166" s="81">
        <v>43700.284849537034</v>
      </c>
      <c r="X166" s="83" t="s">
        <v>1047</v>
      </c>
      <c r="Y166" s="79"/>
      <c r="Z166" s="79"/>
      <c r="AA166" s="85" t="s">
        <v>1307</v>
      </c>
      <c r="AB166" s="79"/>
      <c r="AC166" s="79" t="b">
        <v>0</v>
      </c>
      <c r="AD166" s="79">
        <v>5</v>
      </c>
      <c r="AE166" s="85" t="s">
        <v>1459</v>
      </c>
      <c r="AF166" s="79" t="b">
        <v>0</v>
      </c>
      <c r="AG166" s="79" t="s">
        <v>1468</v>
      </c>
      <c r="AH166" s="79"/>
      <c r="AI166" s="85" t="s">
        <v>1459</v>
      </c>
      <c r="AJ166" s="79" t="b">
        <v>0</v>
      </c>
      <c r="AK166" s="79">
        <v>1</v>
      </c>
      <c r="AL166" s="85" t="s">
        <v>1459</v>
      </c>
      <c r="AM166" s="79" t="s">
        <v>1488</v>
      </c>
      <c r="AN166" s="79" t="b">
        <v>0</v>
      </c>
      <c r="AO166" s="85" t="s">
        <v>1307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14</v>
      </c>
      <c r="BC166" s="78" t="str">
        <f>REPLACE(INDEX(GroupVertices[Group],MATCH(Edges[[#This Row],[Vertex 2]],GroupVertices[Vertex],0)),1,1,"")</f>
        <v>14</v>
      </c>
      <c r="BD166" s="48">
        <v>0</v>
      </c>
      <c r="BE166" s="49">
        <v>0</v>
      </c>
      <c r="BF166" s="48">
        <v>0</v>
      </c>
      <c r="BG166" s="49">
        <v>0</v>
      </c>
      <c r="BH166" s="48">
        <v>0</v>
      </c>
      <c r="BI166" s="49">
        <v>0</v>
      </c>
      <c r="BJ166" s="48">
        <v>26</v>
      </c>
      <c r="BK166" s="49">
        <v>100</v>
      </c>
      <c r="BL166" s="48">
        <v>26</v>
      </c>
    </row>
    <row r="167" spans="1:64" ht="15">
      <c r="A167" s="64" t="s">
        <v>293</v>
      </c>
      <c r="B167" s="64" t="s">
        <v>292</v>
      </c>
      <c r="C167" s="65" t="s">
        <v>4028</v>
      </c>
      <c r="D167" s="66">
        <v>3</v>
      </c>
      <c r="E167" s="67" t="s">
        <v>132</v>
      </c>
      <c r="F167" s="68">
        <v>35</v>
      </c>
      <c r="G167" s="65"/>
      <c r="H167" s="69"/>
      <c r="I167" s="70"/>
      <c r="J167" s="70"/>
      <c r="K167" s="34" t="s">
        <v>65</v>
      </c>
      <c r="L167" s="77">
        <v>167</v>
      </c>
      <c r="M167" s="77"/>
      <c r="N167" s="72"/>
      <c r="O167" s="79" t="s">
        <v>369</v>
      </c>
      <c r="P167" s="81">
        <v>43700.322962962964</v>
      </c>
      <c r="Q167" s="79" t="s">
        <v>453</v>
      </c>
      <c r="R167" s="79"/>
      <c r="S167" s="79"/>
      <c r="T167" s="79"/>
      <c r="U167" s="79"/>
      <c r="V167" s="83" t="s">
        <v>901</v>
      </c>
      <c r="W167" s="81">
        <v>43700.322962962964</v>
      </c>
      <c r="X167" s="83" t="s">
        <v>1048</v>
      </c>
      <c r="Y167" s="79"/>
      <c r="Z167" s="79"/>
      <c r="AA167" s="85" t="s">
        <v>1308</v>
      </c>
      <c r="AB167" s="79"/>
      <c r="AC167" s="79" t="b">
        <v>0</v>
      </c>
      <c r="AD167" s="79">
        <v>0</v>
      </c>
      <c r="AE167" s="85" t="s">
        <v>1459</v>
      </c>
      <c r="AF167" s="79" t="b">
        <v>0</v>
      </c>
      <c r="AG167" s="79" t="s">
        <v>1468</v>
      </c>
      <c r="AH167" s="79"/>
      <c r="AI167" s="85" t="s">
        <v>1459</v>
      </c>
      <c r="AJ167" s="79" t="b">
        <v>0</v>
      </c>
      <c r="AK167" s="79">
        <v>1</v>
      </c>
      <c r="AL167" s="85" t="s">
        <v>1307</v>
      </c>
      <c r="AM167" s="79" t="s">
        <v>1495</v>
      </c>
      <c r="AN167" s="79" t="b">
        <v>0</v>
      </c>
      <c r="AO167" s="85" t="s">
        <v>1307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14</v>
      </c>
      <c r="BC167" s="78" t="str">
        <f>REPLACE(INDEX(GroupVertices[Group],MATCH(Edges[[#This Row],[Vertex 2]],GroupVertices[Vertex],0)),1,1,"")</f>
        <v>14</v>
      </c>
      <c r="BD167" s="48">
        <v>0</v>
      </c>
      <c r="BE167" s="49">
        <v>0</v>
      </c>
      <c r="BF167" s="48">
        <v>0</v>
      </c>
      <c r="BG167" s="49">
        <v>0</v>
      </c>
      <c r="BH167" s="48">
        <v>0</v>
      </c>
      <c r="BI167" s="49">
        <v>0</v>
      </c>
      <c r="BJ167" s="48">
        <v>18</v>
      </c>
      <c r="BK167" s="49">
        <v>100</v>
      </c>
      <c r="BL167" s="48">
        <v>18</v>
      </c>
    </row>
    <row r="168" spans="1:64" ht="15">
      <c r="A168" s="64" t="s">
        <v>294</v>
      </c>
      <c r="B168" s="64" t="s">
        <v>306</v>
      </c>
      <c r="C168" s="65" t="s">
        <v>4028</v>
      </c>
      <c r="D168" s="66">
        <v>3</v>
      </c>
      <c r="E168" s="67" t="s">
        <v>132</v>
      </c>
      <c r="F168" s="68">
        <v>35</v>
      </c>
      <c r="G168" s="65"/>
      <c r="H168" s="69"/>
      <c r="I168" s="70"/>
      <c r="J168" s="70"/>
      <c r="K168" s="34" t="s">
        <v>65</v>
      </c>
      <c r="L168" s="77">
        <v>168</v>
      </c>
      <c r="M168" s="77"/>
      <c r="N168" s="72"/>
      <c r="O168" s="79" t="s">
        <v>369</v>
      </c>
      <c r="P168" s="81">
        <v>43700.324525462966</v>
      </c>
      <c r="Q168" s="79" t="s">
        <v>451</v>
      </c>
      <c r="R168" s="79"/>
      <c r="S168" s="79"/>
      <c r="T168" s="79" t="s">
        <v>708</v>
      </c>
      <c r="U168" s="79"/>
      <c r="V168" s="83" t="s">
        <v>902</v>
      </c>
      <c r="W168" s="81">
        <v>43700.324525462966</v>
      </c>
      <c r="X168" s="83" t="s">
        <v>1049</v>
      </c>
      <c r="Y168" s="79"/>
      <c r="Z168" s="79"/>
      <c r="AA168" s="85" t="s">
        <v>1309</v>
      </c>
      <c r="AB168" s="79"/>
      <c r="AC168" s="79" t="b">
        <v>0</v>
      </c>
      <c r="AD168" s="79">
        <v>0</v>
      </c>
      <c r="AE168" s="85" t="s">
        <v>1459</v>
      </c>
      <c r="AF168" s="79" t="b">
        <v>0</v>
      </c>
      <c r="AG168" s="79" t="s">
        <v>1468</v>
      </c>
      <c r="AH168" s="79"/>
      <c r="AI168" s="85" t="s">
        <v>1459</v>
      </c>
      <c r="AJ168" s="79" t="b">
        <v>0</v>
      </c>
      <c r="AK168" s="79">
        <v>4</v>
      </c>
      <c r="AL168" s="85" t="s">
        <v>1303</v>
      </c>
      <c r="AM168" s="79" t="s">
        <v>1489</v>
      </c>
      <c r="AN168" s="79" t="b">
        <v>0</v>
      </c>
      <c r="AO168" s="85" t="s">
        <v>1303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294</v>
      </c>
      <c r="B169" s="64" t="s">
        <v>289</v>
      </c>
      <c r="C169" s="65" t="s">
        <v>4028</v>
      </c>
      <c r="D169" s="66">
        <v>3</v>
      </c>
      <c r="E169" s="67" t="s">
        <v>132</v>
      </c>
      <c r="F169" s="68">
        <v>35</v>
      </c>
      <c r="G169" s="65"/>
      <c r="H169" s="69"/>
      <c r="I169" s="70"/>
      <c r="J169" s="70"/>
      <c r="K169" s="34" t="s">
        <v>65</v>
      </c>
      <c r="L169" s="77">
        <v>169</v>
      </c>
      <c r="M169" s="77"/>
      <c r="N169" s="72"/>
      <c r="O169" s="79" t="s">
        <v>369</v>
      </c>
      <c r="P169" s="81">
        <v>43700.324525462966</v>
      </c>
      <c r="Q169" s="79" t="s">
        <v>451</v>
      </c>
      <c r="R169" s="79"/>
      <c r="S169" s="79"/>
      <c r="T169" s="79" t="s">
        <v>708</v>
      </c>
      <c r="U169" s="79"/>
      <c r="V169" s="83" t="s">
        <v>902</v>
      </c>
      <c r="W169" s="81">
        <v>43700.324525462966</v>
      </c>
      <c r="X169" s="83" t="s">
        <v>1049</v>
      </c>
      <c r="Y169" s="79"/>
      <c r="Z169" s="79"/>
      <c r="AA169" s="85" t="s">
        <v>1309</v>
      </c>
      <c r="AB169" s="79"/>
      <c r="AC169" s="79" t="b">
        <v>0</v>
      </c>
      <c r="AD169" s="79">
        <v>0</v>
      </c>
      <c r="AE169" s="85" t="s">
        <v>1459</v>
      </c>
      <c r="AF169" s="79" t="b">
        <v>0</v>
      </c>
      <c r="AG169" s="79" t="s">
        <v>1468</v>
      </c>
      <c r="AH169" s="79"/>
      <c r="AI169" s="85" t="s">
        <v>1459</v>
      </c>
      <c r="AJ169" s="79" t="b">
        <v>0</v>
      </c>
      <c r="AK169" s="79">
        <v>4</v>
      </c>
      <c r="AL169" s="85" t="s">
        <v>1303</v>
      </c>
      <c r="AM169" s="79" t="s">
        <v>1489</v>
      </c>
      <c r="AN169" s="79" t="b">
        <v>0</v>
      </c>
      <c r="AO169" s="85" t="s">
        <v>1303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15</v>
      </c>
      <c r="BK169" s="49">
        <v>100</v>
      </c>
      <c r="BL169" s="48">
        <v>15</v>
      </c>
    </row>
    <row r="170" spans="1:64" ht="15">
      <c r="A170" s="64" t="s">
        <v>295</v>
      </c>
      <c r="B170" s="64" t="s">
        <v>362</v>
      </c>
      <c r="C170" s="65" t="s">
        <v>4028</v>
      </c>
      <c r="D170" s="66">
        <v>3</v>
      </c>
      <c r="E170" s="67" t="s">
        <v>132</v>
      </c>
      <c r="F170" s="68">
        <v>35</v>
      </c>
      <c r="G170" s="65"/>
      <c r="H170" s="69"/>
      <c r="I170" s="70"/>
      <c r="J170" s="70"/>
      <c r="K170" s="34" t="s">
        <v>65</v>
      </c>
      <c r="L170" s="77">
        <v>170</v>
      </c>
      <c r="M170" s="77"/>
      <c r="N170" s="72"/>
      <c r="O170" s="79" t="s">
        <v>369</v>
      </c>
      <c r="P170" s="81">
        <v>43684.42196759259</v>
      </c>
      <c r="Q170" s="79" t="s">
        <v>454</v>
      </c>
      <c r="R170" s="79" t="s">
        <v>589</v>
      </c>
      <c r="S170" s="79" t="s">
        <v>648</v>
      </c>
      <c r="T170" s="79" t="s">
        <v>710</v>
      </c>
      <c r="U170" s="79"/>
      <c r="V170" s="83" t="s">
        <v>903</v>
      </c>
      <c r="W170" s="81">
        <v>43684.42196759259</v>
      </c>
      <c r="X170" s="83" t="s">
        <v>1050</v>
      </c>
      <c r="Y170" s="79"/>
      <c r="Z170" s="79"/>
      <c r="AA170" s="85" t="s">
        <v>1310</v>
      </c>
      <c r="AB170" s="79"/>
      <c r="AC170" s="79" t="b">
        <v>0</v>
      </c>
      <c r="AD170" s="79">
        <v>17</v>
      </c>
      <c r="AE170" s="85" t="s">
        <v>1459</v>
      </c>
      <c r="AF170" s="79" t="b">
        <v>0</v>
      </c>
      <c r="AG170" s="79" t="s">
        <v>1467</v>
      </c>
      <c r="AH170" s="79"/>
      <c r="AI170" s="85" t="s">
        <v>1459</v>
      </c>
      <c r="AJ170" s="79" t="b">
        <v>0</v>
      </c>
      <c r="AK170" s="79">
        <v>4</v>
      </c>
      <c r="AL170" s="85" t="s">
        <v>1459</v>
      </c>
      <c r="AM170" s="79" t="s">
        <v>1487</v>
      </c>
      <c r="AN170" s="79" t="b">
        <v>0</v>
      </c>
      <c r="AO170" s="85" t="s">
        <v>1310</v>
      </c>
      <c r="AP170" s="79" t="s">
        <v>1499</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4.3478260869565215</v>
      </c>
      <c r="BF170" s="48">
        <v>0</v>
      </c>
      <c r="BG170" s="49">
        <v>0</v>
      </c>
      <c r="BH170" s="48">
        <v>0</v>
      </c>
      <c r="BI170" s="49">
        <v>0</v>
      </c>
      <c r="BJ170" s="48">
        <v>22</v>
      </c>
      <c r="BK170" s="49">
        <v>95.65217391304348</v>
      </c>
      <c r="BL170" s="48">
        <v>23</v>
      </c>
    </row>
    <row r="171" spans="1:64" ht="15">
      <c r="A171" s="64" t="s">
        <v>296</v>
      </c>
      <c r="B171" s="64" t="s">
        <v>215</v>
      </c>
      <c r="C171" s="65" t="s">
        <v>4028</v>
      </c>
      <c r="D171" s="66">
        <v>3</v>
      </c>
      <c r="E171" s="67" t="s">
        <v>132</v>
      </c>
      <c r="F171" s="68">
        <v>35</v>
      </c>
      <c r="G171" s="65"/>
      <c r="H171" s="69"/>
      <c r="I171" s="70"/>
      <c r="J171" s="70"/>
      <c r="K171" s="34" t="s">
        <v>65</v>
      </c>
      <c r="L171" s="77">
        <v>171</v>
      </c>
      <c r="M171" s="77"/>
      <c r="N171" s="72"/>
      <c r="O171" s="79" t="s">
        <v>369</v>
      </c>
      <c r="P171" s="81">
        <v>43688.64859953704</v>
      </c>
      <c r="Q171" s="79" t="s">
        <v>374</v>
      </c>
      <c r="R171" s="83" t="s">
        <v>563</v>
      </c>
      <c r="S171" s="79" t="s">
        <v>637</v>
      </c>
      <c r="T171" s="79"/>
      <c r="U171" s="79"/>
      <c r="V171" s="83" t="s">
        <v>904</v>
      </c>
      <c r="W171" s="81">
        <v>43688.64859953704</v>
      </c>
      <c r="X171" s="83" t="s">
        <v>1051</v>
      </c>
      <c r="Y171" s="79"/>
      <c r="Z171" s="79"/>
      <c r="AA171" s="85" t="s">
        <v>1311</v>
      </c>
      <c r="AB171" s="79"/>
      <c r="AC171" s="79" t="b">
        <v>0</v>
      </c>
      <c r="AD171" s="79">
        <v>0</v>
      </c>
      <c r="AE171" s="85" t="s">
        <v>1459</v>
      </c>
      <c r="AF171" s="79" t="b">
        <v>0</v>
      </c>
      <c r="AG171" s="79" t="s">
        <v>1468</v>
      </c>
      <c r="AH171" s="79"/>
      <c r="AI171" s="85" t="s">
        <v>1459</v>
      </c>
      <c r="AJ171" s="79" t="b">
        <v>0</v>
      </c>
      <c r="AK171" s="79">
        <v>2</v>
      </c>
      <c r="AL171" s="85" t="s">
        <v>1199</v>
      </c>
      <c r="AM171" s="79" t="s">
        <v>1488</v>
      </c>
      <c r="AN171" s="79" t="b">
        <v>0</v>
      </c>
      <c r="AO171" s="85" t="s">
        <v>1199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9</v>
      </c>
      <c r="BC171" s="78" t="str">
        <f>REPLACE(INDEX(GroupVertices[Group],MATCH(Edges[[#This Row],[Vertex 2]],GroupVertices[Vertex],0)),1,1,"")</f>
        <v>9</v>
      </c>
      <c r="BD171" s="48">
        <v>0</v>
      </c>
      <c r="BE171" s="49">
        <v>0</v>
      </c>
      <c r="BF171" s="48">
        <v>0</v>
      </c>
      <c r="BG171" s="49">
        <v>0</v>
      </c>
      <c r="BH171" s="48">
        <v>0</v>
      </c>
      <c r="BI171" s="49">
        <v>0</v>
      </c>
      <c r="BJ171" s="48">
        <v>12</v>
      </c>
      <c r="BK171" s="49">
        <v>100</v>
      </c>
      <c r="BL171" s="48">
        <v>12</v>
      </c>
    </row>
    <row r="172" spans="1:64" ht="15">
      <c r="A172" s="64" t="s">
        <v>295</v>
      </c>
      <c r="B172" s="64" t="s">
        <v>296</v>
      </c>
      <c r="C172" s="65" t="s">
        <v>4028</v>
      </c>
      <c r="D172" s="66">
        <v>3</v>
      </c>
      <c r="E172" s="67" t="s">
        <v>132</v>
      </c>
      <c r="F172" s="68">
        <v>35</v>
      </c>
      <c r="G172" s="65"/>
      <c r="H172" s="69"/>
      <c r="I172" s="70"/>
      <c r="J172" s="70"/>
      <c r="K172" s="34" t="s">
        <v>65</v>
      </c>
      <c r="L172" s="77">
        <v>172</v>
      </c>
      <c r="M172" s="77"/>
      <c r="N172" s="72"/>
      <c r="O172" s="79" t="s">
        <v>369</v>
      </c>
      <c r="P172" s="81">
        <v>43691.46386574074</v>
      </c>
      <c r="Q172" s="79" t="s">
        <v>455</v>
      </c>
      <c r="R172" s="83" t="s">
        <v>569</v>
      </c>
      <c r="S172" s="79" t="s">
        <v>641</v>
      </c>
      <c r="T172" s="79" t="s">
        <v>711</v>
      </c>
      <c r="U172" s="79"/>
      <c r="V172" s="83" t="s">
        <v>903</v>
      </c>
      <c r="W172" s="81">
        <v>43691.46386574074</v>
      </c>
      <c r="X172" s="83" t="s">
        <v>1052</v>
      </c>
      <c r="Y172" s="79"/>
      <c r="Z172" s="79"/>
      <c r="AA172" s="85" t="s">
        <v>1312</v>
      </c>
      <c r="AB172" s="79"/>
      <c r="AC172" s="79" t="b">
        <v>0</v>
      </c>
      <c r="AD172" s="79">
        <v>26</v>
      </c>
      <c r="AE172" s="85" t="s">
        <v>1459</v>
      </c>
      <c r="AF172" s="79" t="b">
        <v>0</v>
      </c>
      <c r="AG172" s="79" t="s">
        <v>1467</v>
      </c>
      <c r="AH172" s="79"/>
      <c r="AI172" s="85" t="s">
        <v>1459</v>
      </c>
      <c r="AJ172" s="79" t="b">
        <v>0</v>
      </c>
      <c r="AK172" s="79">
        <v>5</v>
      </c>
      <c r="AL172" s="85" t="s">
        <v>1459</v>
      </c>
      <c r="AM172" s="79" t="s">
        <v>1487</v>
      </c>
      <c r="AN172" s="79" t="b">
        <v>0</v>
      </c>
      <c r="AO172" s="85" t="s">
        <v>1312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9</v>
      </c>
      <c r="BD172" s="48">
        <v>0</v>
      </c>
      <c r="BE172" s="49">
        <v>0</v>
      </c>
      <c r="BF172" s="48">
        <v>0</v>
      </c>
      <c r="BG172" s="49">
        <v>0</v>
      </c>
      <c r="BH172" s="48">
        <v>0</v>
      </c>
      <c r="BI172" s="49">
        <v>0</v>
      </c>
      <c r="BJ172" s="48">
        <v>17</v>
      </c>
      <c r="BK172" s="49">
        <v>100</v>
      </c>
      <c r="BL172" s="48">
        <v>17</v>
      </c>
    </row>
    <row r="173" spans="1:64" ht="15">
      <c r="A173" s="64" t="s">
        <v>297</v>
      </c>
      <c r="B173" s="64" t="s">
        <v>297</v>
      </c>
      <c r="C173" s="65" t="s">
        <v>4028</v>
      </c>
      <c r="D173" s="66">
        <v>3</v>
      </c>
      <c r="E173" s="67" t="s">
        <v>132</v>
      </c>
      <c r="F173" s="68">
        <v>35</v>
      </c>
      <c r="G173" s="65"/>
      <c r="H173" s="69"/>
      <c r="I173" s="70"/>
      <c r="J173" s="70"/>
      <c r="K173" s="34" t="s">
        <v>65</v>
      </c>
      <c r="L173" s="77">
        <v>173</v>
      </c>
      <c r="M173" s="77"/>
      <c r="N173" s="72"/>
      <c r="O173" s="79" t="s">
        <v>176</v>
      </c>
      <c r="P173" s="81">
        <v>43693.36400462963</v>
      </c>
      <c r="Q173" s="79" t="s">
        <v>456</v>
      </c>
      <c r="R173" s="79"/>
      <c r="S173" s="79"/>
      <c r="T173" s="79" t="s">
        <v>712</v>
      </c>
      <c r="U173" s="83" t="s">
        <v>796</v>
      </c>
      <c r="V173" s="83" t="s">
        <v>796</v>
      </c>
      <c r="W173" s="81">
        <v>43693.36400462963</v>
      </c>
      <c r="X173" s="83" t="s">
        <v>1053</v>
      </c>
      <c r="Y173" s="79"/>
      <c r="Z173" s="79"/>
      <c r="AA173" s="85" t="s">
        <v>1313</v>
      </c>
      <c r="AB173" s="79"/>
      <c r="AC173" s="79" t="b">
        <v>0</v>
      </c>
      <c r="AD173" s="79">
        <v>5</v>
      </c>
      <c r="AE173" s="85" t="s">
        <v>1459</v>
      </c>
      <c r="AF173" s="79" t="b">
        <v>0</v>
      </c>
      <c r="AG173" s="79" t="s">
        <v>1467</v>
      </c>
      <c r="AH173" s="79"/>
      <c r="AI173" s="85" t="s">
        <v>1459</v>
      </c>
      <c r="AJ173" s="79" t="b">
        <v>0</v>
      </c>
      <c r="AK173" s="79">
        <v>1</v>
      </c>
      <c r="AL173" s="85" t="s">
        <v>1459</v>
      </c>
      <c r="AM173" s="79" t="s">
        <v>1487</v>
      </c>
      <c r="AN173" s="79" t="b">
        <v>0</v>
      </c>
      <c r="AO173" s="85" t="s">
        <v>1313</v>
      </c>
      <c r="AP173" s="79" t="s">
        <v>1499</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40</v>
      </c>
      <c r="BK173" s="49">
        <v>100</v>
      </c>
      <c r="BL173" s="48">
        <v>40</v>
      </c>
    </row>
    <row r="174" spans="1:64" ht="15">
      <c r="A174" s="64" t="s">
        <v>295</v>
      </c>
      <c r="B174" s="64" t="s">
        <v>297</v>
      </c>
      <c r="C174" s="65" t="s">
        <v>4028</v>
      </c>
      <c r="D174" s="66">
        <v>3</v>
      </c>
      <c r="E174" s="67" t="s">
        <v>132</v>
      </c>
      <c r="F174" s="68">
        <v>35</v>
      </c>
      <c r="G174" s="65"/>
      <c r="H174" s="69"/>
      <c r="I174" s="70"/>
      <c r="J174" s="70"/>
      <c r="K174" s="34" t="s">
        <v>65</v>
      </c>
      <c r="L174" s="77">
        <v>174</v>
      </c>
      <c r="M174" s="77"/>
      <c r="N174" s="72"/>
      <c r="O174" s="79" t="s">
        <v>369</v>
      </c>
      <c r="P174" s="81">
        <v>43693.44038194444</v>
      </c>
      <c r="Q174" s="79" t="s">
        <v>457</v>
      </c>
      <c r="R174" s="79"/>
      <c r="S174" s="79"/>
      <c r="T174" s="79" t="s">
        <v>713</v>
      </c>
      <c r="U174" s="79"/>
      <c r="V174" s="83" t="s">
        <v>903</v>
      </c>
      <c r="W174" s="81">
        <v>43693.44038194444</v>
      </c>
      <c r="X174" s="83" t="s">
        <v>1054</v>
      </c>
      <c r="Y174" s="79"/>
      <c r="Z174" s="79"/>
      <c r="AA174" s="85" t="s">
        <v>1314</v>
      </c>
      <c r="AB174" s="79"/>
      <c r="AC174" s="79" t="b">
        <v>0</v>
      </c>
      <c r="AD174" s="79">
        <v>0</v>
      </c>
      <c r="AE174" s="85" t="s">
        <v>1459</v>
      </c>
      <c r="AF174" s="79" t="b">
        <v>0</v>
      </c>
      <c r="AG174" s="79" t="s">
        <v>1467</v>
      </c>
      <c r="AH174" s="79"/>
      <c r="AI174" s="85" t="s">
        <v>1459</v>
      </c>
      <c r="AJ174" s="79" t="b">
        <v>0</v>
      </c>
      <c r="AK174" s="79">
        <v>1</v>
      </c>
      <c r="AL174" s="85" t="s">
        <v>1313</v>
      </c>
      <c r="AM174" s="79" t="s">
        <v>1487</v>
      </c>
      <c r="AN174" s="79" t="b">
        <v>0</v>
      </c>
      <c r="AO174" s="85" t="s">
        <v>1313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18</v>
      </c>
      <c r="BK174" s="49">
        <v>100</v>
      </c>
      <c r="BL174" s="48">
        <v>18</v>
      </c>
    </row>
    <row r="175" spans="1:64" ht="15">
      <c r="A175" s="64" t="s">
        <v>295</v>
      </c>
      <c r="B175" s="64" t="s">
        <v>363</v>
      </c>
      <c r="C175" s="65" t="s">
        <v>4028</v>
      </c>
      <c r="D175" s="66">
        <v>3</v>
      </c>
      <c r="E175" s="67" t="s">
        <v>132</v>
      </c>
      <c r="F175" s="68">
        <v>35</v>
      </c>
      <c r="G175" s="65"/>
      <c r="H175" s="69"/>
      <c r="I175" s="70"/>
      <c r="J175" s="70"/>
      <c r="K175" s="34" t="s">
        <v>65</v>
      </c>
      <c r="L175" s="77">
        <v>175</v>
      </c>
      <c r="M175" s="77"/>
      <c r="N175" s="72"/>
      <c r="O175" s="79" t="s">
        <v>369</v>
      </c>
      <c r="P175" s="81">
        <v>43699.47222222222</v>
      </c>
      <c r="Q175" s="79" t="s">
        <v>458</v>
      </c>
      <c r="R175" s="79"/>
      <c r="S175" s="79"/>
      <c r="T175" s="79" t="s">
        <v>714</v>
      </c>
      <c r="U175" s="79"/>
      <c r="V175" s="83" t="s">
        <v>903</v>
      </c>
      <c r="W175" s="81">
        <v>43699.47222222222</v>
      </c>
      <c r="X175" s="83" t="s">
        <v>1055</v>
      </c>
      <c r="Y175" s="79"/>
      <c r="Z175" s="79"/>
      <c r="AA175" s="85" t="s">
        <v>1315</v>
      </c>
      <c r="AB175" s="85" t="s">
        <v>1458</v>
      </c>
      <c r="AC175" s="79" t="b">
        <v>0</v>
      </c>
      <c r="AD175" s="79">
        <v>2</v>
      </c>
      <c r="AE175" s="85" t="s">
        <v>1466</v>
      </c>
      <c r="AF175" s="79" t="b">
        <v>0</v>
      </c>
      <c r="AG175" s="79" t="s">
        <v>1467</v>
      </c>
      <c r="AH175" s="79"/>
      <c r="AI175" s="85" t="s">
        <v>1459</v>
      </c>
      <c r="AJ175" s="79" t="b">
        <v>0</v>
      </c>
      <c r="AK175" s="79">
        <v>0</v>
      </c>
      <c r="AL175" s="85" t="s">
        <v>1459</v>
      </c>
      <c r="AM175" s="79" t="s">
        <v>1487</v>
      </c>
      <c r="AN175" s="79" t="b">
        <v>0</v>
      </c>
      <c r="AO175" s="85" t="s">
        <v>1458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298</v>
      </c>
      <c r="B176" s="64" t="s">
        <v>298</v>
      </c>
      <c r="C176" s="65" t="s">
        <v>4028</v>
      </c>
      <c r="D176" s="66">
        <v>3</v>
      </c>
      <c r="E176" s="67" t="s">
        <v>132</v>
      </c>
      <c r="F176" s="68">
        <v>35</v>
      </c>
      <c r="G176" s="65"/>
      <c r="H176" s="69"/>
      <c r="I176" s="70"/>
      <c r="J176" s="70"/>
      <c r="K176" s="34" t="s">
        <v>65</v>
      </c>
      <c r="L176" s="77">
        <v>176</v>
      </c>
      <c r="M176" s="77"/>
      <c r="N176" s="72"/>
      <c r="O176" s="79" t="s">
        <v>176</v>
      </c>
      <c r="P176" s="81">
        <v>43699.52679398148</v>
      </c>
      <c r="Q176" s="79" t="s">
        <v>459</v>
      </c>
      <c r="R176" s="83" t="s">
        <v>590</v>
      </c>
      <c r="S176" s="79" t="s">
        <v>649</v>
      </c>
      <c r="T176" s="79"/>
      <c r="U176" s="79"/>
      <c r="V176" s="83" t="s">
        <v>905</v>
      </c>
      <c r="W176" s="81">
        <v>43699.52679398148</v>
      </c>
      <c r="X176" s="83" t="s">
        <v>1056</v>
      </c>
      <c r="Y176" s="79"/>
      <c r="Z176" s="79"/>
      <c r="AA176" s="85" t="s">
        <v>1316</v>
      </c>
      <c r="AB176" s="79"/>
      <c r="AC176" s="79" t="b">
        <v>0</v>
      </c>
      <c r="AD176" s="79">
        <v>5</v>
      </c>
      <c r="AE176" s="85" t="s">
        <v>1459</v>
      </c>
      <c r="AF176" s="79" t="b">
        <v>0</v>
      </c>
      <c r="AG176" s="79" t="s">
        <v>1467</v>
      </c>
      <c r="AH176" s="79"/>
      <c r="AI176" s="85" t="s">
        <v>1459</v>
      </c>
      <c r="AJ176" s="79" t="b">
        <v>0</v>
      </c>
      <c r="AK176" s="79">
        <v>2</v>
      </c>
      <c r="AL176" s="85" t="s">
        <v>1459</v>
      </c>
      <c r="AM176" s="79" t="s">
        <v>1489</v>
      </c>
      <c r="AN176" s="79" t="b">
        <v>0</v>
      </c>
      <c r="AO176" s="85" t="s">
        <v>1316</v>
      </c>
      <c r="AP176" s="79" t="s">
        <v>1499</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1</v>
      </c>
      <c r="BE176" s="49">
        <v>2.7027027027027026</v>
      </c>
      <c r="BF176" s="48">
        <v>0</v>
      </c>
      <c r="BG176" s="49">
        <v>0</v>
      </c>
      <c r="BH176" s="48">
        <v>0</v>
      </c>
      <c r="BI176" s="49">
        <v>0</v>
      </c>
      <c r="BJ176" s="48">
        <v>36</v>
      </c>
      <c r="BK176" s="49">
        <v>97.29729729729729</v>
      </c>
      <c r="BL176" s="48">
        <v>37</v>
      </c>
    </row>
    <row r="177" spans="1:64" ht="15">
      <c r="A177" s="64" t="s">
        <v>295</v>
      </c>
      <c r="B177" s="64" t="s">
        <v>298</v>
      </c>
      <c r="C177" s="65" t="s">
        <v>4030</v>
      </c>
      <c r="D177" s="66">
        <v>5.333333333333334</v>
      </c>
      <c r="E177" s="67" t="s">
        <v>136</v>
      </c>
      <c r="F177" s="68">
        <v>27.333333333333332</v>
      </c>
      <c r="G177" s="65"/>
      <c r="H177" s="69"/>
      <c r="I177" s="70"/>
      <c r="J177" s="70"/>
      <c r="K177" s="34" t="s">
        <v>65</v>
      </c>
      <c r="L177" s="77">
        <v>177</v>
      </c>
      <c r="M177" s="77"/>
      <c r="N177" s="72"/>
      <c r="O177" s="79" t="s">
        <v>369</v>
      </c>
      <c r="P177" s="81">
        <v>43686.35091435185</v>
      </c>
      <c r="Q177" s="79" t="s">
        <v>460</v>
      </c>
      <c r="R177" s="83" t="s">
        <v>591</v>
      </c>
      <c r="S177" s="79" t="s">
        <v>645</v>
      </c>
      <c r="T177" s="79" t="s">
        <v>715</v>
      </c>
      <c r="U177" s="79"/>
      <c r="V177" s="83" t="s">
        <v>903</v>
      </c>
      <c r="W177" s="81">
        <v>43686.35091435185</v>
      </c>
      <c r="X177" s="83" t="s">
        <v>1057</v>
      </c>
      <c r="Y177" s="79"/>
      <c r="Z177" s="79"/>
      <c r="AA177" s="85" t="s">
        <v>1317</v>
      </c>
      <c r="AB177" s="79"/>
      <c r="AC177" s="79" t="b">
        <v>0</v>
      </c>
      <c r="AD177" s="79">
        <v>13</v>
      </c>
      <c r="AE177" s="85" t="s">
        <v>1459</v>
      </c>
      <c r="AF177" s="79" t="b">
        <v>0</v>
      </c>
      <c r="AG177" s="79" t="s">
        <v>1467</v>
      </c>
      <c r="AH177" s="79"/>
      <c r="AI177" s="85" t="s">
        <v>1459</v>
      </c>
      <c r="AJ177" s="79" t="b">
        <v>0</v>
      </c>
      <c r="AK177" s="79">
        <v>2</v>
      </c>
      <c r="AL177" s="85" t="s">
        <v>1459</v>
      </c>
      <c r="AM177" s="79" t="s">
        <v>1487</v>
      </c>
      <c r="AN177" s="79" t="b">
        <v>0</v>
      </c>
      <c r="AO177" s="85" t="s">
        <v>1317</v>
      </c>
      <c r="AP177" s="79" t="s">
        <v>1499</v>
      </c>
      <c r="AQ177" s="79">
        <v>0</v>
      </c>
      <c r="AR177" s="79">
        <v>0</v>
      </c>
      <c r="AS177" s="79"/>
      <c r="AT177" s="79"/>
      <c r="AU177" s="79"/>
      <c r="AV177" s="79"/>
      <c r="AW177" s="79"/>
      <c r="AX177" s="79"/>
      <c r="AY177" s="79"/>
      <c r="AZ177" s="79"/>
      <c r="BA177">
        <v>2</v>
      </c>
      <c r="BB177" s="78" t="str">
        <f>REPLACE(INDEX(GroupVertices[Group],MATCH(Edges[[#This Row],[Vertex 1]],GroupVertices[Vertex],0)),1,1,"")</f>
        <v>1</v>
      </c>
      <c r="BC177" s="78" t="str">
        <f>REPLACE(INDEX(GroupVertices[Group],MATCH(Edges[[#This Row],[Vertex 2]],GroupVertices[Vertex],0)),1,1,"")</f>
        <v>1</v>
      </c>
      <c r="BD177" s="48">
        <v>1</v>
      </c>
      <c r="BE177" s="49">
        <v>3.4482758620689653</v>
      </c>
      <c r="BF177" s="48">
        <v>0</v>
      </c>
      <c r="BG177" s="49">
        <v>0</v>
      </c>
      <c r="BH177" s="48">
        <v>0</v>
      </c>
      <c r="BI177" s="49">
        <v>0</v>
      </c>
      <c r="BJ177" s="48">
        <v>28</v>
      </c>
      <c r="BK177" s="49">
        <v>96.55172413793103</v>
      </c>
      <c r="BL177" s="48">
        <v>29</v>
      </c>
    </row>
    <row r="178" spans="1:64" ht="15">
      <c r="A178" s="64" t="s">
        <v>295</v>
      </c>
      <c r="B178" s="64" t="s">
        <v>298</v>
      </c>
      <c r="C178" s="65" t="s">
        <v>4030</v>
      </c>
      <c r="D178" s="66">
        <v>5.333333333333334</v>
      </c>
      <c r="E178" s="67" t="s">
        <v>136</v>
      </c>
      <c r="F178" s="68">
        <v>27.333333333333332</v>
      </c>
      <c r="G178" s="65"/>
      <c r="H178" s="69"/>
      <c r="I178" s="70"/>
      <c r="J178" s="70"/>
      <c r="K178" s="34" t="s">
        <v>65</v>
      </c>
      <c r="L178" s="77">
        <v>178</v>
      </c>
      <c r="M178" s="77"/>
      <c r="N178" s="72"/>
      <c r="O178" s="79" t="s">
        <v>369</v>
      </c>
      <c r="P178" s="81">
        <v>43699.53266203704</v>
      </c>
      <c r="Q178" s="79" t="s">
        <v>461</v>
      </c>
      <c r="R178" s="79"/>
      <c r="S178" s="79"/>
      <c r="T178" s="79"/>
      <c r="U178" s="79"/>
      <c r="V178" s="83" t="s">
        <v>903</v>
      </c>
      <c r="W178" s="81">
        <v>43699.53266203704</v>
      </c>
      <c r="X178" s="83" t="s">
        <v>1058</v>
      </c>
      <c r="Y178" s="79"/>
      <c r="Z178" s="79"/>
      <c r="AA178" s="85" t="s">
        <v>1318</v>
      </c>
      <c r="AB178" s="79"/>
      <c r="AC178" s="79" t="b">
        <v>0</v>
      </c>
      <c r="AD178" s="79">
        <v>0</v>
      </c>
      <c r="AE178" s="85" t="s">
        <v>1459</v>
      </c>
      <c r="AF178" s="79" t="b">
        <v>0</v>
      </c>
      <c r="AG178" s="79" t="s">
        <v>1467</v>
      </c>
      <c r="AH178" s="79"/>
      <c r="AI178" s="85" t="s">
        <v>1459</v>
      </c>
      <c r="AJ178" s="79" t="b">
        <v>0</v>
      </c>
      <c r="AK178" s="79">
        <v>2</v>
      </c>
      <c r="AL178" s="85" t="s">
        <v>1316</v>
      </c>
      <c r="AM178" s="79" t="s">
        <v>1487</v>
      </c>
      <c r="AN178" s="79" t="b">
        <v>0</v>
      </c>
      <c r="AO178" s="85" t="s">
        <v>1316</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1</v>
      </c>
      <c r="BC178" s="78" t="str">
        <f>REPLACE(INDEX(GroupVertices[Group],MATCH(Edges[[#This Row],[Vertex 2]],GroupVertices[Vertex],0)),1,1,"")</f>
        <v>1</v>
      </c>
      <c r="BD178" s="48">
        <v>1</v>
      </c>
      <c r="BE178" s="49">
        <v>3.5714285714285716</v>
      </c>
      <c r="BF178" s="48">
        <v>0</v>
      </c>
      <c r="BG178" s="49">
        <v>0</v>
      </c>
      <c r="BH178" s="48">
        <v>0</v>
      </c>
      <c r="BI178" s="49">
        <v>0</v>
      </c>
      <c r="BJ178" s="48">
        <v>27</v>
      </c>
      <c r="BK178" s="49">
        <v>96.42857142857143</v>
      </c>
      <c r="BL178" s="48">
        <v>28</v>
      </c>
    </row>
    <row r="179" spans="1:64" ht="15">
      <c r="A179" s="64" t="s">
        <v>221</v>
      </c>
      <c r="B179" s="64" t="s">
        <v>364</v>
      </c>
      <c r="C179" s="65" t="s">
        <v>4028</v>
      </c>
      <c r="D179" s="66">
        <v>3</v>
      </c>
      <c r="E179" s="67" t="s">
        <v>132</v>
      </c>
      <c r="F179" s="68">
        <v>35</v>
      </c>
      <c r="G179" s="65"/>
      <c r="H179" s="69"/>
      <c r="I179" s="70"/>
      <c r="J179" s="70"/>
      <c r="K179" s="34" t="s">
        <v>65</v>
      </c>
      <c r="L179" s="77">
        <v>179</v>
      </c>
      <c r="M179" s="77"/>
      <c r="N179" s="72"/>
      <c r="O179" s="79" t="s">
        <v>369</v>
      </c>
      <c r="P179" s="81">
        <v>43699.61476851852</v>
      </c>
      <c r="Q179" s="79" t="s">
        <v>382</v>
      </c>
      <c r="R179" s="79"/>
      <c r="S179" s="79"/>
      <c r="T179" s="79" t="s">
        <v>669</v>
      </c>
      <c r="U179" s="83" t="s">
        <v>785</v>
      </c>
      <c r="V179" s="83" t="s">
        <v>785</v>
      </c>
      <c r="W179" s="81">
        <v>43699.61476851852</v>
      </c>
      <c r="X179" s="83" t="s">
        <v>949</v>
      </c>
      <c r="Y179" s="79"/>
      <c r="Z179" s="79"/>
      <c r="AA179" s="85" t="s">
        <v>1209</v>
      </c>
      <c r="AB179" s="79"/>
      <c r="AC179" s="79" t="b">
        <v>0</v>
      </c>
      <c r="AD179" s="79">
        <v>7</v>
      </c>
      <c r="AE179" s="85" t="s">
        <v>1459</v>
      </c>
      <c r="AF179" s="79" t="b">
        <v>0</v>
      </c>
      <c r="AG179" s="79" t="s">
        <v>1467</v>
      </c>
      <c r="AH179" s="79"/>
      <c r="AI179" s="85" t="s">
        <v>1459</v>
      </c>
      <c r="AJ179" s="79" t="b">
        <v>0</v>
      </c>
      <c r="AK179" s="79">
        <v>2</v>
      </c>
      <c r="AL179" s="85" t="s">
        <v>1459</v>
      </c>
      <c r="AM179" s="79" t="s">
        <v>1488</v>
      </c>
      <c r="AN179" s="79" t="b">
        <v>0</v>
      </c>
      <c r="AO179" s="85" t="s">
        <v>1209</v>
      </c>
      <c r="AP179" s="79" t="s">
        <v>1499</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6</v>
      </c>
      <c r="BE179" s="49">
        <v>20.689655172413794</v>
      </c>
      <c r="BF179" s="48">
        <v>0</v>
      </c>
      <c r="BG179" s="49">
        <v>0</v>
      </c>
      <c r="BH179" s="48">
        <v>0</v>
      </c>
      <c r="BI179" s="49">
        <v>0</v>
      </c>
      <c r="BJ179" s="48">
        <v>23</v>
      </c>
      <c r="BK179" s="49">
        <v>79.3103448275862</v>
      </c>
      <c r="BL179" s="48">
        <v>29</v>
      </c>
    </row>
    <row r="180" spans="1:64" ht="15">
      <c r="A180" s="64" t="s">
        <v>295</v>
      </c>
      <c r="B180" s="64" t="s">
        <v>364</v>
      </c>
      <c r="C180" s="65" t="s">
        <v>4028</v>
      </c>
      <c r="D180" s="66">
        <v>3</v>
      </c>
      <c r="E180" s="67" t="s">
        <v>132</v>
      </c>
      <c r="F180" s="68">
        <v>35</v>
      </c>
      <c r="G180" s="65"/>
      <c r="H180" s="69"/>
      <c r="I180" s="70"/>
      <c r="J180" s="70"/>
      <c r="K180" s="34" t="s">
        <v>65</v>
      </c>
      <c r="L180" s="77">
        <v>180</v>
      </c>
      <c r="M180" s="77"/>
      <c r="N180" s="72"/>
      <c r="O180" s="79" t="s">
        <v>369</v>
      </c>
      <c r="P180" s="81">
        <v>43700.29809027778</v>
      </c>
      <c r="Q180" s="79" t="s">
        <v>462</v>
      </c>
      <c r="R180" s="79"/>
      <c r="S180" s="79"/>
      <c r="T180" s="79" t="s">
        <v>678</v>
      </c>
      <c r="U180" s="79"/>
      <c r="V180" s="83" t="s">
        <v>903</v>
      </c>
      <c r="W180" s="81">
        <v>43700.29809027778</v>
      </c>
      <c r="X180" s="83" t="s">
        <v>1059</v>
      </c>
      <c r="Y180" s="79"/>
      <c r="Z180" s="79"/>
      <c r="AA180" s="85" t="s">
        <v>1319</v>
      </c>
      <c r="AB180" s="79"/>
      <c r="AC180" s="79" t="b">
        <v>0</v>
      </c>
      <c r="AD180" s="79">
        <v>0</v>
      </c>
      <c r="AE180" s="85" t="s">
        <v>1459</v>
      </c>
      <c r="AF180" s="79" t="b">
        <v>0</v>
      </c>
      <c r="AG180" s="79" t="s">
        <v>1467</v>
      </c>
      <c r="AH180" s="79"/>
      <c r="AI180" s="85" t="s">
        <v>1459</v>
      </c>
      <c r="AJ180" s="79" t="b">
        <v>0</v>
      </c>
      <c r="AK180" s="79">
        <v>2</v>
      </c>
      <c r="AL180" s="85" t="s">
        <v>1209</v>
      </c>
      <c r="AM180" s="79" t="s">
        <v>1487</v>
      </c>
      <c r="AN180" s="79" t="b">
        <v>0</v>
      </c>
      <c r="AO180" s="85" t="s">
        <v>1209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4</v>
      </c>
      <c r="BD180" s="48">
        <v>4</v>
      </c>
      <c r="BE180" s="49">
        <v>18.181818181818183</v>
      </c>
      <c r="BF180" s="48">
        <v>0</v>
      </c>
      <c r="BG180" s="49">
        <v>0</v>
      </c>
      <c r="BH180" s="48">
        <v>0</v>
      </c>
      <c r="BI180" s="49">
        <v>0</v>
      </c>
      <c r="BJ180" s="48">
        <v>18</v>
      </c>
      <c r="BK180" s="49">
        <v>81.81818181818181</v>
      </c>
      <c r="BL180" s="48">
        <v>22</v>
      </c>
    </row>
    <row r="181" spans="1:64" ht="15">
      <c r="A181" s="64" t="s">
        <v>295</v>
      </c>
      <c r="B181" s="64" t="s">
        <v>221</v>
      </c>
      <c r="C181" s="65" t="s">
        <v>4028</v>
      </c>
      <c r="D181" s="66">
        <v>3</v>
      </c>
      <c r="E181" s="67" t="s">
        <v>132</v>
      </c>
      <c r="F181" s="68">
        <v>35</v>
      </c>
      <c r="G181" s="65"/>
      <c r="H181" s="69"/>
      <c r="I181" s="70"/>
      <c r="J181" s="70"/>
      <c r="K181" s="34" t="s">
        <v>65</v>
      </c>
      <c r="L181" s="77">
        <v>181</v>
      </c>
      <c r="M181" s="77"/>
      <c r="N181" s="72"/>
      <c r="O181" s="79" t="s">
        <v>369</v>
      </c>
      <c r="P181" s="81">
        <v>43700.29809027778</v>
      </c>
      <c r="Q181" s="79" t="s">
        <v>462</v>
      </c>
      <c r="R181" s="79"/>
      <c r="S181" s="79"/>
      <c r="T181" s="79" t="s">
        <v>678</v>
      </c>
      <c r="U181" s="79"/>
      <c r="V181" s="83" t="s">
        <v>903</v>
      </c>
      <c r="W181" s="81">
        <v>43700.29809027778</v>
      </c>
      <c r="X181" s="83" t="s">
        <v>1059</v>
      </c>
      <c r="Y181" s="79"/>
      <c r="Z181" s="79"/>
      <c r="AA181" s="85" t="s">
        <v>1319</v>
      </c>
      <c r="AB181" s="79"/>
      <c r="AC181" s="79" t="b">
        <v>0</v>
      </c>
      <c r="AD181" s="79">
        <v>0</v>
      </c>
      <c r="AE181" s="85" t="s">
        <v>1459</v>
      </c>
      <c r="AF181" s="79" t="b">
        <v>0</v>
      </c>
      <c r="AG181" s="79" t="s">
        <v>1467</v>
      </c>
      <c r="AH181" s="79"/>
      <c r="AI181" s="85" t="s">
        <v>1459</v>
      </c>
      <c r="AJ181" s="79" t="b">
        <v>0</v>
      </c>
      <c r="AK181" s="79">
        <v>2</v>
      </c>
      <c r="AL181" s="85" t="s">
        <v>1209</v>
      </c>
      <c r="AM181" s="79" t="s">
        <v>1487</v>
      </c>
      <c r="AN181" s="79" t="b">
        <v>0</v>
      </c>
      <c r="AO181" s="85" t="s">
        <v>1209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4</v>
      </c>
      <c r="BD181" s="48"/>
      <c r="BE181" s="49"/>
      <c r="BF181" s="48"/>
      <c r="BG181" s="49"/>
      <c r="BH181" s="48"/>
      <c r="BI181" s="49"/>
      <c r="BJ181" s="48"/>
      <c r="BK181" s="49"/>
      <c r="BL181" s="48"/>
    </row>
    <row r="182" spans="1:64" ht="15">
      <c r="A182" s="64" t="s">
        <v>299</v>
      </c>
      <c r="B182" s="64" t="s">
        <v>354</v>
      </c>
      <c r="C182" s="65" t="s">
        <v>4028</v>
      </c>
      <c r="D182" s="66">
        <v>3</v>
      </c>
      <c r="E182" s="67" t="s">
        <v>132</v>
      </c>
      <c r="F182" s="68">
        <v>35</v>
      </c>
      <c r="G182" s="65"/>
      <c r="H182" s="69"/>
      <c r="I182" s="70"/>
      <c r="J182" s="70"/>
      <c r="K182" s="34" t="s">
        <v>65</v>
      </c>
      <c r="L182" s="77">
        <v>182</v>
      </c>
      <c r="M182" s="77"/>
      <c r="N182" s="72"/>
      <c r="O182" s="79" t="s">
        <v>369</v>
      </c>
      <c r="P182" s="81">
        <v>43691.4612037037</v>
      </c>
      <c r="Q182" s="79" t="s">
        <v>429</v>
      </c>
      <c r="R182" s="79"/>
      <c r="S182" s="79"/>
      <c r="T182" s="79" t="s">
        <v>674</v>
      </c>
      <c r="U182" s="79"/>
      <c r="V182" s="83" t="s">
        <v>906</v>
      </c>
      <c r="W182" s="81">
        <v>43691.4612037037</v>
      </c>
      <c r="X182" s="83" t="s">
        <v>1060</v>
      </c>
      <c r="Y182" s="79"/>
      <c r="Z182" s="79"/>
      <c r="AA182" s="85" t="s">
        <v>1320</v>
      </c>
      <c r="AB182" s="79"/>
      <c r="AC182" s="79" t="b">
        <v>0</v>
      </c>
      <c r="AD182" s="79">
        <v>0</v>
      </c>
      <c r="AE182" s="85" t="s">
        <v>1459</v>
      </c>
      <c r="AF182" s="79" t="b">
        <v>0</v>
      </c>
      <c r="AG182" s="79" t="s">
        <v>1467</v>
      </c>
      <c r="AH182" s="79"/>
      <c r="AI182" s="85" t="s">
        <v>1459</v>
      </c>
      <c r="AJ182" s="79" t="b">
        <v>0</v>
      </c>
      <c r="AK182" s="79">
        <v>3</v>
      </c>
      <c r="AL182" s="85" t="s">
        <v>1355</v>
      </c>
      <c r="AM182" s="79" t="s">
        <v>1486</v>
      </c>
      <c r="AN182" s="79" t="b">
        <v>0</v>
      </c>
      <c r="AO182" s="85" t="s">
        <v>1355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300</v>
      </c>
      <c r="B183" s="64" t="s">
        <v>354</v>
      </c>
      <c r="C183" s="65" t="s">
        <v>4028</v>
      </c>
      <c r="D183" s="66">
        <v>3</v>
      </c>
      <c r="E183" s="67" t="s">
        <v>132</v>
      </c>
      <c r="F183" s="68">
        <v>35</v>
      </c>
      <c r="G183" s="65"/>
      <c r="H183" s="69"/>
      <c r="I183" s="70"/>
      <c r="J183" s="70"/>
      <c r="K183" s="34" t="s">
        <v>65</v>
      </c>
      <c r="L183" s="77">
        <v>183</v>
      </c>
      <c r="M183" s="77"/>
      <c r="N183" s="72"/>
      <c r="O183" s="79" t="s">
        <v>369</v>
      </c>
      <c r="P183" s="81">
        <v>43691.34085648148</v>
      </c>
      <c r="Q183" s="79" t="s">
        <v>429</v>
      </c>
      <c r="R183" s="79"/>
      <c r="S183" s="79"/>
      <c r="T183" s="79" t="s">
        <v>674</v>
      </c>
      <c r="U183" s="79"/>
      <c r="V183" s="83" t="s">
        <v>907</v>
      </c>
      <c r="W183" s="81">
        <v>43691.34085648148</v>
      </c>
      <c r="X183" s="83" t="s">
        <v>1061</v>
      </c>
      <c r="Y183" s="79"/>
      <c r="Z183" s="79"/>
      <c r="AA183" s="85" t="s">
        <v>1321</v>
      </c>
      <c r="AB183" s="79"/>
      <c r="AC183" s="79" t="b">
        <v>0</v>
      </c>
      <c r="AD183" s="79">
        <v>0</v>
      </c>
      <c r="AE183" s="85" t="s">
        <v>1459</v>
      </c>
      <c r="AF183" s="79" t="b">
        <v>0</v>
      </c>
      <c r="AG183" s="79" t="s">
        <v>1467</v>
      </c>
      <c r="AH183" s="79"/>
      <c r="AI183" s="85" t="s">
        <v>1459</v>
      </c>
      <c r="AJ183" s="79" t="b">
        <v>0</v>
      </c>
      <c r="AK183" s="79">
        <v>3</v>
      </c>
      <c r="AL183" s="85" t="s">
        <v>1355</v>
      </c>
      <c r="AM183" s="79" t="s">
        <v>1489</v>
      </c>
      <c r="AN183" s="79" t="b">
        <v>0</v>
      </c>
      <c r="AO183" s="85" t="s">
        <v>1355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4</v>
      </c>
      <c r="BD183" s="48"/>
      <c r="BE183" s="49"/>
      <c r="BF183" s="48"/>
      <c r="BG183" s="49"/>
      <c r="BH183" s="48"/>
      <c r="BI183" s="49"/>
      <c r="BJ183" s="48"/>
      <c r="BK183" s="49"/>
      <c r="BL183" s="48"/>
    </row>
    <row r="184" spans="1:64" ht="15">
      <c r="A184" s="64" t="s">
        <v>301</v>
      </c>
      <c r="B184" s="64" t="s">
        <v>301</v>
      </c>
      <c r="C184" s="65" t="s">
        <v>4028</v>
      </c>
      <c r="D184" s="66">
        <v>3</v>
      </c>
      <c r="E184" s="67" t="s">
        <v>132</v>
      </c>
      <c r="F184" s="68">
        <v>35</v>
      </c>
      <c r="G184" s="65"/>
      <c r="H184" s="69"/>
      <c r="I184" s="70"/>
      <c r="J184" s="70"/>
      <c r="K184" s="34" t="s">
        <v>65</v>
      </c>
      <c r="L184" s="77">
        <v>184</v>
      </c>
      <c r="M184" s="77"/>
      <c r="N184" s="72"/>
      <c r="O184" s="79" t="s">
        <v>176</v>
      </c>
      <c r="P184" s="81">
        <v>43698.70689814815</v>
      </c>
      <c r="Q184" s="79" t="s">
        <v>463</v>
      </c>
      <c r="R184" s="83" t="s">
        <v>592</v>
      </c>
      <c r="S184" s="79" t="s">
        <v>635</v>
      </c>
      <c r="T184" s="79" t="s">
        <v>716</v>
      </c>
      <c r="U184" s="83" t="s">
        <v>797</v>
      </c>
      <c r="V184" s="83" t="s">
        <v>797</v>
      </c>
      <c r="W184" s="81">
        <v>43698.70689814815</v>
      </c>
      <c r="X184" s="83" t="s">
        <v>1062</v>
      </c>
      <c r="Y184" s="79"/>
      <c r="Z184" s="79"/>
      <c r="AA184" s="85" t="s">
        <v>1322</v>
      </c>
      <c r="AB184" s="79"/>
      <c r="AC184" s="79" t="b">
        <v>0</v>
      </c>
      <c r="AD184" s="79">
        <v>9</v>
      </c>
      <c r="AE184" s="85" t="s">
        <v>1459</v>
      </c>
      <c r="AF184" s="79" t="b">
        <v>0</v>
      </c>
      <c r="AG184" s="79" t="s">
        <v>1467</v>
      </c>
      <c r="AH184" s="79"/>
      <c r="AI184" s="85" t="s">
        <v>1459</v>
      </c>
      <c r="AJ184" s="79" t="b">
        <v>0</v>
      </c>
      <c r="AK184" s="79">
        <v>0</v>
      </c>
      <c r="AL184" s="85" t="s">
        <v>1459</v>
      </c>
      <c r="AM184" s="79" t="s">
        <v>1496</v>
      </c>
      <c r="AN184" s="79" t="b">
        <v>0</v>
      </c>
      <c r="AO184" s="85" t="s">
        <v>1322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2</v>
      </c>
      <c r="BE184" s="49">
        <v>18.181818181818183</v>
      </c>
      <c r="BF184" s="48">
        <v>0</v>
      </c>
      <c r="BG184" s="49">
        <v>0</v>
      </c>
      <c r="BH184" s="48">
        <v>0</v>
      </c>
      <c r="BI184" s="49">
        <v>0</v>
      </c>
      <c r="BJ184" s="48">
        <v>9</v>
      </c>
      <c r="BK184" s="49">
        <v>81.81818181818181</v>
      </c>
      <c r="BL184" s="48">
        <v>11</v>
      </c>
    </row>
    <row r="185" spans="1:64" ht="15">
      <c r="A185" s="64" t="s">
        <v>295</v>
      </c>
      <c r="B185" s="64" t="s">
        <v>301</v>
      </c>
      <c r="C185" s="65" t="s">
        <v>4028</v>
      </c>
      <c r="D185" s="66">
        <v>3</v>
      </c>
      <c r="E185" s="67" t="s">
        <v>132</v>
      </c>
      <c r="F185" s="68">
        <v>35</v>
      </c>
      <c r="G185" s="65"/>
      <c r="H185" s="69"/>
      <c r="I185" s="70"/>
      <c r="J185" s="70"/>
      <c r="K185" s="34" t="s">
        <v>65</v>
      </c>
      <c r="L185" s="77">
        <v>185</v>
      </c>
      <c r="M185" s="77"/>
      <c r="N185" s="72"/>
      <c r="O185" s="79" t="s">
        <v>369</v>
      </c>
      <c r="P185" s="81">
        <v>43700.44527777778</v>
      </c>
      <c r="Q185" s="79" t="s">
        <v>464</v>
      </c>
      <c r="R185" s="83" t="s">
        <v>593</v>
      </c>
      <c r="S185" s="79" t="s">
        <v>650</v>
      </c>
      <c r="T185" s="79" t="s">
        <v>717</v>
      </c>
      <c r="U185" s="79"/>
      <c r="V185" s="83" t="s">
        <v>903</v>
      </c>
      <c r="W185" s="81">
        <v>43700.44527777778</v>
      </c>
      <c r="X185" s="83" t="s">
        <v>1063</v>
      </c>
      <c r="Y185" s="79"/>
      <c r="Z185" s="79"/>
      <c r="AA185" s="85" t="s">
        <v>1323</v>
      </c>
      <c r="AB185" s="79"/>
      <c r="AC185" s="79" t="b">
        <v>0</v>
      </c>
      <c r="AD185" s="79">
        <v>10</v>
      </c>
      <c r="AE185" s="85" t="s">
        <v>1459</v>
      </c>
      <c r="AF185" s="79" t="b">
        <v>0</v>
      </c>
      <c r="AG185" s="79" t="s">
        <v>1467</v>
      </c>
      <c r="AH185" s="79"/>
      <c r="AI185" s="85" t="s">
        <v>1459</v>
      </c>
      <c r="AJ185" s="79" t="b">
        <v>0</v>
      </c>
      <c r="AK185" s="79">
        <v>2</v>
      </c>
      <c r="AL185" s="85" t="s">
        <v>1459</v>
      </c>
      <c r="AM185" s="79" t="s">
        <v>1487</v>
      </c>
      <c r="AN185" s="79" t="b">
        <v>0</v>
      </c>
      <c r="AO185" s="85" t="s">
        <v>1323</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2</v>
      </c>
      <c r="BE185" s="49">
        <v>8</v>
      </c>
      <c r="BF185" s="48">
        <v>0</v>
      </c>
      <c r="BG185" s="49">
        <v>0</v>
      </c>
      <c r="BH185" s="48">
        <v>0</v>
      </c>
      <c r="BI185" s="49">
        <v>0</v>
      </c>
      <c r="BJ185" s="48">
        <v>23</v>
      </c>
      <c r="BK185" s="49">
        <v>92</v>
      </c>
      <c r="BL185" s="48">
        <v>25</v>
      </c>
    </row>
    <row r="186" spans="1:64" ht="15">
      <c r="A186" s="64" t="s">
        <v>300</v>
      </c>
      <c r="B186" s="64" t="s">
        <v>301</v>
      </c>
      <c r="C186" s="65" t="s">
        <v>4028</v>
      </c>
      <c r="D186" s="66">
        <v>3</v>
      </c>
      <c r="E186" s="67" t="s">
        <v>132</v>
      </c>
      <c r="F186" s="68">
        <v>35</v>
      </c>
      <c r="G186" s="65"/>
      <c r="H186" s="69"/>
      <c r="I186" s="70"/>
      <c r="J186" s="70"/>
      <c r="K186" s="34" t="s">
        <v>65</v>
      </c>
      <c r="L186" s="77">
        <v>186</v>
      </c>
      <c r="M186" s="77"/>
      <c r="N186" s="72"/>
      <c r="O186" s="79" t="s">
        <v>369</v>
      </c>
      <c r="P186" s="81">
        <v>43700.44894675926</v>
      </c>
      <c r="Q186" s="79" t="s">
        <v>465</v>
      </c>
      <c r="R186" s="79"/>
      <c r="S186" s="79"/>
      <c r="T186" s="79"/>
      <c r="U186" s="79"/>
      <c r="V186" s="83" t="s">
        <v>907</v>
      </c>
      <c r="W186" s="81">
        <v>43700.44894675926</v>
      </c>
      <c r="X186" s="83" t="s">
        <v>1064</v>
      </c>
      <c r="Y186" s="79"/>
      <c r="Z186" s="79"/>
      <c r="AA186" s="85" t="s">
        <v>1324</v>
      </c>
      <c r="AB186" s="79"/>
      <c r="AC186" s="79" t="b">
        <v>0</v>
      </c>
      <c r="AD186" s="79">
        <v>0</v>
      </c>
      <c r="AE186" s="85" t="s">
        <v>1459</v>
      </c>
      <c r="AF186" s="79" t="b">
        <v>0</v>
      </c>
      <c r="AG186" s="79" t="s">
        <v>1467</v>
      </c>
      <c r="AH186" s="79"/>
      <c r="AI186" s="85" t="s">
        <v>1459</v>
      </c>
      <c r="AJ186" s="79" t="b">
        <v>0</v>
      </c>
      <c r="AK186" s="79">
        <v>2</v>
      </c>
      <c r="AL186" s="85" t="s">
        <v>1323</v>
      </c>
      <c r="AM186" s="79" t="s">
        <v>1489</v>
      </c>
      <c r="AN186" s="79" t="b">
        <v>0</v>
      </c>
      <c r="AO186" s="85" t="s">
        <v>1323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2</v>
      </c>
      <c r="BE186" s="49">
        <v>9.090909090909092</v>
      </c>
      <c r="BF186" s="48">
        <v>0</v>
      </c>
      <c r="BG186" s="49">
        <v>0</v>
      </c>
      <c r="BH186" s="48">
        <v>0</v>
      </c>
      <c r="BI186" s="49">
        <v>0</v>
      </c>
      <c r="BJ186" s="48">
        <v>20</v>
      </c>
      <c r="BK186" s="49">
        <v>90.9090909090909</v>
      </c>
      <c r="BL186" s="48">
        <v>22</v>
      </c>
    </row>
    <row r="187" spans="1:64" ht="15">
      <c r="A187" s="64" t="s">
        <v>300</v>
      </c>
      <c r="B187" s="64" t="s">
        <v>295</v>
      </c>
      <c r="C187" s="65" t="s">
        <v>4030</v>
      </c>
      <c r="D187" s="66">
        <v>5.333333333333334</v>
      </c>
      <c r="E187" s="67" t="s">
        <v>136</v>
      </c>
      <c r="F187" s="68">
        <v>27.333333333333332</v>
      </c>
      <c r="G187" s="65"/>
      <c r="H187" s="69"/>
      <c r="I187" s="70"/>
      <c r="J187" s="70"/>
      <c r="K187" s="34" t="s">
        <v>65</v>
      </c>
      <c r="L187" s="77">
        <v>187</v>
      </c>
      <c r="M187" s="77"/>
      <c r="N187" s="72"/>
      <c r="O187" s="79" t="s">
        <v>369</v>
      </c>
      <c r="P187" s="81">
        <v>43691.34085648148</v>
      </c>
      <c r="Q187" s="79" t="s">
        <v>429</v>
      </c>
      <c r="R187" s="79"/>
      <c r="S187" s="79"/>
      <c r="T187" s="79" t="s">
        <v>674</v>
      </c>
      <c r="U187" s="79"/>
      <c r="V187" s="83" t="s">
        <v>907</v>
      </c>
      <c r="W187" s="81">
        <v>43691.34085648148</v>
      </c>
      <c r="X187" s="83" t="s">
        <v>1061</v>
      </c>
      <c r="Y187" s="79"/>
      <c r="Z187" s="79"/>
      <c r="AA187" s="85" t="s">
        <v>1321</v>
      </c>
      <c r="AB187" s="79"/>
      <c r="AC187" s="79" t="b">
        <v>0</v>
      </c>
      <c r="AD187" s="79">
        <v>0</v>
      </c>
      <c r="AE187" s="85" t="s">
        <v>1459</v>
      </c>
      <c r="AF187" s="79" t="b">
        <v>0</v>
      </c>
      <c r="AG187" s="79" t="s">
        <v>1467</v>
      </c>
      <c r="AH187" s="79"/>
      <c r="AI187" s="85" t="s">
        <v>1459</v>
      </c>
      <c r="AJ187" s="79" t="b">
        <v>0</v>
      </c>
      <c r="AK187" s="79">
        <v>3</v>
      </c>
      <c r="AL187" s="85" t="s">
        <v>1355</v>
      </c>
      <c r="AM187" s="79" t="s">
        <v>1489</v>
      </c>
      <c r="AN187" s="79" t="b">
        <v>0</v>
      </c>
      <c r="AO187" s="85" t="s">
        <v>1355</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1</v>
      </c>
      <c r="BE187" s="49">
        <v>4.761904761904762</v>
      </c>
      <c r="BF187" s="48">
        <v>0</v>
      </c>
      <c r="BG187" s="49">
        <v>0</v>
      </c>
      <c r="BH187" s="48">
        <v>0</v>
      </c>
      <c r="BI187" s="49">
        <v>0</v>
      </c>
      <c r="BJ187" s="48">
        <v>20</v>
      </c>
      <c r="BK187" s="49">
        <v>95.23809523809524</v>
      </c>
      <c r="BL187" s="48">
        <v>21</v>
      </c>
    </row>
    <row r="188" spans="1:64" ht="15">
      <c r="A188" s="64" t="s">
        <v>300</v>
      </c>
      <c r="B188" s="64" t="s">
        <v>295</v>
      </c>
      <c r="C188" s="65" t="s">
        <v>4030</v>
      </c>
      <c r="D188" s="66">
        <v>5.333333333333334</v>
      </c>
      <c r="E188" s="67" t="s">
        <v>136</v>
      </c>
      <c r="F188" s="68">
        <v>27.333333333333332</v>
      </c>
      <c r="G188" s="65"/>
      <c r="H188" s="69"/>
      <c r="I188" s="70"/>
      <c r="J188" s="70"/>
      <c r="K188" s="34" t="s">
        <v>65</v>
      </c>
      <c r="L188" s="77">
        <v>188</v>
      </c>
      <c r="M188" s="77"/>
      <c r="N188" s="72"/>
      <c r="O188" s="79" t="s">
        <v>369</v>
      </c>
      <c r="P188" s="81">
        <v>43700.44894675926</v>
      </c>
      <c r="Q188" s="79" t="s">
        <v>465</v>
      </c>
      <c r="R188" s="79"/>
      <c r="S188" s="79"/>
      <c r="T188" s="79"/>
      <c r="U188" s="79"/>
      <c r="V188" s="83" t="s">
        <v>907</v>
      </c>
      <c r="W188" s="81">
        <v>43700.44894675926</v>
      </c>
      <c r="X188" s="83" t="s">
        <v>1064</v>
      </c>
      <c r="Y188" s="79"/>
      <c r="Z188" s="79"/>
      <c r="AA188" s="85" t="s">
        <v>1324</v>
      </c>
      <c r="AB188" s="79"/>
      <c r="AC188" s="79" t="b">
        <v>0</v>
      </c>
      <c r="AD188" s="79">
        <v>0</v>
      </c>
      <c r="AE188" s="85" t="s">
        <v>1459</v>
      </c>
      <c r="AF188" s="79" t="b">
        <v>0</v>
      </c>
      <c r="AG188" s="79" t="s">
        <v>1467</v>
      </c>
      <c r="AH188" s="79"/>
      <c r="AI188" s="85" t="s">
        <v>1459</v>
      </c>
      <c r="AJ188" s="79" t="b">
        <v>0</v>
      </c>
      <c r="AK188" s="79">
        <v>2</v>
      </c>
      <c r="AL188" s="85" t="s">
        <v>1323</v>
      </c>
      <c r="AM188" s="79" t="s">
        <v>1489</v>
      </c>
      <c r="AN188" s="79" t="b">
        <v>0</v>
      </c>
      <c r="AO188" s="85" t="s">
        <v>1323</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302</v>
      </c>
      <c r="B189" s="64" t="s">
        <v>303</v>
      </c>
      <c r="C189" s="65" t="s">
        <v>4028</v>
      </c>
      <c r="D189" s="66">
        <v>3</v>
      </c>
      <c r="E189" s="67" t="s">
        <v>132</v>
      </c>
      <c r="F189" s="68">
        <v>35</v>
      </c>
      <c r="G189" s="65"/>
      <c r="H189" s="69"/>
      <c r="I189" s="70"/>
      <c r="J189" s="70"/>
      <c r="K189" s="34" t="s">
        <v>66</v>
      </c>
      <c r="L189" s="77">
        <v>189</v>
      </c>
      <c r="M189" s="77"/>
      <c r="N189" s="72"/>
      <c r="O189" s="79" t="s">
        <v>369</v>
      </c>
      <c r="P189" s="81">
        <v>43688.50865740741</v>
      </c>
      <c r="Q189" s="79" t="s">
        <v>466</v>
      </c>
      <c r="R189" s="79"/>
      <c r="S189" s="79"/>
      <c r="T189" s="79" t="s">
        <v>718</v>
      </c>
      <c r="U189" s="79"/>
      <c r="V189" s="83" t="s">
        <v>908</v>
      </c>
      <c r="W189" s="81">
        <v>43688.50865740741</v>
      </c>
      <c r="X189" s="83" t="s">
        <v>1065</v>
      </c>
      <c r="Y189" s="79"/>
      <c r="Z189" s="79"/>
      <c r="AA189" s="85" t="s">
        <v>1325</v>
      </c>
      <c r="AB189" s="79"/>
      <c r="AC189" s="79" t="b">
        <v>0</v>
      </c>
      <c r="AD189" s="79">
        <v>0</v>
      </c>
      <c r="AE189" s="85" t="s">
        <v>1459</v>
      </c>
      <c r="AF189" s="79" t="b">
        <v>0</v>
      </c>
      <c r="AG189" s="79" t="s">
        <v>1468</v>
      </c>
      <c r="AH189" s="79"/>
      <c r="AI189" s="85" t="s">
        <v>1459</v>
      </c>
      <c r="AJ189" s="79" t="b">
        <v>0</v>
      </c>
      <c r="AK189" s="79">
        <v>1</v>
      </c>
      <c r="AL189" s="85" t="s">
        <v>1326</v>
      </c>
      <c r="AM189" s="79" t="s">
        <v>1489</v>
      </c>
      <c r="AN189" s="79" t="b">
        <v>0</v>
      </c>
      <c r="AO189" s="85" t="s">
        <v>1326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v>0</v>
      </c>
      <c r="BE189" s="49">
        <v>0</v>
      </c>
      <c r="BF189" s="48">
        <v>0</v>
      </c>
      <c r="BG189" s="49">
        <v>0</v>
      </c>
      <c r="BH189" s="48">
        <v>0</v>
      </c>
      <c r="BI189" s="49">
        <v>0</v>
      </c>
      <c r="BJ189" s="48">
        <v>17</v>
      </c>
      <c r="BK189" s="49">
        <v>100</v>
      </c>
      <c r="BL189" s="48">
        <v>17</v>
      </c>
    </row>
    <row r="190" spans="1:64" ht="15">
      <c r="A190" s="64" t="s">
        <v>303</v>
      </c>
      <c r="B190" s="64" t="s">
        <v>302</v>
      </c>
      <c r="C190" s="65" t="s">
        <v>4028</v>
      </c>
      <c r="D190" s="66">
        <v>3</v>
      </c>
      <c r="E190" s="67" t="s">
        <v>132</v>
      </c>
      <c r="F190" s="68">
        <v>35</v>
      </c>
      <c r="G190" s="65"/>
      <c r="H190" s="69"/>
      <c r="I190" s="70"/>
      <c r="J190" s="70"/>
      <c r="K190" s="34" t="s">
        <v>66</v>
      </c>
      <c r="L190" s="77">
        <v>190</v>
      </c>
      <c r="M190" s="77"/>
      <c r="N190" s="72"/>
      <c r="O190" s="79" t="s">
        <v>369</v>
      </c>
      <c r="P190" s="81">
        <v>43650.458344907405</v>
      </c>
      <c r="Q190" s="79" t="s">
        <v>467</v>
      </c>
      <c r="R190" s="83" t="s">
        <v>594</v>
      </c>
      <c r="S190" s="79" t="s">
        <v>645</v>
      </c>
      <c r="T190" s="79" t="s">
        <v>719</v>
      </c>
      <c r="U190" s="79"/>
      <c r="V190" s="83" t="s">
        <v>909</v>
      </c>
      <c r="W190" s="81">
        <v>43650.458344907405</v>
      </c>
      <c r="X190" s="83" t="s">
        <v>1066</v>
      </c>
      <c r="Y190" s="79"/>
      <c r="Z190" s="79"/>
      <c r="AA190" s="85" t="s">
        <v>1326</v>
      </c>
      <c r="AB190" s="79"/>
      <c r="AC190" s="79" t="b">
        <v>0</v>
      </c>
      <c r="AD190" s="79">
        <v>5</v>
      </c>
      <c r="AE190" s="85" t="s">
        <v>1459</v>
      </c>
      <c r="AF190" s="79" t="b">
        <v>0</v>
      </c>
      <c r="AG190" s="79" t="s">
        <v>1468</v>
      </c>
      <c r="AH190" s="79"/>
      <c r="AI190" s="85" t="s">
        <v>1459</v>
      </c>
      <c r="AJ190" s="79" t="b">
        <v>0</v>
      </c>
      <c r="AK190" s="79">
        <v>2</v>
      </c>
      <c r="AL190" s="85" t="s">
        <v>1459</v>
      </c>
      <c r="AM190" s="79" t="s">
        <v>1495</v>
      </c>
      <c r="AN190" s="79" t="b">
        <v>0</v>
      </c>
      <c r="AO190" s="85" t="s">
        <v>1326</v>
      </c>
      <c r="AP190" s="79" t="s">
        <v>1499</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v>0</v>
      </c>
      <c r="BE190" s="49">
        <v>0</v>
      </c>
      <c r="BF190" s="48">
        <v>0</v>
      </c>
      <c r="BG190" s="49">
        <v>0</v>
      </c>
      <c r="BH190" s="48">
        <v>0</v>
      </c>
      <c r="BI190" s="49">
        <v>0</v>
      </c>
      <c r="BJ190" s="48">
        <v>28</v>
      </c>
      <c r="BK190" s="49">
        <v>100</v>
      </c>
      <c r="BL190" s="48">
        <v>28</v>
      </c>
    </row>
    <row r="191" spans="1:64" ht="15">
      <c r="A191" s="64" t="s">
        <v>304</v>
      </c>
      <c r="B191" s="64" t="s">
        <v>303</v>
      </c>
      <c r="C191" s="65" t="s">
        <v>4028</v>
      </c>
      <c r="D191" s="66">
        <v>3</v>
      </c>
      <c r="E191" s="67" t="s">
        <v>132</v>
      </c>
      <c r="F191" s="68">
        <v>35</v>
      </c>
      <c r="G191" s="65"/>
      <c r="H191" s="69"/>
      <c r="I191" s="70"/>
      <c r="J191" s="70"/>
      <c r="K191" s="34" t="s">
        <v>66</v>
      </c>
      <c r="L191" s="77">
        <v>191</v>
      </c>
      <c r="M191" s="77"/>
      <c r="N191" s="72"/>
      <c r="O191" s="79" t="s">
        <v>369</v>
      </c>
      <c r="P191" s="81">
        <v>43694.72042824074</v>
      </c>
      <c r="Q191" s="79" t="s">
        <v>423</v>
      </c>
      <c r="R191" s="79"/>
      <c r="S191" s="79"/>
      <c r="T191" s="79"/>
      <c r="U191" s="79"/>
      <c r="V191" s="83" t="s">
        <v>910</v>
      </c>
      <c r="W191" s="81">
        <v>43694.72042824074</v>
      </c>
      <c r="X191" s="83" t="s">
        <v>1067</v>
      </c>
      <c r="Y191" s="79"/>
      <c r="Z191" s="79"/>
      <c r="AA191" s="85" t="s">
        <v>1327</v>
      </c>
      <c r="AB191" s="79"/>
      <c r="AC191" s="79" t="b">
        <v>0</v>
      </c>
      <c r="AD191" s="79">
        <v>0</v>
      </c>
      <c r="AE191" s="85" t="s">
        <v>1459</v>
      </c>
      <c r="AF191" s="79" t="b">
        <v>0</v>
      </c>
      <c r="AG191" s="79" t="s">
        <v>1468</v>
      </c>
      <c r="AH191" s="79"/>
      <c r="AI191" s="85" t="s">
        <v>1459</v>
      </c>
      <c r="AJ191" s="79" t="b">
        <v>0</v>
      </c>
      <c r="AK191" s="79">
        <v>4</v>
      </c>
      <c r="AL191" s="85" t="s">
        <v>1328</v>
      </c>
      <c r="AM191" s="79" t="s">
        <v>1488</v>
      </c>
      <c r="AN191" s="79" t="b">
        <v>0</v>
      </c>
      <c r="AO191" s="85" t="s">
        <v>1328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0</v>
      </c>
      <c r="BE191" s="49">
        <v>0</v>
      </c>
      <c r="BF191" s="48">
        <v>0</v>
      </c>
      <c r="BG191" s="49">
        <v>0</v>
      </c>
      <c r="BH191" s="48">
        <v>0</v>
      </c>
      <c r="BI191" s="49">
        <v>0</v>
      </c>
      <c r="BJ191" s="48">
        <v>15</v>
      </c>
      <c r="BK191" s="49">
        <v>100</v>
      </c>
      <c r="BL191" s="48">
        <v>15</v>
      </c>
    </row>
    <row r="192" spans="1:64" ht="15">
      <c r="A192" s="64" t="s">
        <v>303</v>
      </c>
      <c r="B192" s="64" t="s">
        <v>304</v>
      </c>
      <c r="C192" s="65" t="s">
        <v>4028</v>
      </c>
      <c r="D192" s="66">
        <v>3</v>
      </c>
      <c r="E192" s="67" t="s">
        <v>132</v>
      </c>
      <c r="F192" s="68">
        <v>35</v>
      </c>
      <c r="G192" s="65"/>
      <c r="H192" s="69"/>
      <c r="I192" s="70"/>
      <c r="J192" s="70"/>
      <c r="K192" s="34" t="s">
        <v>66</v>
      </c>
      <c r="L192" s="77">
        <v>192</v>
      </c>
      <c r="M192" s="77"/>
      <c r="N192" s="72"/>
      <c r="O192" s="79" t="s">
        <v>369</v>
      </c>
      <c r="P192" s="81">
        <v>43694.500393518516</v>
      </c>
      <c r="Q192" s="79" t="s">
        <v>468</v>
      </c>
      <c r="R192" s="83" t="s">
        <v>595</v>
      </c>
      <c r="S192" s="79" t="s">
        <v>645</v>
      </c>
      <c r="T192" s="79" t="s">
        <v>720</v>
      </c>
      <c r="U192" s="79"/>
      <c r="V192" s="83" t="s">
        <v>909</v>
      </c>
      <c r="W192" s="81">
        <v>43694.500393518516</v>
      </c>
      <c r="X192" s="83" t="s">
        <v>1068</v>
      </c>
      <c r="Y192" s="79"/>
      <c r="Z192" s="79"/>
      <c r="AA192" s="85" t="s">
        <v>1328</v>
      </c>
      <c r="AB192" s="79"/>
      <c r="AC192" s="79" t="b">
        <v>0</v>
      </c>
      <c r="AD192" s="79">
        <v>5</v>
      </c>
      <c r="AE192" s="85" t="s">
        <v>1459</v>
      </c>
      <c r="AF192" s="79" t="b">
        <v>0</v>
      </c>
      <c r="AG192" s="79" t="s">
        <v>1468</v>
      </c>
      <c r="AH192" s="79"/>
      <c r="AI192" s="85" t="s">
        <v>1459</v>
      </c>
      <c r="AJ192" s="79" t="b">
        <v>0</v>
      </c>
      <c r="AK192" s="79">
        <v>4</v>
      </c>
      <c r="AL192" s="85" t="s">
        <v>1459</v>
      </c>
      <c r="AM192" s="79" t="s">
        <v>1487</v>
      </c>
      <c r="AN192" s="79" t="b">
        <v>0</v>
      </c>
      <c r="AO192" s="85" t="s">
        <v>1328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v>0</v>
      </c>
      <c r="BE192" s="49">
        <v>0</v>
      </c>
      <c r="BF192" s="48">
        <v>0</v>
      </c>
      <c r="BG192" s="49">
        <v>0</v>
      </c>
      <c r="BH192" s="48">
        <v>0</v>
      </c>
      <c r="BI192" s="49">
        <v>0</v>
      </c>
      <c r="BJ192" s="48">
        <v>16</v>
      </c>
      <c r="BK192" s="49">
        <v>100</v>
      </c>
      <c r="BL192" s="48">
        <v>16</v>
      </c>
    </row>
    <row r="193" spans="1:64" ht="15">
      <c r="A193" s="64" t="s">
        <v>305</v>
      </c>
      <c r="B193" s="64" t="s">
        <v>303</v>
      </c>
      <c r="C193" s="65" t="s">
        <v>4028</v>
      </c>
      <c r="D193" s="66">
        <v>3</v>
      </c>
      <c r="E193" s="67" t="s">
        <v>132</v>
      </c>
      <c r="F193" s="68">
        <v>35</v>
      </c>
      <c r="G193" s="65"/>
      <c r="H193" s="69"/>
      <c r="I193" s="70"/>
      <c r="J193" s="70"/>
      <c r="K193" s="34" t="s">
        <v>66</v>
      </c>
      <c r="L193" s="77">
        <v>193</v>
      </c>
      <c r="M193" s="77"/>
      <c r="N193" s="72"/>
      <c r="O193" s="79" t="s">
        <v>369</v>
      </c>
      <c r="P193" s="81">
        <v>43699.34354166667</v>
      </c>
      <c r="Q193" s="79" t="s">
        <v>469</v>
      </c>
      <c r="R193" s="79"/>
      <c r="S193" s="79"/>
      <c r="T193" s="79" t="s">
        <v>721</v>
      </c>
      <c r="U193" s="79"/>
      <c r="V193" s="83" t="s">
        <v>911</v>
      </c>
      <c r="W193" s="81">
        <v>43699.34354166667</v>
      </c>
      <c r="X193" s="83" t="s">
        <v>1069</v>
      </c>
      <c r="Y193" s="79"/>
      <c r="Z193" s="79"/>
      <c r="AA193" s="85" t="s">
        <v>1329</v>
      </c>
      <c r="AB193" s="79"/>
      <c r="AC193" s="79" t="b">
        <v>0</v>
      </c>
      <c r="AD193" s="79">
        <v>0</v>
      </c>
      <c r="AE193" s="85" t="s">
        <v>1459</v>
      </c>
      <c r="AF193" s="79" t="b">
        <v>0</v>
      </c>
      <c r="AG193" s="79" t="s">
        <v>1468</v>
      </c>
      <c r="AH193" s="79"/>
      <c r="AI193" s="85" t="s">
        <v>1459</v>
      </c>
      <c r="AJ193" s="79" t="b">
        <v>0</v>
      </c>
      <c r="AK193" s="79">
        <v>2</v>
      </c>
      <c r="AL193" s="85" t="s">
        <v>1330</v>
      </c>
      <c r="AM193" s="79" t="s">
        <v>1487</v>
      </c>
      <c r="AN193" s="79" t="b">
        <v>0</v>
      </c>
      <c r="AO193" s="85" t="s">
        <v>1330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3</v>
      </c>
      <c r="BD193" s="48">
        <v>0</v>
      </c>
      <c r="BE193" s="49">
        <v>0</v>
      </c>
      <c r="BF193" s="48">
        <v>0</v>
      </c>
      <c r="BG193" s="49">
        <v>0</v>
      </c>
      <c r="BH193" s="48">
        <v>0</v>
      </c>
      <c r="BI193" s="49">
        <v>0</v>
      </c>
      <c r="BJ193" s="48">
        <v>14</v>
      </c>
      <c r="BK193" s="49">
        <v>100</v>
      </c>
      <c r="BL193" s="48">
        <v>14</v>
      </c>
    </row>
    <row r="194" spans="1:64" ht="15">
      <c r="A194" s="64" t="s">
        <v>303</v>
      </c>
      <c r="B194" s="64" t="s">
        <v>305</v>
      </c>
      <c r="C194" s="65" t="s">
        <v>4028</v>
      </c>
      <c r="D194" s="66">
        <v>3</v>
      </c>
      <c r="E194" s="67" t="s">
        <v>132</v>
      </c>
      <c r="F194" s="68">
        <v>35</v>
      </c>
      <c r="G194" s="65"/>
      <c r="H194" s="69"/>
      <c r="I194" s="70"/>
      <c r="J194" s="70"/>
      <c r="K194" s="34" t="s">
        <v>66</v>
      </c>
      <c r="L194" s="77">
        <v>194</v>
      </c>
      <c r="M194" s="77"/>
      <c r="N194" s="72"/>
      <c r="O194" s="79" t="s">
        <v>369</v>
      </c>
      <c r="P194" s="81">
        <v>43699.291180555556</v>
      </c>
      <c r="Q194" s="79" t="s">
        <v>470</v>
      </c>
      <c r="R194" s="83" t="s">
        <v>596</v>
      </c>
      <c r="S194" s="79" t="s">
        <v>645</v>
      </c>
      <c r="T194" s="79" t="s">
        <v>722</v>
      </c>
      <c r="U194" s="79"/>
      <c r="V194" s="83" t="s">
        <v>909</v>
      </c>
      <c r="W194" s="81">
        <v>43699.291180555556</v>
      </c>
      <c r="X194" s="83" t="s">
        <v>1070</v>
      </c>
      <c r="Y194" s="79"/>
      <c r="Z194" s="79"/>
      <c r="AA194" s="85" t="s">
        <v>1330</v>
      </c>
      <c r="AB194" s="79"/>
      <c r="AC194" s="79" t="b">
        <v>0</v>
      </c>
      <c r="AD194" s="79">
        <v>12</v>
      </c>
      <c r="AE194" s="85" t="s">
        <v>1459</v>
      </c>
      <c r="AF194" s="79" t="b">
        <v>0</v>
      </c>
      <c r="AG194" s="79" t="s">
        <v>1468</v>
      </c>
      <c r="AH194" s="79"/>
      <c r="AI194" s="85" t="s">
        <v>1459</v>
      </c>
      <c r="AJ194" s="79" t="b">
        <v>0</v>
      </c>
      <c r="AK194" s="79">
        <v>2</v>
      </c>
      <c r="AL194" s="85" t="s">
        <v>1459</v>
      </c>
      <c r="AM194" s="79" t="s">
        <v>1487</v>
      </c>
      <c r="AN194" s="79" t="b">
        <v>0</v>
      </c>
      <c r="AO194" s="85" t="s">
        <v>1330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5</v>
      </c>
      <c r="BD194" s="48"/>
      <c r="BE194" s="49"/>
      <c r="BF194" s="48"/>
      <c r="BG194" s="49"/>
      <c r="BH194" s="48"/>
      <c r="BI194" s="49"/>
      <c r="BJ194" s="48"/>
      <c r="BK194" s="49"/>
      <c r="BL194" s="48"/>
    </row>
    <row r="195" spans="1:64" ht="15">
      <c r="A195" s="64" t="s">
        <v>303</v>
      </c>
      <c r="B195" s="64" t="s">
        <v>365</v>
      </c>
      <c r="C195" s="65" t="s">
        <v>4028</v>
      </c>
      <c r="D195" s="66">
        <v>3</v>
      </c>
      <c r="E195" s="67" t="s">
        <v>132</v>
      </c>
      <c r="F195" s="68">
        <v>35</v>
      </c>
      <c r="G195" s="65"/>
      <c r="H195" s="69"/>
      <c r="I195" s="70"/>
      <c r="J195" s="70"/>
      <c r="K195" s="34" t="s">
        <v>65</v>
      </c>
      <c r="L195" s="77">
        <v>195</v>
      </c>
      <c r="M195" s="77"/>
      <c r="N195" s="72"/>
      <c r="O195" s="79" t="s">
        <v>369</v>
      </c>
      <c r="P195" s="81">
        <v>43700.45162037037</v>
      </c>
      <c r="Q195" s="79" t="s">
        <v>471</v>
      </c>
      <c r="R195" s="83" t="s">
        <v>597</v>
      </c>
      <c r="S195" s="79" t="s">
        <v>645</v>
      </c>
      <c r="T195" s="79" t="s">
        <v>723</v>
      </c>
      <c r="U195" s="79"/>
      <c r="V195" s="83" t="s">
        <v>909</v>
      </c>
      <c r="W195" s="81">
        <v>43700.45162037037</v>
      </c>
      <c r="X195" s="83" t="s">
        <v>1071</v>
      </c>
      <c r="Y195" s="79"/>
      <c r="Z195" s="79"/>
      <c r="AA195" s="85" t="s">
        <v>1331</v>
      </c>
      <c r="AB195" s="79"/>
      <c r="AC195" s="79" t="b">
        <v>0</v>
      </c>
      <c r="AD195" s="79">
        <v>0</v>
      </c>
      <c r="AE195" s="85" t="s">
        <v>1459</v>
      </c>
      <c r="AF195" s="79" t="b">
        <v>0</v>
      </c>
      <c r="AG195" s="79" t="s">
        <v>1468</v>
      </c>
      <c r="AH195" s="79"/>
      <c r="AI195" s="85" t="s">
        <v>1459</v>
      </c>
      <c r="AJ195" s="79" t="b">
        <v>0</v>
      </c>
      <c r="AK195" s="79">
        <v>0</v>
      </c>
      <c r="AL195" s="85" t="s">
        <v>1459</v>
      </c>
      <c r="AM195" s="79" t="s">
        <v>1487</v>
      </c>
      <c r="AN195" s="79" t="b">
        <v>0</v>
      </c>
      <c r="AO195" s="85" t="s">
        <v>1331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0</v>
      </c>
      <c r="BE195" s="49">
        <v>0</v>
      </c>
      <c r="BF195" s="48">
        <v>0</v>
      </c>
      <c r="BG195" s="49">
        <v>0</v>
      </c>
      <c r="BH195" s="48">
        <v>0</v>
      </c>
      <c r="BI195" s="49">
        <v>0</v>
      </c>
      <c r="BJ195" s="48">
        <v>25</v>
      </c>
      <c r="BK195" s="49">
        <v>100</v>
      </c>
      <c r="BL195" s="48">
        <v>25</v>
      </c>
    </row>
    <row r="196" spans="1:64" ht="15">
      <c r="A196" s="64" t="s">
        <v>215</v>
      </c>
      <c r="B196" s="64" t="s">
        <v>295</v>
      </c>
      <c r="C196" s="65" t="s">
        <v>4029</v>
      </c>
      <c r="D196" s="66">
        <v>7.666666666666667</v>
      </c>
      <c r="E196" s="67" t="s">
        <v>136</v>
      </c>
      <c r="F196" s="68">
        <v>19.666666666666664</v>
      </c>
      <c r="G196" s="65"/>
      <c r="H196" s="69"/>
      <c r="I196" s="70"/>
      <c r="J196" s="70"/>
      <c r="K196" s="34" t="s">
        <v>65</v>
      </c>
      <c r="L196" s="77">
        <v>196</v>
      </c>
      <c r="M196" s="77"/>
      <c r="N196" s="72"/>
      <c r="O196" s="79" t="s">
        <v>369</v>
      </c>
      <c r="P196" s="81">
        <v>43688.43133101852</v>
      </c>
      <c r="Q196" s="79" t="s">
        <v>375</v>
      </c>
      <c r="R196" s="83" t="s">
        <v>563</v>
      </c>
      <c r="S196" s="79" t="s">
        <v>637</v>
      </c>
      <c r="T196" s="79" t="s">
        <v>666</v>
      </c>
      <c r="U196" s="83" t="s">
        <v>781</v>
      </c>
      <c r="V196" s="83" t="s">
        <v>781</v>
      </c>
      <c r="W196" s="81">
        <v>43688.43133101852</v>
      </c>
      <c r="X196" s="83" t="s">
        <v>939</v>
      </c>
      <c r="Y196" s="79"/>
      <c r="Z196" s="79"/>
      <c r="AA196" s="85" t="s">
        <v>1199</v>
      </c>
      <c r="AB196" s="79"/>
      <c r="AC196" s="79" t="b">
        <v>0</v>
      </c>
      <c r="AD196" s="79">
        <v>5</v>
      </c>
      <c r="AE196" s="85" t="s">
        <v>1459</v>
      </c>
      <c r="AF196" s="79" t="b">
        <v>0</v>
      </c>
      <c r="AG196" s="79" t="s">
        <v>1468</v>
      </c>
      <c r="AH196" s="79"/>
      <c r="AI196" s="85" t="s">
        <v>1459</v>
      </c>
      <c r="AJ196" s="79" t="b">
        <v>0</v>
      </c>
      <c r="AK196" s="79">
        <v>2</v>
      </c>
      <c r="AL196" s="85" t="s">
        <v>1459</v>
      </c>
      <c r="AM196" s="79" t="s">
        <v>1489</v>
      </c>
      <c r="AN196" s="79" t="b">
        <v>0</v>
      </c>
      <c r="AO196" s="85" t="s">
        <v>1199</v>
      </c>
      <c r="AP196" s="79" t="s">
        <v>176</v>
      </c>
      <c r="AQ196" s="79">
        <v>0</v>
      </c>
      <c r="AR196" s="79">
        <v>0</v>
      </c>
      <c r="AS196" s="79" t="s">
        <v>1501</v>
      </c>
      <c r="AT196" s="79" t="s">
        <v>1503</v>
      </c>
      <c r="AU196" s="79" t="s">
        <v>1504</v>
      </c>
      <c r="AV196" s="79" t="s">
        <v>1506</v>
      </c>
      <c r="AW196" s="79" t="s">
        <v>1509</v>
      </c>
      <c r="AX196" s="79" t="s">
        <v>1512</v>
      </c>
      <c r="AY196" s="79" t="s">
        <v>1514</v>
      </c>
      <c r="AZ196" s="83" t="s">
        <v>1516</v>
      </c>
      <c r="BA196">
        <v>3</v>
      </c>
      <c r="BB196" s="78" t="str">
        <f>REPLACE(INDEX(GroupVertices[Group],MATCH(Edges[[#This Row],[Vertex 1]],GroupVertices[Vertex],0)),1,1,"")</f>
        <v>9</v>
      </c>
      <c r="BC196" s="78" t="str">
        <f>REPLACE(INDEX(GroupVertices[Group],MATCH(Edges[[#This Row],[Vertex 2]],GroupVertices[Vertex],0)),1,1,"")</f>
        <v>1</v>
      </c>
      <c r="BD196" s="48"/>
      <c r="BE196" s="49"/>
      <c r="BF196" s="48"/>
      <c r="BG196" s="49"/>
      <c r="BH196" s="48"/>
      <c r="BI196" s="49"/>
      <c r="BJ196" s="48"/>
      <c r="BK196" s="49"/>
      <c r="BL196" s="48"/>
    </row>
    <row r="197" spans="1:64" ht="15">
      <c r="A197" s="64" t="s">
        <v>215</v>
      </c>
      <c r="B197" s="64" t="s">
        <v>306</v>
      </c>
      <c r="C197" s="65" t="s">
        <v>4029</v>
      </c>
      <c r="D197" s="66">
        <v>7.666666666666667</v>
      </c>
      <c r="E197" s="67" t="s">
        <v>136</v>
      </c>
      <c r="F197" s="68">
        <v>19.666666666666664</v>
      </c>
      <c r="G197" s="65"/>
      <c r="H197" s="69"/>
      <c r="I197" s="70"/>
      <c r="J197" s="70"/>
      <c r="K197" s="34" t="s">
        <v>66</v>
      </c>
      <c r="L197" s="77">
        <v>197</v>
      </c>
      <c r="M197" s="77"/>
      <c r="N197" s="72"/>
      <c r="O197" s="79" t="s">
        <v>369</v>
      </c>
      <c r="P197" s="81">
        <v>43688.43133101852</v>
      </c>
      <c r="Q197" s="79" t="s">
        <v>375</v>
      </c>
      <c r="R197" s="83" t="s">
        <v>563</v>
      </c>
      <c r="S197" s="79" t="s">
        <v>637</v>
      </c>
      <c r="T197" s="79" t="s">
        <v>666</v>
      </c>
      <c r="U197" s="83" t="s">
        <v>781</v>
      </c>
      <c r="V197" s="83" t="s">
        <v>781</v>
      </c>
      <c r="W197" s="81">
        <v>43688.43133101852</v>
      </c>
      <c r="X197" s="83" t="s">
        <v>939</v>
      </c>
      <c r="Y197" s="79"/>
      <c r="Z197" s="79"/>
      <c r="AA197" s="85" t="s">
        <v>1199</v>
      </c>
      <c r="AB197" s="79"/>
      <c r="AC197" s="79" t="b">
        <v>0</v>
      </c>
      <c r="AD197" s="79">
        <v>5</v>
      </c>
      <c r="AE197" s="85" t="s">
        <v>1459</v>
      </c>
      <c r="AF197" s="79" t="b">
        <v>0</v>
      </c>
      <c r="AG197" s="79" t="s">
        <v>1468</v>
      </c>
      <c r="AH197" s="79"/>
      <c r="AI197" s="85" t="s">
        <v>1459</v>
      </c>
      <c r="AJ197" s="79" t="b">
        <v>0</v>
      </c>
      <c r="AK197" s="79">
        <v>2</v>
      </c>
      <c r="AL197" s="85" t="s">
        <v>1459</v>
      </c>
      <c r="AM197" s="79" t="s">
        <v>1489</v>
      </c>
      <c r="AN197" s="79" t="b">
        <v>0</v>
      </c>
      <c r="AO197" s="85" t="s">
        <v>1199</v>
      </c>
      <c r="AP197" s="79" t="s">
        <v>176</v>
      </c>
      <c r="AQ197" s="79">
        <v>0</v>
      </c>
      <c r="AR197" s="79">
        <v>0</v>
      </c>
      <c r="AS197" s="79" t="s">
        <v>1501</v>
      </c>
      <c r="AT197" s="79" t="s">
        <v>1503</v>
      </c>
      <c r="AU197" s="79" t="s">
        <v>1504</v>
      </c>
      <c r="AV197" s="79" t="s">
        <v>1506</v>
      </c>
      <c r="AW197" s="79" t="s">
        <v>1509</v>
      </c>
      <c r="AX197" s="79" t="s">
        <v>1512</v>
      </c>
      <c r="AY197" s="79" t="s">
        <v>1514</v>
      </c>
      <c r="AZ197" s="83" t="s">
        <v>1516</v>
      </c>
      <c r="BA197">
        <v>3</v>
      </c>
      <c r="BB197" s="78" t="str">
        <f>REPLACE(INDEX(GroupVertices[Group],MATCH(Edges[[#This Row],[Vertex 1]],GroupVertices[Vertex],0)),1,1,"")</f>
        <v>9</v>
      </c>
      <c r="BC197" s="78" t="str">
        <f>REPLACE(INDEX(GroupVertices[Group],MATCH(Edges[[#This Row],[Vertex 2]],GroupVertices[Vertex],0)),1,1,"")</f>
        <v>2</v>
      </c>
      <c r="BD197" s="48"/>
      <c r="BE197" s="49"/>
      <c r="BF197" s="48"/>
      <c r="BG197" s="49"/>
      <c r="BH197" s="48"/>
      <c r="BI197" s="49"/>
      <c r="BJ197" s="48"/>
      <c r="BK197" s="49"/>
      <c r="BL197" s="48"/>
    </row>
    <row r="198" spans="1:64" ht="15">
      <c r="A198" s="64" t="s">
        <v>215</v>
      </c>
      <c r="B198" s="64" t="s">
        <v>295</v>
      </c>
      <c r="C198" s="65" t="s">
        <v>4029</v>
      </c>
      <c r="D198" s="66">
        <v>7.666666666666667</v>
      </c>
      <c r="E198" s="67" t="s">
        <v>136</v>
      </c>
      <c r="F198" s="68">
        <v>19.666666666666664</v>
      </c>
      <c r="G198" s="65"/>
      <c r="H198" s="69"/>
      <c r="I198" s="70"/>
      <c r="J198" s="70"/>
      <c r="K198" s="34" t="s">
        <v>65</v>
      </c>
      <c r="L198" s="77">
        <v>198</v>
      </c>
      <c r="M198" s="77"/>
      <c r="N198" s="72"/>
      <c r="O198" s="79" t="s">
        <v>369</v>
      </c>
      <c r="P198" s="81">
        <v>43688.431597222225</v>
      </c>
      <c r="Q198" s="79" t="s">
        <v>376</v>
      </c>
      <c r="R198" s="83" t="s">
        <v>563</v>
      </c>
      <c r="S198" s="79" t="s">
        <v>637</v>
      </c>
      <c r="T198" s="79" t="s">
        <v>666</v>
      </c>
      <c r="U198" s="83" t="s">
        <v>782</v>
      </c>
      <c r="V198" s="83" t="s">
        <v>782</v>
      </c>
      <c r="W198" s="81">
        <v>43688.431597222225</v>
      </c>
      <c r="X198" s="83" t="s">
        <v>940</v>
      </c>
      <c r="Y198" s="79"/>
      <c r="Z198" s="79"/>
      <c r="AA198" s="85" t="s">
        <v>1200</v>
      </c>
      <c r="AB198" s="79"/>
      <c r="AC198" s="79" t="b">
        <v>0</v>
      </c>
      <c r="AD198" s="79">
        <v>4</v>
      </c>
      <c r="AE198" s="85" t="s">
        <v>1459</v>
      </c>
      <c r="AF198" s="79" t="b">
        <v>0</v>
      </c>
      <c r="AG198" s="79" t="s">
        <v>1468</v>
      </c>
      <c r="AH198" s="79"/>
      <c r="AI198" s="85" t="s">
        <v>1459</v>
      </c>
      <c r="AJ198" s="79" t="b">
        <v>0</v>
      </c>
      <c r="AK198" s="79">
        <v>1</v>
      </c>
      <c r="AL198" s="85" t="s">
        <v>1459</v>
      </c>
      <c r="AM198" s="79" t="s">
        <v>1489</v>
      </c>
      <c r="AN198" s="79" t="b">
        <v>0</v>
      </c>
      <c r="AO198" s="85" t="s">
        <v>1200</v>
      </c>
      <c r="AP198" s="79" t="s">
        <v>176</v>
      </c>
      <c r="AQ198" s="79">
        <v>0</v>
      </c>
      <c r="AR198" s="79">
        <v>0</v>
      </c>
      <c r="AS198" s="79" t="s">
        <v>1500</v>
      </c>
      <c r="AT198" s="79" t="s">
        <v>1503</v>
      </c>
      <c r="AU198" s="79" t="s">
        <v>1504</v>
      </c>
      <c r="AV198" s="79" t="s">
        <v>1505</v>
      </c>
      <c r="AW198" s="79" t="s">
        <v>1508</v>
      </c>
      <c r="AX198" s="79" t="s">
        <v>1511</v>
      </c>
      <c r="AY198" s="79" t="s">
        <v>1514</v>
      </c>
      <c r="AZ198" s="83" t="s">
        <v>1515</v>
      </c>
      <c r="BA198">
        <v>3</v>
      </c>
      <c r="BB198" s="78" t="str">
        <f>REPLACE(INDEX(GroupVertices[Group],MATCH(Edges[[#This Row],[Vertex 1]],GroupVertices[Vertex],0)),1,1,"")</f>
        <v>9</v>
      </c>
      <c r="BC198" s="78" t="str">
        <f>REPLACE(INDEX(GroupVertices[Group],MATCH(Edges[[#This Row],[Vertex 2]],GroupVertices[Vertex],0)),1,1,"")</f>
        <v>1</v>
      </c>
      <c r="BD198" s="48"/>
      <c r="BE198" s="49"/>
      <c r="BF198" s="48"/>
      <c r="BG198" s="49"/>
      <c r="BH198" s="48"/>
      <c r="BI198" s="49"/>
      <c r="BJ198" s="48"/>
      <c r="BK198" s="49"/>
      <c r="BL198" s="48"/>
    </row>
    <row r="199" spans="1:64" ht="15">
      <c r="A199" s="64" t="s">
        <v>215</v>
      </c>
      <c r="B199" s="64" t="s">
        <v>306</v>
      </c>
      <c r="C199" s="65" t="s">
        <v>4029</v>
      </c>
      <c r="D199" s="66">
        <v>7.666666666666667</v>
      </c>
      <c r="E199" s="67" t="s">
        <v>136</v>
      </c>
      <c r="F199" s="68">
        <v>19.666666666666664</v>
      </c>
      <c r="G199" s="65"/>
      <c r="H199" s="69"/>
      <c r="I199" s="70"/>
      <c r="J199" s="70"/>
      <c r="K199" s="34" t="s">
        <v>66</v>
      </c>
      <c r="L199" s="77">
        <v>199</v>
      </c>
      <c r="M199" s="77"/>
      <c r="N199" s="72"/>
      <c r="O199" s="79" t="s">
        <v>369</v>
      </c>
      <c r="P199" s="81">
        <v>43688.431597222225</v>
      </c>
      <c r="Q199" s="79" t="s">
        <v>376</v>
      </c>
      <c r="R199" s="83" t="s">
        <v>563</v>
      </c>
      <c r="S199" s="79" t="s">
        <v>637</v>
      </c>
      <c r="T199" s="79" t="s">
        <v>666</v>
      </c>
      <c r="U199" s="83" t="s">
        <v>782</v>
      </c>
      <c r="V199" s="83" t="s">
        <v>782</v>
      </c>
      <c r="W199" s="81">
        <v>43688.431597222225</v>
      </c>
      <c r="X199" s="83" t="s">
        <v>940</v>
      </c>
      <c r="Y199" s="79"/>
      <c r="Z199" s="79"/>
      <c r="AA199" s="85" t="s">
        <v>1200</v>
      </c>
      <c r="AB199" s="79"/>
      <c r="AC199" s="79" t="b">
        <v>0</v>
      </c>
      <c r="AD199" s="79">
        <v>4</v>
      </c>
      <c r="AE199" s="85" t="s">
        <v>1459</v>
      </c>
      <c r="AF199" s="79" t="b">
        <v>0</v>
      </c>
      <c r="AG199" s="79" t="s">
        <v>1468</v>
      </c>
      <c r="AH199" s="79"/>
      <c r="AI199" s="85" t="s">
        <v>1459</v>
      </c>
      <c r="AJ199" s="79" t="b">
        <v>0</v>
      </c>
      <c r="AK199" s="79">
        <v>1</v>
      </c>
      <c r="AL199" s="85" t="s">
        <v>1459</v>
      </c>
      <c r="AM199" s="79" t="s">
        <v>1489</v>
      </c>
      <c r="AN199" s="79" t="b">
        <v>0</v>
      </c>
      <c r="AO199" s="85" t="s">
        <v>1200</v>
      </c>
      <c r="AP199" s="79" t="s">
        <v>176</v>
      </c>
      <c r="AQ199" s="79">
        <v>0</v>
      </c>
      <c r="AR199" s="79">
        <v>0</v>
      </c>
      <c r="AS199" s="79" t="s">
        <v>1500</v>
      </c>
      <c r="AT199" s="79" t="s">
        <v>1503</v>
      </c>
      <c r="AU199" s="79" t="s">
        <v>1504</v>
      </c>
      <c r="AV199" s="79" t="s">
        <v>1505</v>
      </c>
      <c r="AW199" s="79" t="s">
        <v>1508</v>
      </c>
      <c r="AX199" s="79" t="s">
        <v>1511</v>
      </c>
      <c r="AY199" s="79" t="s">
        <v>1514</v>
      </c>
      <c r="AZ199" s="83" t="s">
        <v>1515</v>
      </c>
      <c r="BA199">
        <v>3</v>
      </c>
      <c r="BB199" s="78" t="str">
        <f>REPLACE(INDEX(GroupVertices[Group],MATCH(Edges[[#This Row],[Vertex 1]],GroupVertices[Vertex],0)),1,1,"")</f>
        <v>9</v>
      </c>
      <c r="BC199" s="78" t="str">
        <f>REPLACE(INDEX(GroupVertices[Group],MATCH(Edges[[#This Row],[Vertex 2]],GroupVertices[Vertex],0)),1,1,"")</f>
        <v>2</v>
      </c>
      <c r="BD199" s="48"/>
      <c r="BE199" s="49"/>
      <c r="BF199" s="48"/>
      <c r="BG199" s="49"/>
      <c r="BH199" s="48"/>
      <c r="BI199" s="49"/>
      <c r="BJ199" s="48"/>
      <c r="BK199" s="49"/>
      <c r="BL199" s="48"/>
    </row>
    <row r="200" spans="1:64" ht="15">
      <c r="A200" s="64" t="s">
        <v>215</v>
      </c>
      <c r="B200" s="64" t="s">
        <v>295</v>
      </c>
      <c r="C200" s="65" t="s">
        <v>4029</v>
      </c>
      <c r="D200" s="66">
        <v>7.666666666666667</v>
      </c>
      <c r="E200" s="67" t="s">
        <v>136</v>
      </c>
      <c r="F200" s="68">
        <v>19.666666666666664</v>
      </c>
      <c r="G200" s="65"/>
      <c r="H200" s="69"/>
      <c r="I200" s="70"/>
      <c r="J200" s="70"/>
      <c r="K200" s="34" t="s">
        <v>65</v>
      </c>
      <c r="L200" s="77">
        <v>200</v>
      </c>
      <c r="M200" s="77"/>
      <c r="N200" s="72"/>
      <c r="O200" s="79" t="s">
        <v>369</v>
      </c>
      <c r="P200" s="81">
        <v>43688.43174768519</v>
      </c>
      <c r="Q200" s="79" t="s">
        <v>377</v>
      </c>
      <c r="R200" s="83" t="s">
        <v>563</v>
      </c>
      <c r="S200" s="79" t="s">
        <v>637</v>
      </c>
      <c r="T200" s="79" t="s">
        <v>666</v>
      </c>
      <c r="U200" s="83" t="s">
        <v>783</v>
      </c>
      <c r="V200" s="83" t="s">
        <v>783</v>
      </c>
      <c r="W200" s="81">
        <v>43688.43174768519</v>
      </c>
      <c r="X200" s="83" t="s">
        <v>941</v>
      </c>
      <c r="Y200" s="79"/>
      <c r="Z200" s="79"/>
      <c r="AA200" s="85" t="s">
        <v>1201</v>
      </c>
      <c r="AB200" s="79"/>
      <c r="AC200" s="79" t="b">
        <v>0</v>
      </c>
      <c r="AD200" s="79">
        <v>4</v>
      </c>
      <c r="AE200" s="85" t="s">
        <v>1459</v>
      </c>
      <c r="AF200" s="79" t="b">
        <v>0</v>
      </c>
      <c r="AG200" s="79" t="s">
        <v>1468</v>
      </c>
      <c r="AH200" s="79"/>
      <c r="AI200" s="85" t="s">
        <v>1459</v>
      </c>
      <c r="AJ200" s="79" t="b">
        <v>0</v>
      </c>
      <c r="AK200" s="79">
        <v>2</v>
      </c>
      <c r="AL200" s="85" t="s">
        <v>1459</v>
      </c>
      <c r="AM200" s="79" t="s">
        <v>1489</v>
      </c>
      <c r="AN200" s="79" t="b">
        <v>0</v>
      </c>
      <c r="AO200" s="85" t="s">
        <v>1201</v>
      </c>
      <c r="AP200" s="79" t="s">
        <v>176</v>
      </c>
      <c r="AQ200" s="79">
        <v>0</v>
      </c>
      <c r="AR200" s="79">
        <v>0</v>
      </c>
      <c r="AS200" s="79" t="s">
        <v>1500</v>
      </c>
      <c r="AT200" s="79" t="s">
        <v>1503</v>
      </c>
      <c r="AU200" s="79" t="s">
        <v>1504</v>
      </c>
      <c r="AV200" s="79" t="s">
        <v>1505</v>
      </c>
      <c r="AW200" s="79" t="s">
        <v>1508</v>
      </c>
      <c r="AX200" s="79" t="s">
        <v>1511</v>
      </c>
      <c r="AY200" s="79" t="s">
        <v>1514</v>
      </c>
      <c r="AZ200" s="83" t="s">
        <v>1515</v>
      </c>
      <c r="BA200">
        <v>3</v>
      </c>
      <c r="BB200" s="78" t="str">
        <f>REPLACE(INDEX(GroupVertices[Group],MATCH(Edges[[#This Row],[Vertex 1]],GroupVertices[Vertex],0)),1,1,"")</f>
        <v>9</v>
      </c>
      <c r="BC200" s="78" t="str">
        <f>REPLACE(INDEX(GroupVertices[Group],MATCH(Edges[[#This Row],[Vertex 2]],GroupVertices[Vertex],0)),1,1,"")</f>
        <v>1</v>
      </c>
      <c r="BD200" s="48"/>
      <c r="BE200" s="49"/>
      <c r="BF200" s="48"/>
      <c r="BG200" s="49"/>
      <c r="BH200" s="48"/>
      <c r="BI200" s="49"/>
      <c r="BJ200" s="48"/>
      <c r="BK200" s="49"/>
      <c r="BL200" s="48"/>
    </row>
    <row r="201" spans="1:64" ht="15">
      <c r="A201" s="64" t="s">
        <v>215</v>
      </c>
      <c r="B201" s="64" t="s">
        <v>306</v>
      </c>
      <c r="C201" s="65" t="s">
        <v>4029</v>
      </c>
      <c r="D201" s="66">
        <v>7.666666666666667</v>
      </c>
      <c r="E201" s="67" t="s">
        <v>136</v>
      </c>
      <c r="F201" s="68">
        <v>19.666666666666664</v>
      </c>
      <c r="G201" s="65"/>
      <c r="H201" s="69"/>
      <c r="I201" s="70"/>
      <c r="J201" s="70"/>
      <c r="K201" s="34" t="s">
        <v>66</v>
      </c>
      <c r="L201" s="77">
        <v>201</v>
      </c>
      <c r="M201" s="77"/>
      <c r="N201" s="72"/>
      <c r="O201" s="79" t="s">
        <v>369</v>
      </c>
      <c r="P201" s="81">
        <v>43688.43174768519</v>
      </c>
      <c r="Q201" s="79" t="s">
        <v>377</v>
      </c>
      <c r="R201" s="83" t="s">
        <v>563</v>
      </c>
      <c r="S201" s="79" t="s">
        <v>637</v>
      </c>
      <c r="T201" s="79" t="s">
        <v>666</v>
      </c>
      <c r="U201" s="83" t="s">
        <v>783</v>
      </c>
      <c r="V201" s="83" t="s">
        <v>783</v>
      </c>
      <c r="W201" s="81">
        <v>43688.43174768519</v>
      </c>
      <c r="X201" s="83" t="s">
        <v>941</v>
      </c>
      <c r="Y201" s="79"/>
      <c r="Z201" s="79"/>
      <c r="AA201" s="85" t="s">
        <v>1201</v>
      </c>
      <c r="AB201" s="79"/>
      <c r="AC201" s="79" t="b">
        <v>0</v>
      </c>
      <c r="AD201" s="79">
        <v>4</v>
      </c>
      <c r="AE201" s="85" t="s">
        <v>1459</v>
      </c>
      <c r="AF201" s="79" t="b">
        <v>0</v>
      </c>
      <c r="AG201" s="79" t="s">
        <v>1468</v>
      </c>
      <c r="AH201" s="79"/>
      <c r="AI201" s="85" t="s">
        <v>1459</v>
      </c>
      <c r="AJ201" s="79" t="b">
        <v>0</v>
      </c>
      <c r="AK201" s="79">
        <v>2</v>
      </c>
      <c r="AL201" s="85" t="s">
        <v>1459</v>
      </c>
      <c r="AM201" s="79" t="s">
        <v>1489</v>
      </c>
      <c r="AN201" s="79" t="b">
        <v>0</v>
      </c>
      <c r="AO201" s="85" t="s">
        <v>1201</v>
      </c>
      <c r="AP201" s="79" t="s">
        <v>176</v>
      </c>
      <c r="AQ201" s="79">
        <v>0</v>
      </c>
      <c r="AR201" s="79">
        <v>0</v>
      </c>
      <c r="AS201" s="79" t="s">
        <v>1500</v>
      </c>
      <c r="AT201" s="79" t="s">
        <v>1503</v>
      </c>
      <c r="AU201" s="79" t="s">
        <v>1504</v>
      </c>
      <c r="AV201" s="79" t="s">
        <v>1505</v>
      </c>
      <c r="AW201" s="79" t="s">
        <v>1508</v>
      </c>
      <c r="AX201" s="79" t="s">
        <v>1511</v>
      </c>
      <c r="AY201" s="79" t="s">
        <v>1514</v>
      </c>
      <c r="AZ201" s="83" t="s">
        <v>1515</v>
      </c>
      <c r="BA201">
        <v>3</v>
      </c>
      <c r="BB201" s="78" t="str">
        <f>REPLACE(INDEX(GroupVertices[Group],MATCH(Edges[[#This Row],[Vertex 1]],GroupVertices[Vertex],0)),1,1,"")</f>
        <v>9</v>
      </c>
      <c r="BC201" s="78" t="str">
        <f>REPLACE(INDEX(GroupVertices[Group],MATCH(Edges[[#This Row],[Vertex 2]],GroupVertices[Vertex],0)),1,1,"")</f>
        <v>2</v>
      </c>
      <c r="BD201" s="48"/>
      <c r="BE201" s="49"/>
      <c r="BF201" s="48"/>
      <c r="BG201" s="49"/>
      <c r="BH201" s="48"/>
      <c r="BI201" s="49"/>
      <c r="BJ201" s="48"/>
      <c r="BK201" s="49"/>
      <c r="BL201" s="48"/>
    </row>
    <row r="202" spans="1:64" ht="15">
      <c r="A202" s="64" t="s">
        <v>303</v>
      </c>
      <c r="B202" s="64" t="s">
        <v>215</v>
      </c>
      <c r="C202" s="65" t="s">
        <v>4028</v>
      </c>
      <c r="D202" s="66">
        <v>3</v>
      </c>
      <c r="E202" s="67" t="s">
        <v>132</v>
      </c>
      <c r="F202" s="68">
        <v>35</v>
      </c>
      <c r="G202" s="65"/>
      <c r="H202" s="69"/>
      <c r="I202" s="70"/>
      <c r="J202" s="70"/>
      <c r="K202" s="34" t="s">
        <v>65</v>
      </c>
      <c r="L202" s="77">
        <v>202</v>
      </c>
      <c r="M202" s="77"/>
      <c r="N202" s="72"/>
      <c r="O202" s="79" t="s">
        <v>369</v>
      </c>
      <c r="P202" s="81">
        <v>43689.338842592595</v>
      </c>
      <c r="Q202" s="79" t="s">
        <v>374</v>
      </c>
      <c r="R202" s="83" t="s">
        <v>563</v>
      </c>
      <c r="S202" s="79" t="s">
        <v>637</v>
      </c>
      <c r="T202" s="79"/>
      <c r="U202" s="79"/>
      <c r="V202" s="83" t="s">
        <v>909</v>
      </c>
      <c r="W202" s="81">
        <v>43689.338842592595</v>
      </c>
      <c r="X202" s="83" t="s">
        <v>1072</v>
      </c>
      <c r="Y202" s="79"/>
      <c r="Z202" s="79"/>
      <c r="AA202" s="85" t="s">
        <v>1332</v>
      </c>
      <c r="AB202" s="79"/>
      <c r="AC202" s="79" t="b">
        <v>0</v>
      </c>
      <c r="AD202" s="79">
        <v>0</v>
      </c>
      <c r="AE202" s="85" t="s">
        <v>1459</v>
      </c>
      <c r="AF202" s="79" t="b">
        <v>0</v>
      </c>
      <c r="AG202" s="79" t="s">
        <v>1468</v>
      </c>
      <c r="AH202" s="79"/>
      <c r="AI202" s="85" t="s">
        <v>1459</v>
      </c>
      <c r="AJ202" s="79" t="b">
        <v>0</v>
      </c>
      <c r="AK202" s="79">
        <v>5</v>
      </c>
      <c r="AL202" s="85" t="s">
        <v>1199</v>
      </c>
      <c r="AM202" s="79" t="s">
        <v>1487</v>
      </c>
      <c r="AN202" s="79" t="b">
        <v>0</v>
      </c>
      <c r="AO202" s="85" t="s">
        <v>1199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9</v>
      </c>
      <c r="BD202" s="48">
        <v>0</v>
      </c>
      <c r="BE202" s="49">
        <v>0</v>
      </c>
      <c r="BF202" s="48">
        <v>0</v>
      </c>
      <c r="BG202" s="49">
        <v>0</v>
      </c>
      <c r="BH202" s="48">
        <v>0</v>
      </c>
      <c r="BI202" s="49">
        <v>0</v>
      </c>
      <c r="BJ202" s="48">
        <v>12</v>
      </c>
      <c r="BK202" s="49">
        <v>100</v>
      </c>
      <c r="BL202" s="48">
        <v>12</v>
      </c>
    </row>
    <row r="203" spans="1:64" ht="15">
      <c r="A203" s="64" t="s">
        <v>306</v>
      </c>
      <c r="B203" s="64" t="s">
        <v>215</v>
      </c>
      <c r="C203" s="65" t="s">
        <v>4028</v>
      </c>
      <c r="D203" s="66">
        <v>3</v>
      </c>
      <c r="E203" s="67" t="s">
        <v>132</v>
      </c>
      <c r="F203" s="68">
        <v>35</v>
      </c>
      <c r="G203" s="65"/>
      <c r="H203" s="69"/>
      <c r="I203" s="70"/>
      <c r="J203" s="70"/>
      <c r="K203" s="34" t="s">
        <v>66</v>
      </c>
      <c r="L203" s="77">
        <v>203</v>
      </c>
      <c r="M203" s="77"/>
      <c r="N203" s="72"/>
      <c r="O203" s="79" t="s">
        <v>369</v>
      </c>
      <c r="P203" s="81">
        <v>43689.32782407408</v>
      </c>
      <c r="Q203" s="79" t="s">
        <v>374</v>
      </c>
      <c r="R203" s="83" t="s">
        <v>563</v>
      </c>
      <c r="S203" s="79" t="s">
        <v>637</v>
      </c>
      <c r="T203" s="79"/>
      <c r="U203" s="79"/>
      <c r="V203" s="83" t="s">
        <v>912</v>
      </c>
      <c r="W203" s="81">
        <v>43689.32782407408</v>
      </c>
      <c r="X203" s="83" t="s">
        <v>1073</v>
      </c>
      <c r="Y203" s="79"/>
      <c r="Z203" s="79"/>
      <c r="AA203" s="85" t="s">
        <v>1333</v>
      </c>
      <c r="AB203" s="79"/>
      <c r="AC203" s="79" t="b">
        <v>0</v>
      </c>
      <c r="AD203" s="79">
        <v>0</v>
      </c>
      <c r="AE203" s="85" t="s">
        <v>1459</v>
      </c>
      <c r="AF203" s="79" t="b">
        <v>0</v>
      </c>
      <c r="AG203" s="79" t="s">
        <v>1468</v>
      </c>
      <c r="AH203" s="79"/>
      <c r="AI203" s="85" t="s">
        <v>1459</v>
      </c>
      <c r="AJ203" s="79" t="b">
        <v>0</v>
      </c>
      <c r="AK203" s="79">
        <v>5</v>
      </c>
      <c r="AL203" s="85" t="s">
        <v>1199</v>
      </c>
      <c r="AM203" s="79" t="s">
        <v>1495</v>
      </c>
      <c r="AN203" s="79" t="b">
        <v>0</v>
      </c>
      <c r="AO203" s="85" t="s">
        <v>1199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9</v>
      </c>
      <c r="BD203" s="48">
        <v>0</v>
      </c>
      <c r="BE203" s="49">
        <v>0</v>
      </c>
      <c r="BF203" s="48">
        <v>0</v>
      </c>
      <c r="BG203" s="49">
        <v>0</v>
      </c>
      <c r="BH203" s="48">
        <v>0</v>
      </c>
      <c r="BI203" s="49">
        <v>0</v>
      </c>
      <c r="BJ203" s="48">
        <v>12</v>
      </c>
      <c r="BK203" s="49">
        <v>100</v>
      </c>
      <c r="BL203" s="48">
        <v>12</v>
      </c>
    </row>
    <row r="204" spans="1:64" ht="15">
      <c r="A204" s="64" t="s">
        <v>307</v>
      </c>
      <c r="B204" s="64" t="s">
        <v>295</v>
      </c>
      <c r="C204" s="65" t="s">
        <v>4030</v>
      </c>
      <c r="D204" s="66">
        <v>5.333333333333334</v>
      </c>
      <c r="E204" s="67" t="s">
        <v>136</v>
      </c>
      <c r="F204" s="68">
        <v>27.333333333333332</v>
      </c>
      <c r="G204" s="65"/>
      <c r="H204" s="69"/>
      <c r="I204" s="70"/>
      <c r="J204" s="70"/>
      <c r="K204" s="34" t="s">
        <v>66</v>
      </c>
      <c r="L204" s="77">
        <v>204</v>
      </c>
      <c r="M204" s="77"/>
      <c r="N204" s="72"/>
      <c r="O204" s="79" t="s">
        <v>369</v>
      </c>
      <c r="P204" s="81">
        <v>43689.54800925926</v>
      </c>
      <c r="Q204" s="79" t="s">
        <v>472</v>
      </c>
      <c r="R204" s="83" t="s">
        <v>598</v>
      </c>
      <c r="S204" s="79" t="s">
        <v>651</v>
      </c>
      <c r="T204" s="79" t="s">
        <v>724</v>
      </c>
      <c r="U204" s="79"/>
      <c r="V204" s="83" t="s">
        <v>913</v>
      </c>
      <c r="W204" s="81">
        <v>43689.54800925926</v>
      </c>
      <c r="X204" s="83" t="s">
        <v>1074</v>
      </c>
      <c r="Y204" s="79"/>
      <c r="Z204" s="79"/>
      <c r="AA204" s="85" t="s">
        <v>1334</v>
      </c>
      <c r="AB204" s="79"/>
      <c r="AC204" s="79" t="b">
        <v>0</v>
      </c>
      <c r="AD204" s="79">
        <v>1</v>
      </c>
      <c r="AE204" s="85" t="s">
        <v>1459</v>
      </c>
      <c r="AF204" s="79" t="b">
        <v>0</v>
      </c>
      <c r="AG204" s="79" t="s">
        <v>1468</v>
      </c>
      <c r="AH204" s="79"/>
      <c r="AI204" s="85" t="s">
        <v>1459</v>
      </c>
      <c r="AJ204" s="79" t="b">
        <v>0</v>
      </c>
      <c r="AK204" s="79">
        <v>0</v>
      </c>
      <c r="AL204" s="85" t="s">
        <v>1459</v>
      </c>
      <c r="AM204" s="79" t="s">
        <v>1486</v>
      </c>
      <c r="AN204" s="79" t="b">
        <v>0</v>
      </c>
      <c r="AO204" s="85" t="s">
        <v>1334</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4</v>
      </c>
      <c r="BC204" s="78" t="str">
        <f>REPLACE(INDEX(GroupVertices[Group],MATCH(Edges[[#This Row],[Vertex 2]],GroupVertices[Vertex],0)),1,1,"")</f>
        <v>1</v>
      </c>
      <c r="BD204" s="48">
        <v>0</v>
      </c>
      <c r="BE204" s="49">
        <v>0</v>
      </c>
      <c r="BF204" s="48">
        <v>0</v>
      </c>
      <c r="BG204" s="49">
        <v>0</v>
      </c>
      <c r="BH204" s="48">
        <v>0</v>
      </c>
      <c r="BI204" s="49">
        <v>0</v>
      </c>
      <c r="BJ204" s="48">
        <v>13</v>
      </c>
      <c r="BK204" s="49">
        <v>100</v>
      </c>
      <c r="BL204" s="48">
        <v>13</v>
      </c>
    </row>
    <row r="205" spans="1:64" ht="15">
      <c r="A205" s="64" t="s">
        <v>307</v>
      </c>
      <c r="B205" s="64" t="s">
        <v>295</v>
      </c>
      <c r="C205" s="65" t="s">
        <v>4030</v>
      </c>
      <c r="D205" s="66">
        <v>5.333333333333334</v>
      </c>
      <c r="E205" s="67" t="s">
        <v>136</v>
      </c>
      <c r="F205" s="68">
        <v>27.333333333333332</v>
      </c>
      <c r="G205" s="65"/>
      <c r="H205" s="69"/>
      <c r="I205" s="70"/>
      <c r="J205" s="70"/>
      <c r="K205" s="34" t="s">
        <v>66</v>
      </c>
      <c r="L205" s="77">
        <v>205</v>
      </c>
      <c r="M205" s="77"/>
      <c r="N205" s="72"/>
      <c r="O205" s="79" t="s">
        <v>369</v>
      </c>
      <c r="P205" s="81">
        <v>43692.48978009259</v>
      </c>
      <c r="Q205" s="79" t="s">
        <v>473</v>
      </c>
      <c r="R205" s="79"/>
      <c r="S205" s="79"/>
      <c r="T205" s="79"/>
      <c r="U205" s="79"/>
      <c r="V205" s="83" t="s">
        <v>913</v>
      </c>
      <c r="W205" s="81">
        <v>43692.48978009259</v>
      </c>
      <c r="X205" s="83" t="s">
        <v>1075</v>
      </c>
      <c r="Y205" s="79"/>
      <c r="Z205" s="79"/>
      <c r="AA205" s="85" t="s">
        <v>1335</v>
      </c>
      <c r="AB205" s="79"/>
      <c r="AC205" s="79" t="b">
        <v>0</v>
      </c>
      <c r="AD205" s="79">
        <v>0</v>
      </c>
      <c r="AE205" s="85" t="s">
        <v>1459</v>
      </c>
      <c r="AF205" s="79" t="b">
        <v>0</v>
      </c>
      <c r="AG205" s="79" t="s">
        <v>1467</v>
      </c>
      <c r="AH205" s="79"/>
      <c r="AI205" s="85" t="s">
        <v>1459</v>
      </c>
      <c r="AJ205" s="79" t="b">
        <v>0</v>
      </c>
      <c r="AK205" s="79">
        <v>1</v>
      </c>
      <c r="AL205" s="85" t="s">
        <v>1336</v>
      </c>
      <c r="AM205" s="79" t="s">
        <v>1487</v>
      </c>
      <c r="AN205" s="79" t="b">
        <v>0</v>
      </c>
      <c r="AO205" s="85" t="s">
        <v>1336</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4</v>
      </c>
      <c r="BC205" s="78" t="str">
        <f>REPLACE(INDEX(GroupVertices[Group],MATCH(Edges[[#This Row],[Vertex 2]],GroupVertices[Vertex],0)),1,1,"")</f>
        <v>1</v>
      </c>
      <c r="BD205" s="48">
        <v>2</v>
      </c>
      <c r="BE205" s="49">
        <v>9.523809523809524</v>
      </c>
      <c r="BF205" s="48">
        <v>0</v>
      </c>
      <c r="BG205" s="49">
        <v>0</v>
      </c>
      <c r="BH205" s="48">
        <v>0</v>
      </c>
      <c r="BI205" s="49">
        <v>0</v>
      </c>
      <c r="BJ205" s="48">
        <v>19</v>
      </c>
      <c r="BK205" s="49">
        <v>90.47619047619048</v>
      </c>
      <c r="BL205" s="48">
        <v>21</v>
      </c>
    </row>
    <row r="206" spans="1:64" ht="15">
      <c r="A206" s="64" t="s">
        <v>295</v>
      </c>
      <c r="B206" s="64" t="s">
        <v>307</v>
      </c>
      <c r="C206" s="65" t="s">
        <v>4030</v>
      </c>
      <c r="D206" s="66">
        <v>5.333333333333334</v>
      </c>
      <c r="E206" s="67" t="s">
        <v>136</v>
      </c>
      <c r="F206" s="68">
        <v>27.333333333333332</v>
      </c>
      <c r="G206" s="65"/>
      <c r="H206" s="69"/>
      <c r="I206" s="70"/>
      <c r="J206" s="70"/>
      <c r="K206" s="34" t="s">
        <v>66</v>
      </c>
      <c r="L206" s="77">
        <v>206</v>
      </c>
      <c r="M206" s="77"/>
      <c r="N206" s="72"/>
      <c r="O206" s="79" t="s">
        <v>369</v>
      </c>
      <c r="P206" s="81">
        <v>43686.35091435185</v>
      </c>
      <c r="Q206" s="79" t="s">
        <v>460</v>
      </c>
      <c r="R206" s="83" t="s">
        <v>591</v>
      </c>
      <c r="S206" s="79" t="s">
        <v>645</v>
      </c>
      <c r="T206" s="79" t="s">
        <v>715</v>
      </c>
      <c r="U206" s="79"/>
      <c r="V206" s="83" t="s">
        <v>903</v>
      </c>
      <c r="W206" s="81">
        <v>43686.35091435185</v>
      </c>
      <c r="X206" s="83" t="s">
        <v>1057</v>
      </c>
      <c r="Y206" s="79"/>
      <c r="Z206" s="79"/>
      <c r="AA206" s="85" t="s">
        <v>1317</v>
      </c>
      <c r="AB206" s="79"/>
      <c r="AC206" s="79" t="b">
        <v>0</v>
      </c>
      <c r="AD206" s="79">
        <v>13</v>
      </c>
      <c r="AE206" s="85" t="s">
        <v>1459</v>
      </c>
      <c r="AF206" s="79" t="b">
        <v>0</v>
      </c>
      <c r="AG206" s="79" t="s">
        <v>1467</v>
      </c>
      <c r="AH206" s="79"/>
      <c r="AI206" s="85" t="s">
        <v>1459</v>
      </c>
      <c r="AJ206" s="79" t="b">
        <v>0</v>
      </c>
      <c r="AK206" s="79">
        <v>2</v>
      </c>
      <c r="AL206" s="85" t="s">
        <v>1459</v>
      </c>
      <c r="AM206" s="79" t="s">
        <v>1487</v>
      </c>
      <c r="AN206" s="79" t="b">
        <v>0</v>
      </c>
      <c r="AO206" s="85" t="s">
        <v>1317</v>
      </c>
      <c r="AP206" s="79" t="s">
        <v>1499</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4</v>
      </c>
      <c r="BD206" s="48"/>
      <c r="BE206" s="49"/>
      <c r="BF206" s="48"/>
      <c r="BG206" s="49"/>
      <c r="BH206" s="48"/>
      <c r="BI206" s="49"/>
      <c r="BJ206" s="48"/>
      <c r="BK206" s="49"/>
      <c r="BL206" s="48"/>
    </row>
    <row r="207" spans="1:64" ht="15">
      <c r="A207" s="64" t="s">
        <v>295</v>
      </c>
      <c r="B207" s="64" t="s">
        <v>307</v>
      </c>
      <c r="C207" s="65" t="s">
        <v>4030</v>
      </c>
      <c r="D207" s="66">
        <v>5.333333333333334</v>
      </c>
      <c r="E207" s="67" t="s">
        <v>136</v>
      </c>
      <c r="F207" s="68">
        <v>27.333333333333332</v>
      </c>
      <c r="G207" s="65"/>
      <c r="H207" s="69"/>
      <c r="I207" s="70"/>
      <c r="J207" s="70"/>
      <c r="K207" s="34" t="s">
        <v>66</v>
      </c>
      <c r="L207" s="77">
        <v>207</v>
      </c>
      <c r="M207" s="77"/>
      <c r="N207" s="72"/>
      <c r="O207" s="79" t="s">
        <v>369</v>
      </c>
      <c r="P207" s="81">
        <v>43692.47479166667</v>
      </c>
      <c r="Q207" s="79" t="s">
        <v>474</v>
      </c>
      <c r="R207" s="83" t="s">
        <v>599</v>
      </c>
      <c r="S207" s="79" t="s">
        <v>645</v>
      </c>
      <c r="T207" s="79" t="s">
        <v>725</v>
      </c>
      <c r="U207" s="83" t="s">
        <v>798</v>
      </c>
      <c r="V207" s="83" t="s">
        <v>798</v>
      </c>
      <c r="W207" s="81">
        <v>43692.47479166667</v>
      </c>
      <c r="X207" s="83" t="s">
        <v>1076</v>
      </c>
      <c r="Y207" s="79"/>
      <c r="Z207" s="79"/>
      <c r="AA207" s="85" t="s">
        <v>1336</v>
      </c>
      <c r="AB207" s="79"/>
      <c r="AC207" s="79" t="b">
        <v>0</v>
      </c>
      <c r="AD207" s="79">
        <v>5</v>
      </c>
      <c r="AE207" s="85" t="s">
        <v>1459</v>
      </c>
      <c r="AF207" s="79" t="b">
        <v>0</v>
      </c>
      <c r="AG207" s="79" t="s">
        <v>1467</v>
      </c>
      <c r="AH207" s="79"/>
      <c r="AI207" s="85" t="s">
        <v>1459</v>
      </c>
      <c r="AJ207" s="79" t="b">
        <v>0</v>
      </c>
      <c r="AK207" s="79">
        <v>1</v>
      </c>
      <c r="AL207" s="85" t="s">
        <v>1459</v>
      </c>
      <c r="AM207" s="79" t="s">
        <v>1487</v>
      </c>
      <c r="AN207" s="79" t="b">
        <v>0</v>
      </c>
      <c r="AO207" s="85" t="s">
        <v>1336</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4</v>
      </c>
      <c r="BD207" s="48"/>
      <c r="BE207" s="49"/>
      <c r="BF207" s="48"/>
      <c r="BG207" s="49"/>
      <c r="BH207" s="48"/>
      <c r="BI207" s="49"/>
      <c r="BJ207" s="48"/>
      <c r="BK207" s="49"/>
      <c r="BL207" s="48"/>
    </row>
    <row r="208" spans="1:64" ht="15">
      <c r="A208" s="64" t="s">
        <v>303</v>
      </c>
      <c r="B208" s="64" t="s">
        <v>307</v>
      </c>
      <c r="C208" s="65" t="s">
        <v>4030</v>
      </c>
      <c r="D208" s="66">
        <v>5.333333333333334</v>
      </c>
      <c r="E208" s="67" t="s">
        <v>136</v>
      </c>
      <c r="F208" s="68">
        <v>27.333333333333332</v>
      </c>
      <c r="G208" s="65"/>
      <c r="H208" s="69"/>
      <c r="I208" s="70"/>
      <c r="J208" s="70"/>
      <c r="K208" s="34" t="s">
        <v>65</v>
      </c>
      <c r="L208" s="77">
        <v>208</v>
      </c>
      <c r="M208" s="77"/>
      <c r="N208" s="72"/>
      <c r="O208" s="79" t="s">
        <v>369</v>
      </c>
      <c r="P208" s="81">
        <v>43690.32150462963</v>
      </c>
      <c r="Q208" s="79" t="s">
        <v>405</v>
      </c>
      <c r="R208" s="79"/>
      <c r="S208" s="79"/>
      <c r="T208" s="79" t="s">
        <v>683</v>
      </c>
      <c r="U208" s="79"/>
      <c r="V208" s="83" t="s">
        <v>909</v>
      </c>
      <c r="W208" s="81">
        <v>43690.32150462963</v>
      </c>
      <c r="X208" s="83" t="s">
        <v>1077</v>
      </c>
      <c r="Y208" s="79"/>
      <c r="Z208" s="79"/>
      <c r="AA208" s="85" t="s">
        <v>1337</v>
      </c>
      <c r="AB208" s="79"/>
      <c r="AC208" s="79" t="b">
        <v>0</v>
      </c>
      <c r="AD208" s="79">
        <v>0</v>
      </c>
      <c r="AE208" s="85" t="s">
        <v>1459</v>
      </c>
      <c r="AF208" s="79" t="b">
        <v>0</v>
      </c>
      <c r="AG208" s="79" t="s">
        <v>1468</v>
      </c>
      <c r="AH208" s="79"/>
      <c r="AI208" s="85" t="s">
        <v>1459</v>
      </c>
      <c r="AJ208" s="79" t="b">
        <v>0</v>
      </c>
      <c r="AK208" s="79">
        <v>3</v>
      </c>
      <c r="AL208" s="85" t="s">
        <v>1334</v>
      </c>
      <c r="AM208" s="79" t="s">
        <v>1487</v>
      </c>
      <c r="AN208" s="79" t="b">
        <v>0</v>
      </c>
      <c r="AO208" s="85" t="s">
        <v>1334</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3</v>
      </c>
      <c r="BC208" s="78" t="str">
        <f>REPLACE(INDEX(GroupVertices[Group],MATCH(Edges[[#This Row],[Vertex 2]],GroupVertices[Vertex],0)),1,1,"")</f>
        <v>4</v>
      </c>
      <c r="BD208" s="48">
        <v>0</v>
      </c>
      <c r="BE208" s="49">
        <v>0</v>
      </c>
      <c r="BF208" s="48">
        <v>0</v>
      </c>
      <c r="BG208" s="49">
        <v>0</v>
      </c>
      <c r="BH208" s="48">
        <v>0</v>
      </c>
      <c r="BI208" s="49">
        <v>0</v>
      </c>
      <c r="BJ208" s="48">
        <v>14</v>
      </c>
      <c r="BK208" s="49">
        <v>100</v>
      </c>
      <c r="BL208" s="48">
        <v>14</v>
      </c>
    </row>
    <row r="209" spans="1:64" ht="15">
      <c r="A209" s="64" t="s">
        <v>303</v>
      </c>
      <c r="B209" s="64" t="s">
        <v>307</v>
      </c>
      <c r="C209" s="65" t="s">
        <v>4030</v>
      </c>
      <c r="D209" s="66">
        <v>5.333333333333334</v>
      </c>
      <c r="E209" s="67" t="s">
        <v>136</v>
      </c>
      <c r="F209" s="68">
        <v>27.333333333333332</v>
      </c>
      <c r="G209" s="65"/>
      <c r="H209" s="69"/>
      <c r="I209" s="70"/>
      <c r="J209" s="70"/>
      <c r="K209" s="34" t="s">
        <v>65</v>
      </c>
      <c r="L209" s="77">
        <v>209</v>
      </c>
      <c r="M209" s="77"/>
      <c r="N209" s="72"/>
      <c r="O209" s="79" t="s">
        <v>369</v>
      </c>
      <c r="P209" s="81">
        <v>43692.4708912037</v>
      </c>
      <c r="Q209" s="79" t="s">
        <v>475</v>
      </c>
      <c r="R209" s="83" t="s">
        <v>600</v>
      </c>
      <c r="S209" s="79" t="s">
        <v>652</v>
      </c>
      <c r="T209" s="79" t="s">
        <v>710</v>
      </c>
      <c r="U209" s="83" t="s">
        <v>799</v>
      </c>
      <c r="V209" s="83" t="s">
        <v>799</v>
      </c>
      <c r="W209" s="81">
        <v>43692.4708912037</v>
      </c>
      <c r="X209" s="83" t="s">
        <v>1078</v>
      </c>
      <c r="Y209" s="79"/>
      <c r="Z209" s="79"/>
      <c r="AA209" s="85" t="s">
        <v>1338</v>
      </c>
      <c r="AB209" s="79"/>
      <c r="AC209" s="79" t="b">
        <v>0</v>
      </c>
      <c r="AD209" s="79">
        <v>4</v>
      </c>
      <c r="AE209" s="85" t="s">
        <v>1459</v>
      </c>
      <c r="AF209" s="79" t="b">
        <v>0</v>
      </c>
      <c r="AG209" s="79" t="s">
        <v>1468</v>
      </c>
      <c r="AH209" s="79"/>
      <c r="AI209" s="85" t="s">
        <v>1459</v>
      </c>
      <c r="AJ209" s="79" t="b">
        <v>0</v>
      </c>
      <c r="AK209" s="79">
        <v>2</v>
      </c>
      <c r="AL209" s="85" t="s">
        <v>1459</v>
      </c>
      <c r="AM209" s="79" t="s">
        <v>1487</v>
      </c>
      <c r="AN209" s="79" t="b">
        <v>0</v>
      </c>
      <c r="AO209" s="85" t="s">
        <v>1338</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3</v>
      </c>
      <c r="BC209" s="78" t="str">
        <f>REPLACE(INDEX(GroupVertices[Group],MATCH(Edges[[#This Row],[Vertex 2]],GroupVertices[Vertex],0)),1,1,"")</f>
        <v>4</v>
      </c>
      <c r="BD209" s="48"/>
      <c r="BE209" s="49"/>
      <c r="BF209" s="48"/>
      <c r="BG209" s="49"/>
      <c r="BH209" s="48"/>
      <c r="BI209" s="49"/>
      <c r="BJ209" s="48"/>
      <c r="BK209" s="49"/>
      <c r="BL209" s="48"/>
    </row>
    <row r="210" spans="1:64" ht="15">
      <c r="A210" s="64" t="s">
        <v>306</v>
      </c>
      <c r="B210" s="64" t="s">
        <v>307</v>
      </c>
      <c r="C210" s="65" t="s">
        <v>4028</v>
      </c>
      <c r="D210" s="66">
        <v>3</v>
      </c>
      <c r="E210" s="67" t="s">
        <v>132</v>
      </c>
      <c r="F210" s="68">
        <v>35</v>
      </c>
      <c r="G210" s="65"/>
      <c r="H210" s="69"/>
      <c r="I210" s="70"/>
      <c r="J210" s="70"/>
      <c r="K210" s="34" t="s">
        <v>65</v>
      </c>
      <c r="L210" s="77">
        <v>210</v>
      </c>
      <c r="M210" s="77"/>
      <c r="N210" s="72"/>
      <c r="O210" s="79" t="s">
        <v>369</v>
      </c>
      <c r="P210" s="81">
        <v>43690.312951388885</v>
      </c>
      <c r="Q210" s="79" t="s">
        <v>405</v>
      </c>
      <c r="R210" s="79"/>
      <c r="S210" s="79"/>
      <c r="T210" s="79" t="s">
        <v>683</v>
      </c>
      <c r="U210" s="79"/>
      <c r="V210" s="83" t="s">
        <v>912</v>
      </c>
      <c r="W210" s="81">
        <v>43690.312951388885</v>
      </c>
      <c r="X210" s="83" t="s">
        <v>1079</v>
      </c>
      <c r="Y210" s="79"/>
      <c r="Z210" s="79"/>
      <c r="AA210" s="85" t="s">
        <v>1339</v>
      </c>
      <c r="AB210" s="79"/>
      <c r="AC210" s="79" t="b">
        <v>0</v>
      </c>
      <c r="AD210" s="79">
        <v>0</v>
      </c>
      <c r="AE210" s="85" t="s">
        <v>1459</v>
      </c>
      <c r="AF210" s="79" t="b">
        <v>0</v>
      </c>
      <c r="AG210" s="79" t="s">
        <v>1468</v>
      </c>
      <c r="AH210" s="79"/>
      <c r="AI210" s="85" t="s">
        <v>1459</v>
      </c>
      <c r="AJ210" s="79" t="b">
        <v>0</v>
      </c>
      <c r="AK210" s="79">
        <v>3</v>
      </c>
      <c r="AL210" s="85" t="s">
        <v>1334</v>
      </c>
      <c r="AM210" s="79" t="s">
        <v>1495</v>
      </c>
      <c r="AN210" s="79" t="b">
        <v>0</v>
      </c>
      <c r="AO210" s="85" t="s">
        <v>1334</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4</v>
      </c>
      <c r="BD210" s="48">
        <v>0</v>
      </c>
      <c r="BE210" s="49">
        <v>0</v>
      </c>
      <c r="BF210" s="48">
        <v>0</v>
      </c>
      <c r="BG210" s="49">
        <v>0</v>
      </c>
      <c r="BH210" s="48">
        <v>0</v>
      </c>
      <c r="BI210" s="49">
        <v>0</v>
      </c>
      <c r="BJ210" s="48">
        <v>14</v>
      </c>
      <c r="BK210" s="49">
        <v>100</v>
      </c>
      <c r="BL210" s="48">
        <v>14</v>
      </c>
    </row>
    <row r="211" spans="1:64" ht="15">
      <c r="A211" s="64" t="s">
        <v>308</v>
      </c>
      <c r="B211" s="64" t="s">
        <v>308</v>
      </c>
      <c r="C211" s="65" t="s">
        <v>4031</v>
      </c>
      <c r="D211" s="66">
        <v>10</v>
      </c>
      <c r="E211" s="67" t="s">
        <v>136</v>
      </c>
      <c r="F211" s="68">
        <v>12</v>
      </c>
      <c r="G211" s="65"/>
      <c r="H211" s="69"/>
      <c r="I211" s="70"/>
      <c r="J211" s="70"/>
      <c r="K211" s="34" t="s">
        <v>65</v>
      </c>
      <c r="L211" s="77">
        <v>211</v>
      </c>
      <c r="M211" s="77"/>
      <c r="N211" s="72"/>
      <c r="O211" s="79" t="s">
        <v>176</v>
      </c>
      <c r="P211" s="81">
        <v>43692.35622685185</v>
      </c>
      <c r="Q211" s="79" t="s">
        <v>476</v>
      </c>
      <c r="R211" s="79"/>
      <c r="S211" s="79"/>
      <c r="T211" s="79" t="s">
        <v>726</v>
      </c>
      <c r="U211" s="83" t="s">
        <v>800</v>
      </c>
      <c r="V211" s="83" t="s">
        <v>800</v>
      </c>
      <c r="W211" s="81">
        <v>43692.35622685185</v>
      </c>
      <c r="X211" s="83" t="s">
        <v>1080</v>
      </c>
      <c r="Y211" s="79"/>
      <c r="Z211" s="79"/>
      <c r="AA211" s="85" t="s">
        <v>1340</v>
      </c>
      <c r="AB211" s="79"/>
      <c r="AC211" s="79" t="b">
        <v>0</v>
      </c>
      <c r="AD211" s="79">
        <v>4</v>
      </c>
      <c r="AE211" s="85" t="s">
        <v>1459</v>
      </c>
      <c r="AF211" s="79" t="b">
        <v>0</v>
      </c>
      <c r="AG211" s="79" t="s">
        <v>1468</v>
      </c>
      <c r="AH211" s="79"/>
      <c r="AI211" s="85" t="s">
        <v>1459</v>
      </c>
      <c r="AJ211" s="79" t="b">
        <v>0</v>
      </c>
      <c r="AK211" s="79">
        <v>3</v>
      </c>
      <c r="AL211" s="85" t="s">
        <v>1459</v>
      </c>
      <c r="AM211" s="79" t="s">
        <v>1487</v>
      </c>
      <c r="AN211" s="79" t="b">
        <v>0</v>
      </c>
      <c r="AO211" s="85" t="s">
        <v>1340</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10</v>
      </c>
      <c r="BC211" s="78" t="str">
        <f>REPLACE(INDEX(GroupVertices[Group],MATCH(Edges[[#This Row],[Vertex 2]],GroupVertices[Vertex],0)),1,1,"")</f>
        <v>10</v>
      </c>
      <c r="BD211" s="48">
        <v>0</v>
      </c>
      <c r="BE211" s="49">
        <v>0</v>
      </c>
      <c r="BF211" s="48">
        <v>0</v>
      </c>
      <c r="BG211" s="49">
        <v>0</v>
      </c>
      <c r="BH211" s="48">
        <v>0</v>
      </c>
      <c r="BI211" s="49">
        <v>0</v>
      </c>
      <c r="BJ211" s="48">
        <v>29</v>
      </c>
      <c r="BK211" s="49">
        <v>100</v>
      </c>
      <c r="BL211" s="48">
        <v>29</v>
      </c>
    </row>
    <row r="212" spans="1:64" ht="15">
      <c r="A212" s="64" t="s">
        <v>308</v>
      </c>
      <c r="B212" s="64" t="s">
        <v>308</v>
      </c>
      <c r="C212" s="65" t="s">
        <v>4031</v>
      </c>
      <c r="D212" s="66">
        <v>10</v>
      </c>
      <c r="E212" s="67" t="s">
        <v>136</v>
      </c>
      <c r="F212" s="68">
        <v>12</v>
      </c>
      <c r="G212" s="65"/>
      <c r="H212" s="69"/>
      <c r="I212" s="70"/>
      <c r="J212" s="70"/>
      <c r="K212" s="34" t="s">
        <v>65</v>
      </c>
      <c r="L212" s="77">
        <v>212</v>
      </c>
      <c r="M212" s="77"/>
      <c r="N212" s="72"/>
      <c r="O212" s="79" t="s">
        <v>176</v>
      </c>
      <c r="P212" s="81">
        <v>43692.37118055556</v>
      </c>
      <c r="Q212" s="79" t="s">
        <v>477</v>
      </c>
      <c r="R212" s="79"/>
      <c r="S212" s="79"/>
      <c r="T212" s="79" t="s">
        <v>726</v>
      </c>
      <c r="U212" s="83" t="s">
        <v>801</v>
      </c>
      <c r="V212" s="83" t="s">
        <v>801</v>
      </c>
      <c r="W212" s="81">
        <v>43692.37118055556</v>
      </c>
      <c r="X212" s="83" t="s">
        <v>1081</v>
      </c>
      <c r="Y212" s="79"/>
      <c r="Z212" s="79"/>
      <c r="AA212" s="85" t="s">
        <v>1341</v>
      </c>
      <c r="AB212" s="79"/>
      <c r="AC212" s="79" t="b">
        <v>0</v>
      </c>
      <c r="AD212" s="79">
        <v>14</v>
      </c>
      <c r="AE212" s="85" t="s">
        <v>1459</v>
      </c>
      <c r="AF212" s="79" t="b">
        <v>0</v>
      </c>
      <c r="AG212" s="79" t="s">
        <v>1468</v>
      </c>
      <c r="AH212" s="79"/>
      <c r="AI212" s="85" t="s">
        <v>1459</v>
      </c>
      <c r="AJ212" s="79" t="b">
        <v>0</v>
      </c>
      <c r="AK212" s="79">
        <v>4</v>
      </c>
      <c r="AL212" s="85" t="s">
        <v>1459</v>
      </c>
      <c r="AM212" s="79" t="s">
        <v>1487</v>
      </c>
      <c r="AN212" s="79" t="b">
        <v>0</v>
      </c>
      <c r="AO212" s="85" t="s">
        <v>1341</v>
      </c>
      <c r="AP212" s="79" t="s">
        <v>176</v>
      </c>
      <c r="AQ212" s="79">
        <v>0</v>
      </c>
      <c r="AR212" s="79">
        <v>0</v>
      </c>
      <c r="AS212" s="79"/>
      <c r="AT212" s="79"/>
      <c r="AU212" s="79"/>
      <c r="AV212" s="79"/>
      <c r="AW212" s="79"/>
      <c r="AX212" s="79"/>
      <c r="AY212" s="79"/>
      <c r="AZ212" s="79"/>
      <c r="BA212">
        <v>8</v>
      </c>
      <c r="BB212" s="78" t="str">
        <f>REPLACE(INDEX(GroupVertices[Group],MATCH(Edges[[#This Row],[Vertex 1]],GroupVertices[Vertex],0)),1,1,"")</f>
        <v>10</v>
      </c>
      <c r="BC212" s="78" t="str">
        <f>REPLACE(INDEX(GroupVertices[Group],MATCH(Edges[[#This Row],[Vertex 2]],GroupVertices[Vertex],0)),1,1,"")</f>
        <v>10</v>
      </c>
      <c r="BD212" s="48">
        <v>0</v>
      </c>
      <c r="BE212" s="49">
        <v>0</v>
      </c>
      <c r="BF212" s="48">
        <v>0</v>
      </c>
      <c r="BG212" s="49">
        <v>0</v>
      </c>
      <c r="BH212" s="48">
        <v>0</v>
      </c>
      <c r="BI212" s="49">
        <v>0</v>
      </c>
      <c r="BJ212" s="48">
        <v>26</v>
      </c>
      <c r="BK212" s="49">
        <v>100</v>
      </c>
      <c r="BL212" s="48">
        <v>26</v>
      </c>
    </row>
    <row r="213" spans="1:64" ht="15">
      <c r="A213" s="64" t="s">
        <v>308</v>
      </c>
      <c r="B213" s="64" t="s">
        <v>308</v>
      </c>
      <c r="C213" s="65" t="s">
        <v>4031</v>
      </c>
      <c r="D213" s="66">
        <v>10</v>
      </c>
      <c r="E213" s="67" t="s">
        <v>136</v>
      </c>
      <c r="F213" s="68">
        <v>12</v>
      </c>
      <c r="G213" s="65"/>
      <c r="H213" s="69"/>
      <c r="I213" s="70"/>
      <c r="J213" s="70"/>
      <c r="K213" s="34" t="s">
        <v>65</v>
      </c>
      <c r="L213" s="77">
        <v>213</v>
      </c>
      <c r="M213" s="77"/>
      <c r="N213" s="72"/>
      <c r="O213" s="79" t="s">
        <v>176</v>
      </c>
      <c r="P213" s="81">
        <v>43692.445081018515</v>
      </c>
      <c r="Q213" s="79" t="s">
        <v>478</v>
      </c>
      <c r="R213" s="79"/>
      <c r="S213" s="79"/>
      <c r="T213" s="79" t="s">
        <v>727</v>
      </c>
      <c r="U213" s="83" t="s">
        <v>802</v>
      </c>
      <c r="V213" s="83" t="s">
        <v>802</v>
      </c>
      <c r="W213" s="81">
        <v>43692.445081018515</v>
      </c>
      <c r="X213" s="83" t="s">
        <v>1082</v>
      </c>
      <c r="Y213" s="79"/>
      <c r="Z213" s="79"/>
      <c r="AA213" s="85" t="s">
        <v>1342</v>
      </c>
      <c r="AB213" s="79"/>
      <c r="AC213" s="79" t="b">
        <v>0</v>
      </c>
      <c r="AD213" s="79">
        <v>1</v>
      </c>
      <c r="AE213" s="85" t="s">
        <v>1459</v>
      </c>
      <c r="AF213" s="79" t="b">
        <v>0</v>
      </c>
      <c r="AG213" s="79" t="s">
        <v>1468</v>
      </c>
      <c r="AH213" s="79"/>
      <c r="AI213" s="85" t="s">
        <v>1459</v>
      </c>
      <c r="AJ213" s="79" t="b">
        <v>0</v>
      </c>
      <c r="AK213" s="79">
        <v>0</v>
      </c>
      <c r="AL213" s="85" t="s">
        <v>1459</v>
      </c>
      <c r="AM213" s="79" t="s">
        <v>1487</v>
      </c>
      <c r="AN213" s="79" t="b">
        <v>0</v>
      </c>
      <c r="AO213" s="85" t="s">
        <v>1342</v>
      </c>
      <c r="AP213" s="79" t="s">
        <v>176</v>
      </c>
      <c r="AQ213" s="79">
        <v>0</v>
      </c>
      <c r="AR213" s="79">
        <v>0</v>
      </c>
      <c r="AS213" s="79"/>
      <c r="AT213" s="79"/>
      <c r="AU213" s="79"/>
      <c r="AV213" s="79"/>
      <c r="AW213" s="79"/>
      <c r="AX213" s="79"/>
      <c r="AY213" s="79"/>
      <c r="AZ213" s="79"/>
      <c r="BA213">
        <v>8</v>
      </c>
      <c r="BB213" s="78" t="str">
        <f>REPLACE(INDEX(GroupVertices[Group],MATCH(Edges[[#This Row],[Vertex 1]],GroupVertices[Vertex],0)),1,1,"")</f>
        <v>10</v>
      </c>
      <c r="BC213" s="78" t="str">
        <f>REPLACE(INDEX(GroupVertices[Group],MATCH(Edges[[#This Row],[Vertex 2]],GroupVertices[Vertex],0)),1,1,"")</f>
        <v>10</v>
      </c>
      <c r="BD213" s="48">
        <v>0</v>
      </c>
      <c r="BE213" s="49">
        <v>0</v>
      </c>
      <c r="BF213" s="48">
        <v>0</v>
      </c>
      <c r="BG213" s="49">
        <v>0</v>
      </c>
      <c r="BH213" s="48">
        <v>0</v>
      </c>
      <c r="BI213" s="49">
        <v>0</v>
      </c>
      <c r="BJ213" s="48">
        <v>20</v>
      </c>
      <c r="BK213" s="49">
        <v>100</v>
      </c>
      <c r="BL213" s="48">
        <v>20</v>
      </c>
    </row>
    <row r="214" spans="1:64" ht="15">
      <c r="A214" s="64" t="s">
        <v>308</v>
      </c>
      <c r="B214" s="64" t="s">
        <v>308</v>
      </c>
      <c r="C214" s="65" t="s">
        <v>4031</v>
      </c>
      <c r="D214" s="66">
        <v>10</v>
      </c>
      <c r="E214" s="67" t="s">
        <v>136</v>
      </c>
      <c r="F214" s="68">
        <v>12</v>
      </c>
      <c r="G214" s="65"/>
      <c r="H214" s="69"/>
      <c r="I214" s="70"/>
      <c r="J214" s="70"/>
      <c r="K214" s="34" t="s">
        <v>65</v>
      </c>
      <c r="L214" s="77">
        <v>214</v>
      </c>
      <c r="M214" s="77"/>
      <c r="N214" s="72"/>
      <c r="O214" s="79" t="s">
        <v>176</v>
      </c>
      <c r="P214" s="81">
        <v>43693.26001157407</v>
      </c>
      <c r="Q214" s="79" t="s">
        <v>479</v>
      </c>
      <c r="R214" s="79"/>
      <c r="S214" s="79"/>
      <c r="T214" s="79" t="s">
        <v>726</v>
      </c>
      <c r="U214" s="83" t="s">
        <v>803</v>
      </c>
      <c r="V214" s="83" t="s">
        <v>803</v>
      </c>
      <c r="W214" s="81">
        <v>43693.26001157407</v>
      </c>
      <c r="X214" s="83" t="s">
        <v>1083</v>
      </c>
      <c r="Y214" s="79"/>
      <c r="Z214" s="79"/>
      <c r="AA214" s="85" t="s">
        <v>1343</v>
      </c>
      <c r="AB214" s="79"/>
      <c r="AC214" s="79" t="b">
        <v>0</v>
      </c>
      <c r="AD214" s="79">
        <v>1</v>
      </c>
      <c r="AE214" s="85" t="s">
        <v>1459</v>
      </c>
      <c r="AF214" s="79" t="b">
        <v>0</v>
      </c>
      <c r="AG214" s="79" t="s">
        <v>1468</v>
      </c>
      <c r="AH214" s="79"/>
      <c r="AI214" s="85" t="s">
        <v>1459</v>
      </c>
      <c r="AJ214" s="79" t="b">
        <v>0</v>
      </c>
      <c r="AK214" s="79">
        <v>0</v>
      </c>
      <c r="AL214" s="85" t="s">
        <v>1459</v>
      </c>
      <c r="AM214" s="79" t="s">
        <v>1487</v>
      </c>
      <c r="AN214" s="79" t="b">
        <v>0</v>
      </c>
      <c r="AO214" s="85" t="s">
        <v>1343</v>
      </c>
      <c r="AP214" s="79" t="s">
        <v>176</v>
      </c>
      <c r="AQ214" s="79">
        <v>0</v>
      </c>
      <c r="AR214" s="79">
        <v>0</v>
      </c>
      <c r="AS214" s="79"/>
      <c r="AT214" s="79"/>
      <c r="AU214" s="79"/>
      <c r="AV214" s="79"/>
      <c r="AW214" s="79"/>
      <c r="AX214" s="79"/>
      <c r="AY214" s="79"/>
      <c r="AZ214" s="79"/>
      <c r="BA214">
        <v>8</v>
      </c>
      <c r="BB214" s="78" t="str">
        <f>REPLACE(INDEX(GroupVertices[Group],MATCH(Edges[[#This Row],[Vertex 1]],GroupVertices[Vertex],0)),1,1,"")</f>
        <v>10</v>
      </c>
      <c r="BC214" s="78" t="str">
        <f>REPLACE(INDEX(GroupVertices[Group],MATCH(Edges[[#This Row],[Vertex 2]],GroupVertices[Vertex],0)),1,1,"")</f>
        <v>10</v>
      </c>
      <c r="BD214" s="48">
        <v>0</v>
      </c>
      <c r="BE214" s="49">
        <v>0</v>
      </c>
      <c r="BF214" s="48">
        <v>0</v>
      </c>
      <c r="BG214" s="49">
        <v>0</v>
      </c>
      <c r="BH214" s="48">
        <v>0</v>
      </c>
      <c r="BI214" s="49">
        <v>0</v>
      </c>
      <c r="BJ214" s="48">
        <v>29</v>
      </c>
      <c r="BK214" s="49">
        <v>100</v>
      </c>
      <c r="BL214" s="48">
        <v>29</v>
      </c>
    </row>
    <row r="215" spans="1:64" ht="15">
      <c r="A215" s="64" t="s">
        <v>308</v>
      </c>
      <c r="B215" s="64" t="s">
        <v>308</v>
      </c>
      <c r="C215" s="65" t="s">
        <v>4031</v>
      </c>
      <c r="D215" s="66">
        <v>10</v>
      </c>
      <c r="E215" s="67" t="s">
        <v>136</v>
      </c>
      <c r="F215" s="68">
        <v>12</v>
      </c>
      <c r="G215" s="65"/>
      <c r="H215" s="69"/>
      <c r="I215" s="70"/>
      <c r="J215" s="70"/>
      <c r="K215" s="34" t="s">
        <v>65</v>
      </c>
      <c r="L215" s="77">
        <v>215</v>
      </c>
      <c r="M215" s="77"/>
      <c r="N215" s="72"/>
      <c r="O215" s="79" t="s">
        <v>176</v>
      </c>
      <c r="P215" s="81">
        <v>43693.26354166667</v>
      </c>
      <c r="Q215" s="79" t="s">
        <v>480</v>
      </c>
      <c r="R215" s="83" t="s">
        <v>601</v>
      </c>
      <c r="S215" s="79" t="s">
        <v>653</v>
      </c>
      <c r="T215" s="79" t="s">
        <v>728</v>
      </c>
      <c r="U215" s="83" t="s">
        <v>804</v>
      </c>
      <c r="V215" s="83" t="s">
        <v>804</v>
      </c>
      <c r="W215" s="81">
        <v>43693.26354166667</v>
      </c>
      <c r="X215" s="83" t="s">
        <v>1084</v>
      </c>
      <c r="Y215" s="79"/>
      <c r="Z215" s="79"/>
      <c r="AA215" s="85" t="s">
        <v>1344</v>
      </c>
      <c r="AB215" s="79"/>
      <c r="AC215" s="79" t="b">
        <v>0</v>
      </c>
      <c r="AD215" s="79">
        <v>0</v>
      </c>
      <c r="AE215" s="85" t="s">
        <v>1459</v>
      </c>
      <c r="AF215" s="79" t="b">
        <v>0</v>
      </c>
      <c r="AG215" s="79" t="s">
        <v>1468</v>
      </c>
      <c r="AH215" s="79"/>
      <c r="AI215" s="85" t="s">
        <v>1459</v>
      </c>
      <c r="AJ215" s="79" t="b">
        <v>0</v>
      </c>
      <c r="AK215" s="79">
        <v>0</v>
      </c>
      <c r="AL215" s="85" t="s">
        <v>1459</v>
      </c>
      <c r="AM215" s="79" t="s">
        <v>1487</v>
      </c>
      <c r="AN215" s="79" t="b">
        <v>0</v>
      </c>
      <c r="AO215" s="85" t="s">
        <v>1344</v>
      </c>
      <c r="AP215" s="79" t="s">
        <v>176</v>
      </c>
      <c r="AQ215" s="79">
        <v>0</v>
      </c>
      <c r="AR215" s="79">
        <v>0</v>
      </c>
      <c r="AS215" s="79"/>
      <c r="AT215" s="79"/>
      <c r="AU215" s="79"/>
      <c r="AV215" s="79"/>
      <c r="AW215" s="79"/>
      <c r="AX215" s="79"/>
      <c r="AY215" s="79"/>
      <c r="AZ215" s="79"/>
      <c r="BA215">
        <v>8</v>
      </c>
      <c r="BB215" s="78" t="str">
        <f>REPLACE(INDEX(GroupVertices[Group],MATCH(Edges[[#This Row],[Vertex 1]],GroupVertices[Vertex],0)),1,1,"")</f>
        <v>10</v>
      </c>
      <c r="BC215" s="78" t="str">
        <f>REPLACE(INDEX(GroupVertices[Group],MATCH(Edges[[#This Row],[Vertex 2]],GroupVertices[Vertex],0)),1,1,"")</f>
        <v>10</v>
      </c>
      <c r="BD215" s="48">
        <v>0</v>
      </c>
      <c r="BE215" s="49">
        <v>0</v>
      </c>
      <c r="BF215" s="48">
        <v>0</v>
      </c>
      <c r="BG215" s="49">
        <v>0</v>
      </c>
      <c r="BH215" s="48">
        <v>0</v>
      </c>
      <c r="BI215" s="49">
        <v>0</v>
      </c>
      <c r="BJ215" s="48">
        <v>23</v>
      </c>
      <c r="BK215" s="49">
        <v>100</v>
      </c>
      <c r="BL215" s="48">
        <v>23</v>
      </c>
    </row>
    <row r="216" spans="1:64" ht="15">
      <c r="A216" s="64" t="s">
        <v>308</v>
      </c>
      <c r="B216" s="64" t="s">
        <v>308</v>
      </c>
      <c r="C216" s="65" t="s">
        <v>4031</v>
      </c>
      <c r="D216" s="66">
        <v>10</v>
      </c>
      <c r="E216" s="67" t="s">
        <v>136</v>
      </c>
      <c r="F216" s="68">
        <v>12</v>
      </c>
      <c r="G216" s="65"/>
      <c r="H216" s="69"/>
      <c r="I216" s="70"/>
      <c r="J216" s="70"/>
      <c r="K216" s="34" t="s">
        <v>65</v>
      </c>
      <c r="L216" s="77">
        <v>216</v>
      </c>
      <c r="M216" s="77"/>
      <c r="N216" s="72"/>
      <c r="O216" s="79" t="s">
        <v>176</v>
      </c>
      <c r="P216" s="81">
        <v>43693.26799768519</v>
      </c>
      <c r="Q216" s="79" t="s">
        <v>481</v>
      </c>
      <c r="R216" s="79"/>
      <c r="S216" s="79"/>
      <c r="T216" s="79" t="s">
        <v>729</v>
      </c>
      <c r="U216" s="83" t="s">
        <v>805</v>
      </c>
      <c r="V216" s="83" t="s">
        <v>805</v>
      </c>
      <c r="W216" s="81">
        <v>43693.26799768519</v>
      </c>
      <c r="X216" s="83" t="s">
        <v>1085</v>
      </c>
      <c r="Y216" s="79"/>
      <c r="Z216" s="79"/>
      <c r="AA216" s="85" t="s">
        <v>1345</v>
      </c>
      <c r="AB216" s="79"/>
      <c r="AC216" s="79" t="b">
        <v>0</v>
      </c>
      <c r="AD216" s="79">
        <v>1</v>
      </c>
      <c r="AE216" s="85" t="s">
        <v>1459</v>
      </c>
      <c r="AF216" s="79" t="b">
        <v>0</v>
      </c>
      <c r="AG216" s="79" t="s">
        <v>1468</v>
      </c>
      <c r="AH216" s="79"/>
      <c r="AI216" s="85" t="s">
        <v>1459</v>
      </c>
      <c r="AJ216" s="79" t="b">
        <v>0</v>
      </c>
      <c r="AK216" s="79">
        <v>0</v>
      </c>
      <c r="AL216" s="85" t="s">
        <v>1459</v>
      </c>
      <c r="AM216" s="79" t="s">
        <v>1487</v>
      </c>
      <c r="AN216" s="79" t="b">
        <v>0</v>
      </c>
      <c r="AO216" s="85" t="s">
        <v>1345</v>
      </c>
      <c r="AP216" s="79" t="s">
        <v>176</v>
      </c>
      <c r="AQ216" s="79">
        <v>0</v>
      </c>
      <c r="AR216" s="79">
        <v>0</v>
      </c>
      <c r="AS216" s="79"/>
      <c r="AT216" s="79"/>
      <c r="AU216" s="79"/>
      <c r="AV216" s="79"/>
      <c r="AW216" s="79"/>
      <c r="AX216" s="79"/>
      <c r="AY216" s="79"/>
      <c r="AZ216" s="79"/>
      <c r="BA216">
        <v>8</v>
      </c>
      <c r="BB216" s="78" t="str">
        <f>REPLACE(INDEX(GroupVertices[Group],MATCH(Edges[[#This Row],[Vertex 1]],GroupVertices[Vertex],0)),1,1,"")</f>
        <v>10</v>
      </c>
      <c r="BC216" s="78" t="str">
        <f>REPLACE(INDEX(GroupVertices[Group],MATCH(Edges[[#This Row],[Vertex 2]],GroupVertices[Vertex],0)),1,1,"")</f>
        <v>10</v>
      </c>
      <c r="BD216" s="48">
        <v>0</v>
      </c>
      <c r="BE216" s="49">
        <v>0</v>
      </c>
      <c r="BF216" s="48">
        <v>0</v>
      </c>
      <c r="BG216" s="49">
        <v>0</v>
      </c>
      <c r="BH216" s="48">
        <v>0</v>
      </c>
      <c r="BI216" s="49">
        <v>0</v>
      </c>
      <c r="BJ216" s="48">
        <v>24</v>
      </c>
      <c r="BK216" s="49">
        <v>100</v>
      </c>
      <c r="BL216" s="48">
        <v>24</v>
      </c>
    </row>
    <row r="217" spans="1:64" ht="15">
      <c r="A217" s="64" t="s">
        <v>308</v>
      </c>
      <c r="B217" s="64" t="s">
        <v>308</v>
      </c>
      <c r="C217" s="65" t="s">
        <v>4031</v>
      </c>
      <c r="D217" s="66">
        <v>10</v>
      </c>
      <c r="E217" s="67" t="s">
        <v>136</v>
      </c>
      <c r="F217" s="68">
        <v>12</v>
      </c>
      <c r="G217" s="65"/>
      <c r="H217" s="69"/>
      <c r="I217" s="70"/>
      <c r="J217" s="70"/>
      <c r="K217" s="34" t="s">
        <v>65</v>
      </c>
      <c r="L217" s="77">
        <v>217</v>
      </c>
      <c r="M217" s="77"/>
      <c r="N217" s="72"/>
      <c r="O217" s="79" t="s">
        <v>176</v>
      </c>
      <c r="P217" s="81">
        <v>43693.280185185184</v>
      </c>
      <c r="Q217" s="79" t="s">
        <v>482</v>
      </c>
      <c r="R217" s="79"/>
      <c r="S217" s="79"/>
      <c r="T217" s="79" t="s">
        <v>726</v>
      </c>
      <c r="U217" s="83" t="s">
        <v>806</v>
      </c>
      <c r="V217" s="83" t="s">
        <v>806</v>
      </c>
      <c r="W217" s="81">
        <v>43693.280185185184</v>
      </c>
      <c r="X217" s="83" t="s">
        <v>1086</v>
      </c>
      <c r="Y217" s="79"/>
      <c r="Z217" s="79"/>
      <c r="AA217" s="85" t="s">
        <v>1346</v>
      </c>
      <c r="AB217" s="79"/>
      <c r="AC217" s="79" t="b">
        <v>0</v>
      </c>
      <c r="AD217" s="79">
        <v>0</v>
      </c>
      <c r="AE217" s="85" t="s">
        <v>1459</v>
      </c>
      <c r="AF217" s="79" t="b">
        <v>0</v>
      </c>
      <c r="AG217" s="79" t="s">
        <v>1468</v>
      </c>
      <c r="AH217" s="79"/>
      <c r="AI217" s="85" t="s">
        <v>1459</v>
      </c>
      <c r="AJ217" s="79" t="b">
        <v>0</v>
      </c>
      <c r="AK217" s="79">
        <v>0</v>
      </c>
      <c r="AL217" s="85" t="s">
        <v>1459</v>
      </c>
      <c r="AM217" s="79" t="s">
        <v>1487</v>
      </c>
      <c r="AN217" s="79" t="b">
        <v>0</v>
      </c>
      <c r="AO217" s="85" t="s">
        <v>1346</v>
      </c>
      <c r="AP217" s="79" t="s">
        <v>176</v>
      </c>
      <c r="AQ217" s="79">
        <v>0</v>
      </c>
      <c r="AR217" s="79">
        <v>0</v>
      </c>
      <c r="AS217" s="79"/>
      <c r="AT217" s="79"/>
      <c r="AU217" s="79"/>
      <c r="AV217" s="79"/>
      <c r="AW217" s="79"/>
      <c r="AX217" s="79"/>
      <c r="AY217" s="79"/>
      <c r="AZ217" s="79"/>
      <c r="BA217">
        <v>8</v>
      </c>
      <c r="BB217" s="78" t="str">
        <f>REPLACE(INDEX(GroupVertices[Group],MATCH(Edges[[#This Row],[Vertex 1]],GroupVertices[Vertex],0)),1,1,"")</f>
        <v>10</v>
      </c>
      <c r="BC217" s="78" t="str">
        <f>REPLACE(INDEX(GroupVertices[Group],MATCH(Edges[[#This Row],[Vertex 2]],GroupVertices[Vertex],0)),1,1,"")</f>
        <v>10</v>
      </c>
      <c r="BD217" s="48">
        <v>0</v>
      </c>
      <c r="BE217" s="49">
        <v>0</v>
      </c>
      <c r="BF217" s="48">
        <v>0</v>
      </c>
      <c r="BG217" s="49">
        <v>0</v>
      </c>
      <c r="BH217" s="48">
        <v>0</v>
      </c>
      <c r="BI217" s="49">
        <v>0</v>
      </c>
      <c r="BJ217" s="48">
        <v>33</v>
      </c>
      <c r="BK217" s="49">
        <v>100</v>
      </c>
      <c r="BL217" s="48">
        <v>33</v>
      </c>
    </row>
    <row r="218" spans="1:64" ht="15">
      <c r="A218" s="64" t="s">
        <v>308</v>
      </c>
      <c r="B218" s="64" t="s">
        <v>308</v>
      </c>
      <c r="C218" s="65" t="s">
        <v>4031</v>
      </c>
      <c r="D218" s="66">
        <v>10</v>
      </c>
      <c r="E218" s="67" t="s">
        <v>136</v>
      </c>
      <c r="F218" s="68">
        <v>12</v>
      </c>
      <c r="G218" s="65"/>
      <c r="H218" s="69"/>
      <c r="I218" s="70"/>
      <c r="J218" s="70"/>
      <c r="K218" s="34" t="s">
        <v>65</v>
      </c>
      <c r="L218" s="77">
        <v>218</v>
      </c>
      <c r="M218" s="77"/>
      <c r="N218" s="72"/>
      <c r="O218" s="79" t="s">
        <v>176</v>
      </c>
      <c r="P218" s="81">
        <v>43693.437430555554</v>
      </c>
      <c r="Q218" s="79" t="s">
        <v>483</v>
      </c>
      <c r="R218" s="79"/>
      <c r="S218" s="79"/>
      <c r="T218" s="79" t="s">
        <v>726</v>
      </c>
      <c r="U218" s="83" t="s">
        <v>807</v>
      </c>
      <c r="V218" s="83" t="s">
        <v>807</v>
      </c>
      <c r="W218" s="81">
        <v>43693.437430555554</v>
      </c>
      <c r="X218" s="83" t="s">
        <v>1087</v>
      </c>
      <c r="Y218" s="79"/>
      <c r="Z218" s="79"/>
      <c r="AA218" s="85" t="s">
        <v>1347</v>
      </c>
      <c r="AB218" s="79"/>
      <c r="AC218" s="79" t="b">
        <v>0</v>
      </c>
      <c r="AD218" s="79">
        <v>1</v>
      </c>
      <c r="AE218" s="85" t="s">
        <v>1459</v>
      </c>
      <c r="AF218" s="79" t="b">
        <v>0</v>
      </c>
      <c r="AG218" s="79" t="s">
        <v>1468</v>
      </c>
      <c r="AH218" s="79"/>
      <c r="AI218" s="85" t="s">
        <v>1459</v>
      </c>
      <c r="AJ218" s="79" t="b">
        <v>0</v>
      </c>
      <c r="AK218" s="79">
        <v>0</v>
      </c>
      <c r="AL218" s="85" t="s">
        <v>1459</v>
      </c>
      <c r="AM218" s="79" t="s">
        <v>1487</v>
      </c>
      <c r="AN218" s="79" t="b">
        <v>0</v>
      </c>
      <c r="AO218" s="85" t="s">
        <v>1347</v>
      </c>
      <c r="AP218" s="79" t="s">
        <v>176</v>
      </c>
      <c r="AQ218" s="79">
        <v>0</v>
      </c>
      <c r="AR218" s="79">
        <v>0</v>
      </c>
      <c r="AS218" s="79"/>
      <c r="AT218" s="79"/>
      <c r="AU218" s="79"/>
      <c r="AV218" s="79"/>
      <c r="AW218" s="79"/>
      <c r="AX218" s="79"/>
      <c r="AY218" s="79"/>
      <c r="AZ218" s="79"/>
      <c r="BA218">
        <v>8</v>
      </c>
      <c r="BB218" s="78" t="str">
        <f>REPLACE(INDEX(GroupVertices[Group],MATCH(Edges[[#This Row],[Vertex 1]],GroupVertices[Vertex],0)),1,1,"")</f>
        <v>10</v>
      </c>
      <c r="BC218" s="78" t="str">
        <f>REPLACE(INDEX(GroupVertices[Group],MATCH(Edges[[#This Row],[Vertex 2]],GroupVertices[Vertex],0)),1,1,"")</f>
        <v>10</v>
      </c>
      <c r="BD218" s="48">
        <v>0</v>
      </c>
      <c r="BE218" s="49">
        <v>0</v>
      </c>
      <c r="BF218" s="48">
        <v>0</v>
      </c>
      <c r="BG218" s="49">
        <v>0</v>
      </c>
      <c r="BH218" s="48">
        <v>0</v>
      </c>
      <c r="BI218" s="49">
        <v>0</v>
      </c>
      <c r="BJ218" s="48">
        <v>33</v>
      </c>
      <c r="BK218" s="49">
        <v>100</v>
      </c>
      <c r="BL218" s="48">
        <v>33</v>
      </c>
    </row>
    <row r="219" spans="1:64" ht="15">
      <c r="A219" s="64" t="s">
        <v>289</v>
      </c>
      <c r="B219" s="64" t="s">
        <v>308</v>
      </c>
      <c r="C219" s="65" t="s">
        <v>4028</v>
      </c>
      <c r="D219" s="66">
        <v>3</v>
      </c>
      <c r="E219" s="67" t="s">
        <v>132</v>
      </c>
      <c r="F219" s="68">
        <v>35</v>
      </c>
      <c r="G219" s="65"/>
      <c r="H219" s="69"/>
      <c r="I219" s="70"/>
      <c r="J219" s="70"/>
      <c r="K219" s="34" t="s">
        <v>65</v>
      </c>
      <c r="L219" s="77">
        <v>219</v>
      </c>
      <c r="M219" s="77"/>
      <c r="N219" s="72"/>
      <c r="O219" s="79" t="s">
        <v>369</v>
      </c>
      <c r="P219" s="81">
        <v>43700.309641203705</v>
      </c>
      <c r="Q219" s="79" t="s">
        <v>449</v>
      </c>
      <c r="R219" s="83" t="s">
        <v>588</v>
      </c>
      <c r="S219" s="79" t="s">
        <v>647</v>
      </c>
      <c r="T219" s="79" t="s">
        <v>708</v>
      </c>
      <c r="U219" s="79"/>
      <c r="V219" s="83" t="s">
        <v>898</v>
      </c>
      <c r="W219" s="81">
        <v>43700.309641203705</v>
      </c>
      <c r="X219" s="83" t="s">
        <v>1043</v>
      </c>
      <c r="Y219" s="79"/>
      <c r="Z219" s="79"/>
      <c r="AA219" s="85" t="s">
        <v>1303</v>
      </c>
      <c r="AB219" s="79"/>
      <c r="AC219" s="79" t="b">
        <v>0</v>
      </c>
      <c r="AD219" s="79">
        <v>16</v>
      </c>
      <c r="AE219" s="85" t="s">
        <v>1459</v>
      </c>
      <c r="AF219" s="79" t="b">
        <v>0</v>
      </c>
      <c r="AG219" s="79" t="s">
        <v>1468</v>
      </c>
      <c r="AH219" s="79"/>
      <c r="AI219" s="85" t="s">
        <v>1459</v>
      </c>
      <c r="AJ219" s="79" t="b">
        <v>0</v>
      </c>
      <c r="AK219" s="79">
        <v>4</v>
      </c>
      <c r="AL219" s="85" t="s">
        <v>1459</v>
      </c>
      <c r="AM219" s="79" t="s">
        <v>1488</v>
      </c>
      <c r="AN219" s="79" t="b">
        <v>0</v>
      </c>
      <c r="AO219" s="85" t="s">
        <v>1303</v>
      </c>
      <c r="AP219" s="79" t="s">
        <v>176</v>
      </c>
      <c r="AQ219" s="79">
        <v>0</v>
      </c>
      <c r="AR219" s="79">
        <v>0</v>
      </c>
      <c r="AS219" s="79" t="s">
        <v>1500</v>
      </c>
      <c r="AT219" s="79" t="s">
        <v>1503</v>
      </c>
      <c r="AU219" s="79" t="s">
        <v>1504</v>
      </c>
      <c r="AV219" s="79" t="s">
        <v>1505</v>
      </c>
      <c r="AW219" s="79" t="s">
        <v>1508</v>
      </c>
      <c r="AX219" s="79" t="s">
        <v>1511</v>
      </c>
      <c r="AY219" s="79" t="s">
        <v>1514</v>
      </c>
      <c r="AZ219" s="83" t="s">
        <v>1515</v>
      </c>
      <c r="BA219">
        <v>1</v>
      </c>
      <c r="BB219" s="78" t="str">
        <f>REPLACE(INDEX(GroupVertices[Group],MATCH(Edges[[#This Row],[Vertex 1]],GroupVertices[Vertex],0)),1,1,"")</f>
        <v>2</v>
      </c>
      <c r="BC219" s="78" t="str">
        <f>REPLACE(INDEX(GroupVertices[Group],MATCH(Edges[[#This Row],[Vertex 2]],GroupVertices[Vertex],0)),1,1,"")</f>
        <v>10</v>
      </c>
      <c r="BD219" s="48"/>
      <c r="BE219" s="49"/>
      <c r="BF219" s="48"/>
      <c r="BG219" s="49"/>
      <c r="BH219" s="48"/>
      <c r="BI219" s="49"/>
      <c r="BJ219" s="48"/>
      <c r="BK219" s="49"/>
      <c r="BL219" s="48"/>
    </row>
    <row r="220" spans="1:64" ht="15">
      <c r="A220" s="64" t="s">
        <v>303</v>
      </c>
      <c r="B220" s="64" t="s">
        <v>308</v>
      </c>
      <c r="C220" s="65" t="s">
        <v>4029</v>
      </c>
      <c r="D220" s="66">
        <v>7.666666666666667</v>
      </c>
      <c r="E220" s="67" t="s">
        <v>136</v>
      </c>
      <c r="F220" s="68">
        <v>19.666666666666664</v>
      </c>
      <c r="G220" s="65"/>
      <c r="H220" s="69"/>
      <c r="I220" s="70"/>
      <c r="J220" s="70"/>
      <c r="K220" s="34" t="s">
        <v>65</v>
      </c>
      <c r="L220" s="77">
        <v>220</v>
      </c>
      <c r="M220" s="77"/>
      <c r="N220" s="72"/>
      <c r="O220" s="79" t="s">
        <v>369</v>
      </c>
      <c r="P220" s="81">
        <v>43692.379791666666</v>
      </c>
      <c r="Q220" s="79" t="s">
        <v>404</v>
      </c>
      <c r="R220" s="79"/>
      <c r="S220" s="79"/>
      <c r="T220" s="79"/>
      <c r="U220" s="79"/>
      <c r="V220" s="83" t="s">
        <v>909</v>
      </c>
      <c r="W220" s="81">
        <v>43692.379791666666</v>
      </c>
      <c r="X220" s="83" t="s">
        <v>1088</v>
      </c>
      <c r="Y220" s="79"/>
      <c r="Z220" s="79"/>
      <c r="AA220" s="85" t="s">
        <v>1348</v>
      </c>
      <c r="AB220" s="79"/>
      <c r="AC220" s="79" t="b">
        <v>0</v>
      </c>
      <c r="AD220" s="79">
        <v>0</v>
      </c>
      <c r="AE220" s="85" t="s">
        <v>1459</v>
      </c>
      <c r="AF220" s="79" t="b">
        <v>0</v>
      </c>
      <c r="AG220" s="79" t="s">
        <v>1468</v>
      </c>
      <c r="AH220" s="79"/>
      <c r="AI220" s="85" t="s">
        <v>1459</v>
      </c>
      <c r="AJ220" s="79" t="b">
        <v>0</v>
      </c>
      <c r="AK220" s="79">
        <v>4</v>
      </c>
      <c r="AL220" s="85" t="s">
        <v>1341</v>
      </c>
      <c r="AM220" s="79" t="s">
        <v>1487</v>
      </c>
      <c r="AN220" s="79" t="b">
        <v>0</v>
      </c>
      <c r="AO220" s="85" t="s">
        <v>1341</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3</v>
      </c>
      <c r="BC220" s="78" t="str">
        <f>REPLACE(INDEX(GroupVertices[Group],MATCH(Edges[[#This Row],[Vertex 2]],GroupVertices[Vertex],0)),1,1,"")</f>
        <v>10</v>
      </c>
      <c r="BD220" s="48">
        <v>0</v>
      </c>
      <c r="BE220" s="49">
        <v>0</v>
      </c>
      <c r="BF220" s="48">
        <v>0</v>
      </c>
      <c r="BG220" s="49">
        <v>0</v>
      </c>
      <c r="BH220" s="48">
        <v>0</v>
      </c>
      <c r="BI220" s="49">
        <v>0</v>
      </c>
      <c r="BJ220" s="48">
        <v>16</v>
      </c>
      <c r="BK220" s="49">
        <v>100</v>
      </c>
      <c r="BL220" s="48">
        <v>16</v>
      </c>
    </row>
    <row r="221" spans="1:64" ht="15">
      <c r="A221" s="64" t="s">
        <v>303</v>
      </c>
      <c r="B221" s="64" t="s">
        <v>308</v>
      </c>
      <c r="C221" s="65" t="s">
        <v>4029</v>
      </c>
      <c r="D221" s="66">
        <v>7.666666666666667</v>
      </c>
      <c r="E221" s="67" t="s">
        <v>136</v>
      </c>
      <c r="F221" s="68">
        <v>19.666666666666664</v>
      </c>
      <c r="G221" s="65"/>
      <c r="H221" s="69"/>
      <c r="I221" s="70"/>
      <c r="J221" s="70"/>
      <c r="K221" s="34" t="s">
        <v>65</v>
      </c>
      <c r="L221" s="77">
        <v>221</v>
      </c>
      <c r="M221" s="77"/>
      <c r="N221" s="72"/>
      <c r="O221" s="79" t="s">
        <v>369</v>
      </c>
      <c r="P221" s="81">
        <v>43692.379953703705</v>
      </c>
      <c r="Q221" s="79" t="s">
        <v>403</v>
      </c>
      <c r="R221" s="79"/>
      <c r="S221" s="79"/>
      <c r="T221" s="79"/>
      <c r="U221" s="79"/>
      <c r="V221" s="83" t="s">
        <v>909</v>
      </c>
      <c r="W221" s="81">
        <v>43692.379953703705</v>
      </c>
      <c r="X221" s="83" t="s">
        <v>1089</v>
      </c>
      <c r="Y221" s="79"/>
      <c r="Z221" s="79"/>
      <c r="AA221" s="85" t="s">
        <v>1349</v>
      </c>
      <c r="AB221" s="79"/>
      <c r="AC221" s="79" t="b">
        <v>0</v>
      </c>
      <c r="AD221" s="79">
        <v>0</v>
      </c>
      <c r="AE221" s="85" t="s">
        <v>1459</v>
      </c>
      <c r="AF221" s="79" t="b">
        <v>0</v>
      </c>
      <c r="AG221" s="79" t="s">
        <v>1468</v>
      </c>
      <c r="AH221" s="79"/>
      <c r="AI221" s="85" t="s">
        <v>1459</v>
      </c>
      <c r="AJ221" s="79" t="b">
        <v>0</v>
      </c>
      <c r="AK221" s="79">
        <v>3</v>
      </c>
      <c r="AL221" s="85" t="s">
        <v>1340</v>
      </c>
      <c r="AM221" s="79" t="s">
        <v>1487</v>
      </c>
      <c r="AN221" s="79" t="b">
        <v>0</v>
      </c>
      <c r="AO221" s="85" t="s">
        <v>1340</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3</v>
      </c>
      <c r="BC221" s="78" t="str">
        <f>REPLACE(INDEX(GroupVertices[Group],MATCH(Edges[[#This Row],[Vertex 2]],GroupVertices[Vertex],0)),1,1,"")</f>
        <v>10</v>
      </c>
      <c r="BD221" s="48">
        <v>0</v>
      </c>
      <c r="BE221" s="49">
        <v>0</v>
      </c>
      <c r="BF221" s="48">
        <v>0</v>
      </c>
      <c r="BG221" s="49">
        <v>0</v>
      </c>
      <c r="BH221" s="48">
        <v>0</v>
      </c>
      <c r="BI221" s="49">
        <v>0</v>
      </c>
      <c r="BJ221" s="48">
        <v>16</v>
      </c>
      <c r="BK221" s="49">
        <v>100</v>
      </c>
      <c r="BL221" s="48">
        <v>16</v>
      </c>
    </row>
    <row r="222" spans="1:64" ht="15">
      <c r="A222" s="64" t="s">
        <v>303</v>
      </c>
      <c r="B222" s="64" t="s">
        <v>308</v>
      </c>
      <c r="C222" s="65" t="s">
        <v>4029</v>
      </c>
      <c r="D222" s="66">
        <v>7.666666666666667</v>
      </c>
      <c r="E222" s="67" t="s">
        <v>136</v>
      </c>
      <c r="F222" s="68">
        <v>19.666666666666664</v>
      </c>
      <c r="G222" s="65"/>
      <c r="H222" s="69"/>
      <c r="I222" s="70"/>
      <c r="J222" s="70"/>
      <c r="K222" s="34" t="s">
        <v>65</v>
      </c>
      <c r="L222" s="77">
        <v>222</v>
      </c>
      <c r="M222" s="77"/>
      <c r="N222" s="72"/>
      <c r="O222" s="79" t="s">
        <v>369</v>
      </c>
      <c r="P222" s="81">
        <v>43693.43931712963</v>
      </c>
      <c r="Q222" s="79" t="s">
        <v>484</v>
      </c>
      <c r="R222" s="83" t="s">
        <v>602</v>
      </c>
      <c r="S222" s="79" t="s">
        <v>645</v>
      </c>
      <c r="T222" s="79" t="s">
        <v>725</v>
      </c>
      <c r="U222" s="79"/>
      <c r="V222" s="83" t="s">
        <v>909</v>
      </c>
      <c r="W222" s="81">
        <v>43693.43931712963</v>
      </c>
      <c r="X222" s="83" t="s">
        <v>1090</v>
      </c>
      <c r="Y222" s="79"/>
      <c r="Z222" s="79"/>
      <c r="AA222" s="85" t="s">
        <v>1350</v>
      </c>
      <c r="AB222" s="79"/>
      <c r="AC222" s="79" t="b">
        <v>0</v>
      </c>
      <c r="AD222" s="79">
        <v>3</v>
      </c>
      <c r="AE222" s="85" t="s">
        <v>1459</v>
      </c>
      <c r="AF222" s="79" t="b">
        <v>0</v>
      </c>
      <c r="AG222" s="79" t="s">
        <v>1468</v>
      </c>
      <c r="AH222" s="79"/>
      <c r="AI222" s="85" t="s">
        <v>1459</v>
      </c>
      <c r="AJ222" s="79" t="b">
        <v>0</v>
      </c>
      <c r="AK222" s="79">
        <v>0</v>
      </c>
      <c r="AL222" s="85" t="s">
        <v>1459</v>
      </c>
      <c r="AM222" s="79" t="s">
        <v>1487</v>
      </c>
      <c r="AN222" s="79" t="b">
        <v>0</v>
      </c>
      <c r="AO222" s="85" t="s">
        <v>1350</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3</v>
      </c>
      <c r="BC222" s="78" t="str">
        <f>REPLACE(INDEX(GroupVertices[Group],MATCH(Edges[[#This Row],[Vertex 2]],GroupVertices[Vertex],0)),1,1,"")</f>
        <v>10</v>
      </c>
      <c r="BD222" s="48">
        <v>0</v>
      </c>
      <c r="BE222" s="49">
        <v>0</v>
      </c>
      <c r="BF222" s="48">
        <v>0</v>
      </c>
      <c r="BG222" s="49">
        <v>0</v>
      </c>
      <c r="BH222" s="48">
        <v>0</v>
      </c>
      <c r="BI222" s="49">
        <v>0</v>
      </c>
      <c r="BJ222" s="48">
        <v>26</v>
      </c>
      <c r="BK222" s="49">
        <v>100</v>
      </c>
      <c r="BL222" s="48">
        <v>26</v>
      </c>
    </row>
    <row r="223" spans="1:64" ht="15">
      <c r="A223" s="64" t="s">
        <v>306</v>
      </c>
      <c r="B223" s="64" t="s">
        <v>308</v>
      </c>
      <c r="C223" s="65" t="s">
        <v>4028</v>
      </c>
      <c r="D223" s="66">
        <v>3</v>
      </c>
      <c r="E223" s="67" t="s">
        <v>132</v>
      </c>
      <c r="F223" s="68">
        <v>35</v>
      </c>
      <c r="G223" s="65"/>
      <c r="H223" s="69"/>
      <c r="I223" s="70"/>
      <c r="J223" s="70"/>
      <c r="K223" s="34" t="s">
        <v>65</v>
      </c>
      <c r="L223" s="77">
        <v>223</v>
      </c>
      <c r="M223" s="77"/>
      <c r="N223" s="72"/>
      <c r="O223" s="79" t="s">
        <v>369</v>
      </c>
      <c r="P223" s="81">
        <v>43692.40940972222</v>
      </c>
      <c r="Q223" s="79" t="s">
        <v>403</v>
      </c>
      <c r="R223" s="79"/>
      <c r="S223" s="79"/>
      <c r="T223" s="79"/>
      <c r="U223" s="79"/>
      <c r="V223" s="83" t="s">
        <v>912</v>
      </c>
      <c r="W223" s="81">
        <v>43692.40940972222</v>
      </c>
      <c r="X223" s="83" t="s">
        <v>1091</v>
      </c>
      <c r="Y223" s="79"/>
      <c r="Z223" s="79"/>
      <c r="AA223" s="85" t="s">
        <v>1351</v>
      </c>
      <c r="AB223" s="79"/>
      <c r="AC223" s="79" t="b">
        <v>0</v>
      </c>
      <c r="AD223" s="79">
        <v>0</v>
      </c>
      <c r="AE223" s="85" t="s">
        <v>1459</v>
      </c>
      <c r="AF223" s="79" t="b">
        <v>0</v>
      </c>
      <c r="AG223" s="79" t="s">
        <v>1468</v>
      </c>
      <c r="AH223" s="79"/>
      <c r="AI223" s="85" t="s">
        <v>1459</v>
      </c>
      <c r="AJ223" s="79" t="b">
        <v>0</v>
      </c>
      <c r="AK223" s="79">
        <v>3</v>
      </c>
      <c r="AL223" s="85" t="s">
        <v>1340</v>
      </c>
      <c r="AM223" s="79" t="s">
        <v>1495</v>
      </c>
      <c r="AN223" s="79" t="b">
        <v>0</v>
      </c>
      <c r="AO223" s="85" t="s">
        <v>1340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10</v>
      </c>
      <c r="BD223" s="48">
        <v>0</v>
      </c>
      <c r="BE223" s="49">
        <v>0</v>
      </c>
      <c r="BF223" s="48">
        <v>0</v>
      </c>
      <c r="BG223" s="49">
        <v>0</v>
      </c>
      <c r="BH223" s="48">
        <v>0</v>
      </c>
      <c r="BI223" s="49">
        <v>0</v>
      </c>
      <c r="BJ223" s="48">
        <v>16</v>
      </c>
      <c r="BK223" s="49">
        <v>100</v>
      </c>
      <c r="BL223" s="48">
        <v>16</v>
      </c>
    </row>
    <row r="224" spans="1:64" ht="15">
      <c r="A224" s="64" t="s">
        <v>303</v>
      </c>
      <c r="B224" s="64" t="s">
        <v>366</v>
      </c>
      <c r="C224" s="65" t="s">
        <v>4028</v>
      </c>
      <c r="D224" s="66">
        <v>3</v>
      </c>
      <c r="E224" s="67" t="s">
        <v>132</v>
      </c>
      <c r="F224" s="68">
        <v>35</v>
      </c>
      <c r="G224" s="65"/>
      <c r="H224" s="69"/>
      <c r="I224" s="70"/>
      <c r="J224" s="70"/>
      <c r="K224" s="34" t="s">
        <v>65</v>
      </c>
      <c r="L224" s="77">
        <v>224</v>
      </c>
      <c r="M224" s="77"/>
      <c r="N224" s="72"/>
      <c r="O224" s="79" t="s">
        <v>369</v>
      </c>
      <c r="P224" s="81">
        <v>43693.380891203706</v>
      </c>
      <c r="Q224" s="79" t="s">
        <v>485</v>
      </c>
      <c r="R224" s="83" t="s">
        <v>603</v>
      </c>
      <c r="S224" s="79" t="s">
        <v>645</v>
      </c>
      <c r="T224" s="79" t="s">
        <v>730</v>
      </c>
      <c r="U224" s="79"/>
      <c r="V224" s="83" t="s">
        <v>909</v>
      </c>
      <c r="W224" s="81">
        <v>43693.380891203706</v>
      </c>
      <c r="X224" s="83" t="s">
        <v>1092</v>
      </c>
      <c r="Y224" s="79"/>
      <c r="Z224" s="79"/>
      <c r="AA224" s="85" t="s">
        <v>1352</v>
      </c>
      <c r="AB224" s="79"/>
      <c r="AC224" s="79" t="b">
        <v>0</v>
      </c>
      <c r="AD224" s="79">
        <v>7</v>
      </c>
      <c r="AE224" s="85" t="s">
        <v>1459</v>
      </c>
      <c r="AF224" s="79" t="b">
        <v>0</v>
      </c>
      <c r="AG224" s="79" t="s">
        <v>1468</v>
      </c>
      <c r="AH224" s="79"/>
      <c r="AI224" s="85" t="s">
        <v>1459</v>
      </c>
      <c r="AJ224" s="79" t="b">
        <v>0</v>
      </c>
      <c r="AK224" s="79">
        <v>5</v>
      </c>
      <c r="AL224" s="85" t="s">
        <v>1459</v>
      </c>
      <c r="AM224" s="79" t="s">
        <v>1487</v>
      </c>
      <c r="AN224" s="79" t="b">
        <v>0</v>
      </c>
      <c r="AO224" s="85" t="s">
        <v>1352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v>0</v>
      </c>
      <c r="BE224" s="49">
        <v>0</v>
      </c>
      <c r="BF224" s="48">
        <v>0</v>
      </c>
      <c r="BG224" s="49">
        <v>0</v>
      </c>
      <c r="BH224" s="48">
        <v>0</v>
      </c>
      <c r="BI224" s="49">
        <v>0</v>
      </c>
      <c r="BJ224" s="48">
        <v>29</v>
      </c>
      <c r="BK224" s="49">
        <v>100</v>
      </c>
      <c r="BL224" s="48">
        <v>29</v>
      </c>
    </row>
    <row r="225" spans="1:64" ht="15">
      <c r="A225" s="64" t="s">
        <v>306</v>
      </c>
      <c r="B225" s="64" t="s">
        <v>366</v>
      </c>
      <c r="C225" s="65" t="s">
        <v>4028</v>
      </c>
      <c r="D225" s="66">
        <v>3</v>
      </c>
      <c r="E225" s="67" t="s">
        <v>132</v>
      </c>
      <c r="F225" s="68">
        <v>35</v>
      </c>
      <c r="G225" s="65"/>
      <c r="H225" s="69"/>
      <c r="I225" s="70"/>
      <c r="J225" s="70"/>
      <c r="K225" s="34" t="s">
        <v>65</v>
      </c>
      <c r="L225" s="77">
        <v>225</v>
      </c>
      <c r="M225" s="77"/>
      <c r="N225" s="72"/>
      <c r="O225" s="79" t="s">
        <v>369</v>
      </c>
      <c r="P225" s="81">
        <v>43693.42710648148</v>
      </c>
      <c r="Q225" s="79" t="s">
        <v>486</v>
      </c>
      <c r="R225" s="83" t="s">
        <v>604</v>
      </c>
      <c r="S225" s="79" t="s">
        <v>654</v>
      </c>
      <c r="T225" s="79" t="s">
        <v>731</v>
      </c>
      <c r="U225" s="83" t="s">
        <v>808</v>
      </c>
      <c r="V225" s="83" t="s">
        <v>808</v>
      </c>
      <c r="W225" s="81">
        <v>43693.42710648148</v>
      </c>
      <c r="X225" s="83" t="s">
        <v>1093</v>
      </c>
      <c r="Y225" s="79"/>
      <c r="Z225" s="79"/>
      <c r="AA225" s="85" t="s">
        <v>1353</v>
      </c>
      <c r="AB225" s="79"/>
      <c r="AC225" s="79" t="b">
        <v>0</v>
      </c>
      <c r="AD225" s="79">
        <v>19</v>
      </c>
      <c r="AE225" s="85" t="s">
        <v>1459</v>
      </c>
      <c r="AF225" s="79" t="b">
        <v>0</v>
      </c>
      <c r="AG225" s="79" t="s">
        <v>1468</v>
      </c>
      <c r="AH225" s="79"/>
      <c r="AI225" s="85" t="s">
        <v>1459</v>
      </c>
      <c r="AJ225" s="79" t="b">
        <v>0</v>
      </c>
      <c r="AK225" s="79">
        <v>0</v>
      </c>
      <c r="AL225" s="85" t="s">
        <v>1459</v>
      </c>
      <c r="AM225" s="79" t="s">
        <v>1495</v>
      </c>
      <c r="AN225" s="79" t="b">
        <v>0</v>
      </c>
      <c r="AO225" s="85" t="s">
        <v>1353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3</v>
      </c>
      <c r="BD225" s="48">
        <v>0</v>
      </c>
      <c r="BE225" s="49">
        <v>0</v>
      </c>
      <c r="BF225" s="48">
        <v>0</v>
      </c>
      <c r="BG225" s="49">
        <v>0</v>
      </c>
      <c r="BH225" s="48">
        <v>0</v>
      </c>
      <c r="BI225" s="49">
        <v>0</v>
      </c>
      <c r="BJ225" s="48">
        <v>25</v>
      </c>
      <c r="BK225" s="49">
        <v>100</v>
      </c>
      <c r="BL225" s="48">
        <v>25</v>
      </c>
    </row>
    <row r="226" spans="1:64" ht="15">
      <c r="A226" s="64" t="s">
        <v>309</v>
      </c>
      <c r="B226" s="64" t="s">
        <v>303</v>
      </c>
      <c r="C226" s="65" t="s">
        <v>4028</v>
      </c>
      <c r="D226" s="66">
        <v>3</v>
      </c>
      <c r="E226" s="67" t="s">
        <v>132</v>
      </c>
      <c r="F226" s="68">
        <v>35</v>
      </c>
      <c r="G226" s="65"/>
      <c r="H226" s="69"/>
      <c r="I226" s="70"/>
      <c r="J226" s="70"/>
      <c r="K226" s="34" t="s">
        <v>66</v>
      </c>
      <c r="L226" s="77">
        <v>226</v>
      </c>
      <c r="M226" s="77"/>
      <c r="N226" s="72"/>
      <c r="O226" s="79" t="s">
        <v>369</v>
      </c>
      <c r="P226" s="81">
        <v>43692.47148148148</v>
      </c>
      <c r="Q226" s="79" t="s">
        <v>487</v>
      </c>
      <c r="R226" s="79"/>
      <c r="S226" s="79"/>
      <c r="T226" s="79" t="s">
        <v>674</v>
      </c>
      <c r="U226" s="79"/>
      <c r="V226" s="83" t="s">
        <v>914</v>
      </c>
      <c r="W226" s="81">
        <v>43692.47148148148</v>
      </c>
      <c r="X226" s="83" t="s">
        <v>1094</v>
      </c>
      <c r="Y226" s="79"/>
      <c r="Z226" s="79"/>
      <c r="AA226" s="85" t="s">
        <v>1354</v>
      </c>
      <c r="AB226" s="79"/>
      <c r="AC226" s="79" t="b">
        <v>0</v>
      </c>
      <c r="AD226" s="79">
        <v>0</v>
      </c>
      <c r="AE226" s="85" t="s">
        <v>1459</v>
      </c>
      <c r="AF226" s="79" t="b">
        <v>0</v>
      </c>
      <c r="AG226" s="79" t="s">
        <v>1468</v>
      </c>
      <c r="AH226" s="79"/>
      <c r="AI226" s="85" t="s">
        <v>1459</v>
      </c>
      <c r="AJ226" s="79" t="b">
        <v>0</v>
      </c>
      <c r="AK226" s="79">
        <v>2</v>
      </c>
      <c r="AL226" s="85" t="s">
        <v>1338</v>
      </c>
      <c r="AM226" s="79" t="s">
        <v>1489</v>
      </c>
      <c r="AN226" s="79" t="b">
        <v>0</v>
      </c>
      <c r="AO226" s="85" t="s">
        <v>1338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0</v>
      </c>
      <c r="BE226" s="49">
        <v>0</v>
      </c>
      <c r="BF226" s="48">
        <v>0</v>
      </c>
      <c r="BG226" s="49">
        <v>0</v>
      </c>
      <c r="BH226" s="48">
        <v>0</v>
      </c>
      <c r="BI226" s="49">
        <v>0</v>
      </c>
      <c r="BJ226" s="48">
        <v>14</v>
      </c>
      <c r="BK226" s="49">
        <v>100</v>
      </c>
      <c r="BL226" s="48">
        <v>14</v>
      </c>
    </row>
    <row r="227" spans="1:64" ht="15">
      <c r="A227" s="64" t="s">
        <v>295</v>
      </c>
      <c r="B227" s="64" t="s">
        <v>309</v>
      </c>
      <c r="C227" s="65" t="s">
        <v>4029</v>
      </c>
      <c r="D227" s="66">
        <v>7.666666666666667</v>
      </c>
      <c r="E227" s="67" t="s">
        <v>136</v>
      </c>
      <c r="F227" s="68">
        <v>19.666666666666664</v>
      </c>
      <c r="G227" s="65"/>
      <c r="H227" s="69"/>
      <c r="I227" s="70"/>
      <c r="J227" s="70"/>
      <c r="K227" s="34" t="s">
        <v>65</v>
      </c>
      <c r="L227" s="77">
        <v>227</v>
      </c>
      <c r="M227" s="77"/>
      <c r="N227" s="72"/>
      <c r="O227" s="79" t="s">
        <v>369</v>
      </c>
      <c r="P227" s="81">
        <v>43691.316400462965</v>
      </c>
      <c r="Q227" s="79" t="s">
        <v>488</v>
      </c>
      <c r="R227" s="83" t="s">
        <v>599</v>
      </c>
      <c r="S227" s="79" t="s">
        <v>645</v>
      </c>
      <c r="T227" s="79" t="s">
        <v>710</v>
      </c>
      <c r="U227" s="79"/>
      <c r="V227" s="83" t="s">
        <v>903</v>
      </c>
      <c r="W227" s="81">
        <v>43691.316400462965</v>
      </c>
      <c r="X227" s="83" t="s">
        <v>1095</v>
      </c>
      <c r="Y227" s="79"/>
      <c r="Z227" s="79"/>
      <c r="AA227" s="85" t="s">
        <v>1355</v>
      </c>
      <c r="AB227" s="79"/>
      <c r="AC227" s="79" t="b">
        <v>0</v>
      </c>
      <c r="AD227" s="79">
        <v>15</v>
      </c>
      <c r="AE227" s="85" t="s">
        <v>1459</v>
      </c>
      <c r="AF227" s="79" t="b">
        <v>0</v>
      </c>
      <c r="AG227" s="79" t="s">
        <v>1467</v>
      </c>
      <c r="AH227" s="79"/>
      <c r="AI227" s="85" t="s">
        <v>1459</v>
      </c>
      <c r="AJ227" s="79" t="b">
        <v>0</v>
      </c>
      <c r="AK227" s="79">
        <v>3</v>
      </c>
      <c r="AL227" s="85" t="s">
        <v>1459</v>
      </c>
      <c r="AM227" s="79" t="s">
        <v>1487</v>
      </c>
      <c r="AN227" s="79" t="b">
        <v>0</v>
      </c>
      <c r="AO227" s="85" t="s">
        <v>1355</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3</v>
      </c>
      <c r="BD227" s="48">
        <v>2</v>
      </c>
      <c r="BE227" s="49">
        <v>5.714285714285714</v>
      </c>
      <c r="BF227" s="48">
        <v>0</v>
      </c>
      <c r="BG227" s="49">
        <v>0</v>
      </c>
      <c r="BH227" s="48">
        <v>0</v>
      </c>
      <c r="BI227" s="49">
        <v>0</v>
      </c>
      <c r="BJ227" s="48">
        <v>33</v>
      </c>
      <c r="BK227" s="49">
        <v>94.28571428571429</v>
      </c>
      <c r="BL227" s="48">
        <v>35</v>
      </c>
    </row>
    <row r="228" spans="1:64" ht="15">
      <c r="A228" s="64" t="s">
        <v>295</v>
      </c>
      <c r="B228" s="64" t="s">
        <v>309</v>
      </c>
      <c r="C228" s="65" t="s">
        <v>4029</v>
      </c>
      <c r="D228" s="66">
        <v>7.666666666666667</v>
      </c>
      <c r="E228" s="67" t="s">
        <v>136</v>
      </c>
      <c r="F228" s="68">
        <v>19.666666666666664</v>
      </c>
      <c r="G228" s="65"/>
      <c r="H228" s="69"/>
      <c r="I228" s="70"/>
      <c r="J228" s="70"/>
      <c r="K228" s="34" t="s">
        <v>65</v>
      </c>
      <c r="L228" s="77">
        <v>228</v>
      </c>
      <c r="M228" s="77"/>
      <c r="N228" s="72"/>
      <c r="O228" s="79" t="s">
        <v>369</v>
      </c>
      <c r="P228" s="81">
        <v>43692.47479166667</v>
      </c>
      <c r="Q228" s="79" t="s">
        <v>474</v>
      </c>
      <c r="R228" s="83" t="s">
        <v>599</v>
      </c>
      <c r="S228" s="79" t="s">
        <v>645</v>
      </c>
      <c r="T228" s="79" t="s">
        <v>725</v>
      </c>
      <c r="U228" s="83" t="s">
        <v>798</v>
      </c>
      <c r="V228" s="83" t="s">
        <v>798</v>
      </c>
      <c r="W228" s="81">
        <v>43692.47479166667</v>
      </c>
      <c r="X228" s="83" t="s">
        <v>1076</v>
      </c>
      <c r="Y228" s="79"/>
      <c r="Z228" s="79"/>
      <c r="AA228" s="85" t="s">
        <v>1336</v>
      </c>
      <c r="AB228" s="79"/>
      <c r="AC228" s="79" t="b">
        <v>0</v>
      </c>
      <c r="AD228" s="79">
        <v>5</v>
      </c>
      <c r="AE228" s="85" t="s">
        <v>1459</v>
      </c>
      <c r="AF228" s="79" t="b">
        <v>0</v>
      </c>
      <c r="AG228" s="79" t="s">
        <v>1467</v>
      </c>
      <c r="AH228" s="79"/>
      <c r="AI228" s="85" t="s">
        <v>1459</v>
      </c>
      <c r="AJ228" s="79" t="b">
        <v>0</v>
      </c>
      <c r="AK228" s="79">
        <v>1</v>
      </c>
      <c r="AL228" s="85" t="s">
        <v>1459</v>
      </c>
      <c r="AM228" s="79" t="s">
        <v>1487</v>
      </c>
      <c r="AN228" s="79" t="b">
        <v>0</v>
      </c>
      <c r="AO228" s="85" t="s">
        <v>1336</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v>
      </c>
      <c r="BC228" s="78" t="str">
        <f>REPLACE(INDEX(GroupVertices[Group],MATCH(Edges[[#This Row],[Vertex 2]],GroupVertices[Vertex],0)),1,1,"")</f>
        <v>3</v>
      </c>
      <c r="BD228" s="48">
        <v>2</v>
      </c>
      <c r="BE228" s="49">
        <v>7.6923076923076925</v>
      </c>
      <c r="BF228" s="48">
        <v>0</v>
      </c>
      <c r="BG228" s="49">
        <v>0</v>
      </c>
      <c r="BH228" s="48">
        <v>0</v>
      </c>
      <c r="BI228" s="49">
        <v>0</v>
      </c>
      <c r="BJ228" s="48">
        <v>24</v>
      </c>
      <c r="BK228" s="49">
        <v>92.3076923076923</v>
      </c>
      <c r="BL228" s="48">
        <v>26</v>
      </c>
    </row>
    <row r="229" spans="1:64" ht="15">
      <c r="A229" s="64" t="s">
        <v>295</v>
      </c>
      <c r="B229" s="64" t="s">
        <v>309</v>
      </c>
      <c r="C229" s="65" t="s">
        <v>4029</v>
      </c>
      <c r="D229" s="66">
        <v>7.666666666666667</v>
      </c>
      <c r="E229" s="67" t="s">
        <v>136</v>
      </c>
      <c r="F229" s="68">
        <v>19.666666666666664</v>
      </c>
      <c r="G229" s="65"/>
      <c r="H229" s="69"/>
      <c r="I229" s="70"/>
      <c r="J229" s="70"/>
      <c r="K229" s="34" t="s">
        <v>65</v>
      </c>
      <c r="L229" s="77">
        <v>229</v>
      </c>
      <c r="M229" s="77"/>
      <c r="N229" s="72"/>
      <c r="O229" s="79" t="s">
        <v>369</v>
      </c>
      <c r="P229" s="81">
        <v>43694.65728009259</v>
      </c>
      <c r="Q229" s="79" t="s">
        <v>489</v>
      </c>
      <c r="R229" s="79"/>
      <c r="S229" s="79"/>
      <c r="T229" s="79" t="s">
        <v>732</v>
      </c>
      <c r="U229" s="83" t="s">
        <v>809</v>
      </c>
      <c r="V229" s="83" t="s">
        <v>809</v>
      </c>
      <c r="W229" s="81">
        <v>43694.65728009259</v>
      </c>
      <c r="X229" s="83" t="s">
        <v>1096</v>
      </c>
      <c r="Y229" s="79"/>
      <c r="Z229" s="79"/>
      <c r="AA229" s="85" t="s">
        <v>1356</v>
      </c>
      <c r="AB229" s="79"/>
      <c r="AC229" s="79" t="b">
        <v>0</v>
      </c>
      <c r="AD229" s="79">
        <v>17</v>
      </c>
      <c r="AE229" s="85" t="s">
        <v>1459</v>
      </c>
      <c r="AF229" s="79" t="b">
        <v>0</v>
      </c>
      <c r="AG229" s="79" t="s">
        <v>1467</v>
      </c>
      <c r="AH229" s="79"/>
      <c r="AI229" s="85" t="s">
        <v>1459</v>
      </c>
      <c r="AJ229" s="79" t="b">
        <v>0</v>
      </c>
      <c r="AK229" s="79">
        <v>1</v>
      </c>
      <c r="AL229" s="85" t="s">
        <v>1459</v>
      </c>
      <c r="AM229" s="79" t="s">
        <v>1487</v>
      </c>
      <c r="AN229" s="79" t="b">
        <v>0</v>
      </c>
      <c r="AO229" s="85" t="s">
        <v>1356</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3</v>
      </c>
      <c r="BD229" s="48">
        <v>2</v>
      </c>
      <c r="BE229" s="49">
        <v>8</v>
      </c>
      <c r="BF229" s="48">
        <v>0</v>
      </c>
      <c r="BG229" s="49">
        <v>0</v>
      </c>
      <c r="BH229" s="48">
        <v>0</v>
      </c>
      <c r="BI229" s="49">
        <v>0</v>
      </c>
      <c r="BJ229" s="48">
        <v>23</v>
      </c>
      <c r="BK229" s="49">
        <v>92</v>
      </c>
      <c r="BL229" s="48">
        <v>25</v>
      </c>
    </row>
    <row r="230" spans="1:64" ht="15">
      <c r="A230" s="64" t="s">
        <v>303</v>
      </c>
      <c r="B230" s="64" t="s">
        <v>309</v>
      </c>
      <c r="C230" s="65" t="s">
        <v>4029</v>
      </c>
      <c r="D230" s="66">
        <v>7.666666666666667</v>
      </c>
      <c r="E230" s="67" t="s">
        <v>136</v>
      </c>
      <c r="F230" s="68">
        <v>19.666666666666664</v>
      </c>
      <c r="G230" s="65"/>
      <c r="H230" s="69"/>
      <c r="I230" s="70"/>
      <c r="J230" s="70"/>
      <c r="K230" s="34" t="s">
        <v>66</v>
      </c>
      <c r="L230" s="77">
        <v>230</v>
      </c>
      <c r="M230" s="77"/>
      <c r="N230" s="72"/>
      <c r="O230" s="79" t="s">
        <v>369</v>
      </c>
      <c r="P230" s="81">
        <v>43691.28333333333</v>
      </c>
      <c r="Q230" s="79" t="s">
        <v>490</v>
      </c>
      <c r="R230" s="83" t="s">
        <v>605</v>
      </c>
      <c r="S230" s="79" t="s">
        <v>645</v>
      </c>
      <c r="T230" s="79" t="s">
        <v>710</v>
      </c>
      <c r="U230" s="79"/>
      <c r="V230" s="83" t="s">
        <v>909</v>
      </c>
      <c r="W230" s="81">
        <v>43691.28333333333</v>
      </c>
      <c r="X230" s="83" t="s">
        <v>1097</v>
      </c>
      <c r="Y230" s="79"/>
      <c r="Z230" s="79"/>
      <c r="AA230" s="85" t="s">
        <v>1357</v>
      </c>
      <c r="AB230" s="79"/>
      <c r="AC230" s="79" t="b">
        <v>0</v>
      </c>
      <c r="AD230" s="79">
        <v>4</v>
      </c>
      <c r="AE230" s="85" t="s">
        <v>1459</v>
      </c>
      <c r="AF230" s="79" t="b">
        <v>0</v>
      </c>
      <c r="AG230" s="79" t="s">
        <v>1468</v>
      </c>
      <c r="AH230" s="79"/>
      <c r="AI230" s="85" t="s">
        <v>1459</v>
      </c>
      <c r="AJ230" s="79" t="b">
        <v>0</v>
      </c>
      <c r="AK230" s="79">
        <v>1</v>
      </c>
      <c r="AL230" s="85" t="s">
        <v>1459</v>
      </c>
      <c r="AM230" s="79" t="s">
        <v>1487</v>
      </c>
      <c r="AN230" s="79" t="b">
        <v>0</v>
      </c>
      <c r="AO230" s="85" t="s">
        <v>1357</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3</v>
      </c>
      <c r="BC230" s="78" t="str">
        <f>REPLACE(INDEX(GroupVertices[Group],MATCH(Edges[[#This Row],[Vertex 2]],GroupVertices[Vertex],0)),1,1,"")</f>
        <v>3</v>
      </c>
      <c r="BD230" s="48">
        <v>1</v>
      </c>
      <c r="BE230" s="49">
        <v>4</v>
      </c>
      <c r="BF230" s="48">
        <v>0</v>
      </c>
      <c r="BG230" s="49">
        <v>0</v>
      </c>
      <c r="BH230" s="48">
        <v>0</v>
      </c>
      <c r="BI230" s="49">
        <v>0</v>
      </c>
      <c r="BJ230" s="48">
        <v>24</v>
      </c>
      <c r="BK230" s="49">
        <v>96</v>
      </c>
      <c r="BL230" s="48">
        <v>25</v>
      </c>
    </row>
    <row r="231" spans="1:64" ht="15">
      <c r="A231" s="64" t="s">
        <v>303</v>
      </c>
      <c r="B231" s="64" t="s">
        <v>309</v>
      </c>
      <c r="C231" s="65" t="s">
        <v>4029</v>
      </c>
      <c r="D231" s="66">
        <v>7.666666666666667</v>
      </c>
      <c r="E231" s="67" t="s">
        <v>136</v>
      </c>
      <c r="F231" s="68">
        <v>19.666666666666664</v>
      </c>
      <c r="G231" s="65"/>
      <c r="H231" s="69"/>
      <c r="I231" s="70"/>
      <c r="J231" s="70"/>
      <c r="K231" s="34" t="s">
        <v>66</v>
      </c>
      <c r="L231" s="77">
        <v>231</v>
      </c>
      <c r="M231" s="77"/>
      <c r="N231" s="72"/>
      <c r="O231" s="79" t="s">
        <v>369</v>
      </c>
      <c r="P231" s="81">
        <v>43692.4708912037</v>
      </c>
      <c r="Q231" s="79" t="s">
        <v>475</v>
      </c>
      <c r="R231" s="83" t="s">
        <v>600</v>
      </c>
      <c r="S231" s="79" t="s">
        <v>652</v>
      </c>
      <c r="T231" s="79" t="s">
        <v>710</v>
      </c>
      <c r="U231" s="83" t="s">
        <v>799</v>
      </c>
      <c r="V231" s="83" t="s">
        <v>799</v>
      </c>
      <c r="W231" s="81">
        <v>43692.4708912037</v>
      </c>
      <c r="X231" s="83" t="s">
        <v>1078</v>
      </c>
      <c r="Y231" s="79"/>
      <c r="Z231" s="79"/>
      <c r="AA231" s="85" t="s">
        <v>1338</v>
      </c>
      <c r="AB231" s="79"/>
      <c r="AC231" s="79" t="b">
        <v>0</v>
      </c>
      <c r="AD231" s="79">
        <v>4</v>
      </c>
      <c r="AE231" s="85" t="s">
        <v>1459</v>
      </c>
      <c r="AF231" s="79" t="b">
        <v>0</v>
      </c>
      <c r="AG231" s="79" t="s">
        <v>1468</v>
      </c>
      <c r="AH231" s="79"/>
      <c r="AI231" s="85" t="s">
        <v>1459</v>
      </c>
      <c r="AJ231" s="79" t="b">
        <v>0</v>
      </c>
      <c r="AK231" s="79">
        <v>2</v>
      </c>
      <c r="AL231" s="85" t="s">
        <v>1459</v>
      </c>
      <c r="AM231" s="79" t="s">
        <v>1487</v>
      </c>
      <c r="AN231" s="79" t="b">
        <v>0</v>
      </c>
      <c r="AO231" s="85" t="s">
        <v>1338</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24</v>
      </c>
      <c r="BK231" s="49">
        <v>100</v>
      </c>
      <c r="BL231" s="48">
        <v>24</v>
      </c>
    </row>
    <row r="232" spans="1:64" ht="15">
      <c r="A232" s="64" t="s">
        <v>303</v>
      </c>
      <c r="B232" s="64" t="s">
        <v>309</v>
      </c>
      <c r="C232" s="65" t="s">
        <v>4029</v>
      </c>
      <c r="D232" s="66">
        <v>7.666666666666667</v>
      </c>
      <c r="E232" s="67" t="s">
        <v>136</v>
      </c>
      <c r="F232" s="68">
        <v>19.666666666666664</v>
      </c>
      <c r="G232" s="65"/>
      <c r="H232" s="69"/>
      <c r="I232" s="70"/>
      <c r="J232" s="70"/>
      <c r="K232" s="34" t="s">
        <v>66</v>
      </c>
      <c r="L232" s="77">
        <v>232</v>
      </c>
      <c r="M232" s="77"/>
      <c r="N232" s="72"/>
      <c r="O232" s="79" t="s">
        <v>369</v>
      </c>
      <c r="P232" s="81">
        <v>43694.64881944445</v>
      </c>
      <c r="Q232" s="79" t="s">
        <v>491</v>
      </c>
      <c r="R232" s="83" t="s">
        <v>606</v>
      </c>
      <c r="S232" s="79" t="s">
        <v>653</v>
      </c>
      <c r="T232" s="79" t="s">
        <v>733</v>
      </c>
      <c r="U232" s="83" t="s">
        <v>810</v>
      </c>
      <c r="V232" s="83" t="s">
        <v>810</v>
      </c>
      <c r="W232" s="81">
        <v>43694.64881944445</v>
      </c>
      <c r="X232" s="83" t="s">
        <v>1098</v>
      </c>
      <c r="Y232" s="79"/>
      <c r="Z232" s="79"/>
      <c r="AA232" s="85" t="s">
        <v>1358</v>
      </c>
      <c r="AB232" s="79"/>
      <c r="AC232" s="79" t="b">
        <v>0</v>
      </c>
      <c r="AD232" s="79">
        <v>2</v>
      </c>
      <c r="AE232" s="85" t="s">
        <v>1459</v>
      </c>
      <c r="AF232" s="79" t="b">
        <v>0</v>
      </c>
      <c r="AG232" s="79" t="s">
        <v>1468</v>
      </c>
      <c r="AH232" s="79"/>
      <c r="AI232" s="85" t="s">
        <v>1459</v>
      </c>
      <c r="AJ232" s="79" t="b">
        <v>0</v>
      </c>
      <c r="AK232" s="79">
        <v>0</v>
      </c>
      <c r="AL232" s="85" t="s">
        <v>1459</v>
      </c>
      <c r="AM232" s="79" t="s">
        <v>1487</v>
      </c>
      <c r="AN232" s="79" t="b">
        <v>0</v>
      </c>
      <c r="AO232" s="85" t="s">
        <v>1358</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3</v>
      </c>
      <c r="BC232" s="78" t="str">
        <f>REPLACE(INDEX(GroupVertices[Group],MATCH(Edges[[#This Row],[Vertex 2]],GroupVertices[Vertex],0)),1,1,"")</f>
        <v>3</v>
      </c>
      <c r="BD232" s="48">
        <v>0</v>
      </c>
      <c r="BE232" s="49">
        <v>0</v>
      </c>
      <c r="BF232" s="48">
        <v>0</v>
      </c>
      <c r="BG232" s="49">
        <v>0</v>
      </c>
      <c r="BH232" s="48">
        <v>0</v>
      </c>
      <c r="BI232" s="49">
        <v>0</v>
      </c>
      <c r="BJ232" s="48">
        <v>18</v>
      </c>
      <c r="BK232" s="49">
        <v>100</v>
      </c>
      <c r="BL232" s="48">
        <v>18</v>
      </c>
    </row>
    <row r="233" spans="1:64" ht="15">
      <c r="A233" s="64" t="s">
        <v>306</v>
      </c>
      <c r="B233" s="64" t="s">
        <v>309</v>
      </c>
      <c r="C233" s="65" t="s">
        <v>4028</v>
      </c>
      <c r="D233" s="66">
        <v>3</v>
      </c>
      <c r="E233" s="67" t="s">
        <v>132</v>
      </c>
      <c r="F233" s="68">
        <v>35</v>
      </c>
      <c r="G233" s="65"/>
      <c r="H233" s="69"/>
      <c r="I233" s="70"/>
      <c r="J233" s="70"/>
      <c r="K233" s="34" t="s">
        <v>65</v>
      </c>
      <c r="L233" s="77">
        <v>233</v>
      </c>
      <c r="M233" s="77"/>
      <c r="N233" s="72"/>
      <c r="O233" s="79" t="s">
        <v>369</v>
      </c>
      <c r="P233" s="81">
        <v>43696.48479166667</v>
      </c>
      <c r="Q233" s="79" t="s">
        <v>492</v>
      </c>
      <c r="R233" s="79"/>
      <c r="S233" s="79"/>
      <c r="T233" s="79"/>
      <c r="U233" s="79"/>
      <c r="V233" s="83" t="s">
        <v>912</v>
      </c>
      <c r="W233" s="81">
        <v>43696.48479166667</v>
      </c>
      <c r="X233" s="83" t="s">
        <v>1099</v>
      </c>
      <c r="Y233" s="79"/>
      <c r="Z233" s="79"/>
      <c r="AA233" s="85" t="s">
        <v>1359</v>
      </c>
      <c r="AB233" s="79"/>
      <c r="AC233" s="79" t="b">
        <v>0</v>
      </c>
      <c r="AD233" s="79">
        <v>0</v>
      </c>
      <c r="AE233" s="85" t="s">
        <v>1459</v>
      </c>
      <c r="AF233" s="79" t="b">
        <v>0</v>
      </c>
      <c r="AG233" s="79" t="s">
        <v>1468</v>
      </c>
      <c r="AH233" s="79"/>
      <c r="AI233" s="85" t="s">
        <v>1459</v>
      </c>
      <c r="AJ233" s="79" t="b">
        <v>0</v>
      </c>
      <c r="AK233" s="79">
        <v>1</v>
      </c>
      <c r="AL233" s="85" t="s">
        <v>1358</v>
      </c>
      <c r="AM233" s="79" t="s">
        <v>1495</v>
      </c>
      <c r="AN233" s="79" t="b">
        <v>0</v>
      </c>
      <c r="AO233" s="85" t="s">
        <v>1358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3</v>
      </c>
      <c r="BD233" s="48">
        <v>0</v>
      </c>
      <c r="BE233" s="49">
        <v>0</v>
      </c>
      <c r="BF233" s="48">
        <v>0</v>
      </c>
      <c r="BG233" s="49">
        <v>0</v>
      </c>
      <c r="BH233" s="48">
        <v>0</v>
      </c>
      <c r="BI233" s="49">
        <v>0</v>
      </c>
      <c r="BJ233" s="48">
        <v>15</v>
      </c>
      <c r="BK233" s="49">
        <v>100</v>
      </c>
      <c r="BL233" s="48">
        <v>15</v>
      </c>
    </row>
    <row r="234" spans="1:64" ht="15">
      <c r="A234" s="64" t="s">
        <v>310</v>
      </c>
      <c r="B234" s="64" t="s">
        <v>310</v>
      </c>
      <c r="C234" s="65" t="s">
        <v>4028</v>
      </c>
      <c r="D234" s="66">
        <v>3</v>
      </c>
      <c r="E234" s="67" t="s">
        <v>132</v>
      </c>
      <c r="F234" s="68">
        <v>35</v>
      </c>
      <c r="G234" s="65"/>
      <c r="H234" s="69"/>
      <c r="I234" s="70"/>
      <c r="J234" s="70"/>
      <c r="K234" s="34" t="s">
        <v>65</v>
      </c>
      <c r="L234" s="77">
        <v>234</v>
      </c>
      <c r="M234" s="77"/>
      <c r="N234" s="72"/>
      <c r="O234" s="79" t="s">
        <v>176</v>
      </c>
      <c r="P234" s="81">
        <v>43700.32016203704</v>
      </c>
      <c r="Q234" s="79" t="s">
        <v>493</v>
      </c>
      <c r="R234" s="83" t="s">
        <v>607</v>
      </c>
      <c r="S234" s="79" t="s">
        <v>655</v>
      </c>
      <c r="T234" s="79" t="s">
        <v>734</v>
      </c>
      <c r="U234" s="79"/>
      <c r="V234" s="83" t="s">
        <v>915</v>
      </c>
      <c r="W234" s="81">
        <v>43700.32016203704</v>
      </c>
      <c r="X234" s="83" t="s">
        <v>1100</v>
      </c>
      <c r="Y234" s="79"/>
      <c r="Z234" s="79"/>
      <c r="AA234" s="85" t="s">
        <v>1360</v>
      </c>
      <c r="AB234" s="79"/>
      <c r="AC234" s="79" t="b">
        <v>0</v>
      </c>
      <c r="AD234" s="79">
        <v>2</v>
      </c>
      <c r="AE234" s="85" t="s">
        <v>1459</v>
      </c>
      <c r="AF234" s="79" t="b">
        <v>0</v>
      </c>
      <c r="AG234" s="79" t="s">
        <v>1468</v>
      </c>
      <c r="AH234" s="79"/>
      <c r="AI234" s="85" t="s">
        <v>1459</v>
      </c>
      <c r="AJ234" s="79" t="b">
        <v>0</v>
      </c>
      <c r="AK234" s="79">
        <v>2</v>
      </c>
      <c r="AL234" s="85" t="s">
        <v>1459</v>
      </c>
      <c r="AM234" s="79" t="s">
        <v>1487</v>
      </c>
      <c r="AN234" s="79" t="b">
        <v>0</v>
      </c>
      <c r="AO234" s="85" t="s">
        <v>1360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23</v>
      </c>
      <c r="BK234" s="49">
        <v>100</v>
      </c>
      <c r="BL234" s="48">
        <v>23</v>
      </c>
    </row>
    <row r="235" spans="1:64" ht="15">
      <c r="A235" s="64" t="s">
        <v>303</v>
      </c>
      <c r="B235" s="64" t="s">
        <v>310</v>
      </c>
      <c r="C235" s="65" t="s">
        <v>4028</v>
      </c>
      <c r="D235" s="66">
        <v>3</v>
      </c>
      <c r="E235" s="67" t="s">
        <v>132</v>
      </c>
      <c r="F235" s="68">
        <v>35</v>
      </c>
      <c r="G235" s="65"/>
      <c r="H235" s="69"/>
      <c r="I235" s="70"/>
      <c r="J235" s="70"/>
      <c r="K235" s="34" t="s">
        <v>65</v>
      </c>
      <c r="L235" s="77">
        <v>235</v>
      </c>
      <c r="M235" s="77"/>
      <c r="N235" s="72"/>
      <c r="O235" s="79" t="s">
        <v>369</v>
      </c>
      <c r="P235" s="81">
        <v>43700.32413194444</v>
      </c>
      <c r="Q235" s="79" t="s">
        <v>494</v>
      </c>
      <c r="R235" s="79"/>
      <c r="S235" s="79"/>
      <c r="T235" s="79"/>
      <c r="U235" s="79"/>
      <c r="V235" s="83" t="s">
        <v>909</v>
      </c>
      <c r="W235" s="81">
        <v>43700.32413194444</v>
      </c>
      <c r="X235" s="83" t="s">
        <v>1101</v>
      </c>
      <c r="Y235" s="79"/>
      <c r="Z235" s="79"/>
      <c r="AA235" s="85" t="s">
        <v>1361</v>
      </c>
      <c r="AB235" s="79"/>
      <c r="AC235" s="79" t="b">
        <v>0</v>
      </c>
      <c r="AD235" s="79">
        <v>0</v>
      </c>
      <c r="AE235" s="85" t="s">
        <v>1459</v>
      </c>
      <c r="AF235" s="79" t="b">
        <v>0</v>
      </c>
      <c r="AG235" s="79" t="s">
        <v>1468</v>
      </c>
      <c r="AH235" s="79"/>
      <c r="AI235" s="85" t="s">
        <v>1459</v>
      </c>
      <c r="AJ235" s="79" t="b">
        <v>0</v>
      </c>
      <c r="AK235" s="79">
        <v>2</v>
      </c>
      <c r="AL235" s="85" t="s">
        <v>1360</v>
      </c>
      <c r="AM235" s="79" t="s">
        <v>1487</v>
      </c>
      <c r="AN235" s="79" t="b">
        <v>0</v>
      </c>
      <c r="AO235" s="85" t="s">
        <v>1360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16</v>
      </c>
      <c r="BK235" s="49">
        <v>100</v>
      </c>
      <c r="BL235" s="48">
        <v>16</v>
      </c>
    </row>
    <row r="236" spans="1:64" ht="15">
      <c r="A236" s="64" t="s">
        <v>306</v>
      </c>
      <c r="B236" s="64" t="s">
        <v>310</v>
      </c>
      <c r="C236" s="65" t="s">
        <v>4028</v>
      </c>
      <c r="D236" s="66">
        <v>3</v>
      </c>
      <c r="E236" s="67" t="s">
        <v>132</v>
      </c>
      <c r="F236" s="68">
        <v>35</v>
      </c>
      <c r="G236" s="65"/>
      <c r="H236" s="69"/>
      <c r="I236" s="70"/>
      <c r="J236" s="70"/>
      <c r="K236" s="34" t="s">
        <v>65</v>
      </c>
      <c r="L236" s="77">
        <v>236</v>
      </c>
      <c r="M236" s="77"/>
      <c r="N236" s="72"/>
      <c r="O236" s="79" t="s">
        <v>369</v>
      </c>
      <c r="P236" s="81">
        <v>43700.415555555555</v>
      </c>
      <c r="Q236" s="79" t="s">
        <v>494</v>
      </c>
      <c r="R236" s="79"/>
      <c r="S236" s="79"/>
      <c r="T236" s="79"/>
      <c r="U236" s="79"/>
      <c r="V236" s="83" t="s">
        <v>912</v>
      </c>
      <c r="W236" s="81">
        <v>43700.415555555555</v>
      </c>
      <c r="X236" s="83" t="s">
        <v>1102</v>
      </c>
      <c r="Y236" s="79"/>
      <c r="Z236" s="79"/>
      <c r="AA236" s="85" t="s">
        <v>1362</v>
      </c>
      <c r="AB236" s="79"/>
      <c r="AC236" s="79" t="b">
        <v>0</v>
      </c>
      <c r="AD236" s="79">
        <v>0</v>
      </c>
      <c r="AE236" s="85" t="s">
        <v>1459</v>
      </c>
      <c r="AF236" s="79" t="b">
        <v>0</v>
      </c>
      <c r="AG236" s="79" t="s">
        <v>1468</v>
      </c>
      <c r="AH236" s="79"/>
      <c r="AI236" s="85" t="s">
        <v>1459</v>
      </c>
      <c r="AJ236" s="79" t="b">
        <v>0</v>
      </c>
      <c r="AK236" s="79">
        <v>2</v>
      </c>
      <c r="AL236" s="85" t="s">
        <v>1360</v>
      </c>
      <c r="AM236" s="79" t="s">
        <v>1495</v>
      </c>
      <c r="AN236" s="79" t="b">
        <v>0</v>
      </c>
      <c r="AO236" s="85" t="s">
        <v>1360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3</v>
      </c>
      <c r="BD236" s="48">
        <v>0</v>
      </c>
      <c r="BE236" s="49">
        <v>0</v>
      </c>
      <c r="BF236" s="48">
        <v>0</v>
      </c>
      <c r="BG236" s="49">
        <v>0</v>
      </c>
      <c r="BH236" s="48">
        <v>0</v>
      </c>
      <c r="BI236" s="49">
        <v>0</v>
      </c>
      <c r="BJ236" s="48">
        <v>16</v>
      </c>
      <c r="BK236" s="49">
        <v>100</v>
      </c>
      <c r="BL236" s="48">
        <v>16</v>
      </c>
    </row>
    <row r="237" spans="1:64" ht="15">
      <c r="A237" s="64" t="s">
        <v>311</v>
      </c>
      <c r="B237" s="64" t="s">
        <v>311</v>
      </c>
      <c r="C237" s="65" t="s">
        <v>4028</v>
      </c>
      <c r="D237" s="66">
        <v>3</v>
      </c>
      <c r="E237" s="67" t="s">
        <v>132</v>
      </c>
      <c r="F237" s="68">
        <v>35</v>
      </c>
      <c r="G237" s="65"/>
      <c r="H237" s="69"/>
      <c r="I237" s="70"/>
      <c r="J237" s="70"/>
      <c r="K237" s="34" t="s">
        <v>65</v>
      </c>
      <c r="L237" s="77">
        <v>237</v>
      </c>
      <c r="M237" s="77"/>
      <c r="N237" s="72"/>
      <c r="O237" s="79" t="s">
        <v>176</v>
      </c>
      <c r="P237" s="81">
        <v>43699.796481481484</v>
      </c>
      <c r="Q237" s="79" t="s">
        <v>495</v>
      </c>
      <c r="R237" s="83" t="s">
        <v>608</v>
      </c>
      <c r="S237" s="79" t="s">
        <v>639</v>
      </c>
      <c r="T237" s="79" t="s">
        <v>735</v>
      </c>
      <c r="U237" s="79"/>
      <c r="V237" s="83" t="s">
        <v>916</v>
      </c>
      <c r="W237" s="81">
        <v>43699.796481481484</v>
      </c>
      <c r="X237" s="83" t="s">
        <v>1103</v>
      </c>
      <c r="Y237" s="79"/>
      <c r="Z237" s="79"/>
      <c r="AA237" s="85" t="s">
        <v>1363</v>
      </c>
      <c r="AB237" s="79"/>
      <c r="AC237" s="79" t="b">
        <v>0</v>
      </c>
      <c r="AD237" s="79">
        <v>1</v>
      </c>
      <c r="AE237" s="85" t="s">
        <v>1459</v>
      </c>
      <c r="AF237" s="79" t="b">
        <v>1</v>
      </c>
      <c r="AG237" s="79" t="s">
        <v>1468</v>
      </c>
      <c r="AH237" s="79"/>
      <c r="AI237" s="85" t="s">
        <v>1481</v>
      </c>
      <c r="AJ237" s="79" t="b">
        <v>0</v>
      </c>
      <c r="AK237" s="79">
        <v>0</v>
      </c>
      <c r="AL237" s="85" t="s">
        <v>1459</v>
      </c>
      <c r="AM237" s="79" t="s">
        <v>1489</v>
      </c>
      <c r="AN237" s="79" t="b">
        <v>0</v>
      </c>
      <c r="AO237" s="85" t="s">
        <v>1363</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17</v>
      </c>
      <c r="BK237" s="49">
        <v>100</v>
      </c>
      <c r="BL237" s="48">
        <v>17</v>
      </c>
    </row>
    <row r="238" spans="1:64" ht="15">
      <c r="A238" s="64" t="s">
        <v>306</v>
      </c>
      <c r="B238" s="64" t="s">
        <v>311</v>
      </c>
      <c r="C238" s="65" t="s">
        <v>4028</v>
      </c>
      <c r="D238" s="66">
        <v>3</v>
      </c>
      <c r="E238" s="67" t="s">
        <v>132</v>
      </c>
      <c r="F238" s="68">
        <v>35</v>
      </c>
      <c r="G238" s="65"/>
      <c r="H238" s="69"/>
      <c r="I238" s="70"/>
      <c r="J238" s="70"/>
      <c r="K238" s="34" t="s">
        <v>65</v>
      </c>
      <c r="L238" s="77">
        <v>238</v>
      </c>
      <c r="M238" s="77"/>
      <c r="N238" s="72"/>
      <c r="O238" s="79" t="s">
        <v>369</v>
      </c>
      <c r="P238" s="81">
        <v>43700.4178125</v>
      </c>
      <c r="Q238" s="79" t="s">
        <v>496</v>
      </c>
      <c r="R238" s="79"/>
      <c r="S238" s="79"/>
      <c r="T238" s="79"/>
      <c r="U238" s="79"/>
      <c r="V238" s="83" t="s">
        <v>912</v>
      </c>
      <c r="W238" s="81">
        <v>43700.4178125</v>
      </c>
      <c r="X238" s="83" t="s">
        <v>1104</v>
      </c>
      <c r="Y238" s="79"/>
      <c r="Z238" s="79"/>
      <c r="AA238" s="85" t="s">
        <v>1364</v>
      </c>
      <c r="AB238" s="79"/>
      <c r="AC238" s="79" t="b">
        <v>0</v>
      </c>
      <c r="AD238" s="79">
        <v>0</v>
      </c>
      <c r="AE238" s="85" t="s">
        <v>1459</v>
      </c>
      <c r="AF238" s="79" t="b">
        <v>1</v>
      </c>
      <c r="AG238" s="79" t="s">
        <v>1468</v>
      </c>
      <c r="AH238" s="79"/>
      <c r="AI238" s="85" t="s">
        <v>1481</v>
      </c>
      <c r="AJ238" s="79" t="b">
        <v>0</v>
      </c>
      <c r="AK238" s="79">
        <v>1</v>
      </c>
      <c r="AL238" s="85" t="s">
        <v>1363</v>
      </c>
      <c r="AM238" s="79" t="s">
        <v>1495</v>
      </c>
      <c r="AN238" s="79" t="b">
        <v>0</v>
      </c>
      <c r="AO238" s="85" t="s">
        <v>1363</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17</v>
      </c>
      <c r="BK238" s="49">
        <v>100</v>
      </c>
      <c r="BL238" s="48">
        <v>17</v>
      </c>
    </row>
    <row r="239" spans="1:64" ht="15">
      <c r="A239" s="64" t="s">
        <v>306</v>
      </c>
      <c r="B239" s="64" t="s">
        <v>367</v>
      </c>
      <c r="C239" s="65" t="s">
        <v>4028</v>
      </c>
      <c r="D239" s="66">
        <v>3</v>
      </c>
      <c r="E239" s="67" t="s">
        <v>132</v>
      </c>
      <c r="F239" s="68">
        <v>35</v>
      </c>
      <c r="G239" s="65"/>
      <c r="H239" s="69"/>
      <c r="I239" s="70"/>
      <c r="J239" s="70"/>
      <c r="K239" s="34" t="s">
        <v>65</v>
      </c>
      <c r="L239" s="77">
        <v>239</v>
      </c>
      <c r="M239" s="77"/>
      <c r="N239" s="72"/>
      <c r="O239" s="79" t="s">
        <v>369</v>
      </c>
      <c r="P239" s="81">
        <v>43700.500601851854</v>
      </c>
      <c r="Q239" s="79" t="s">
        <v>497</v>
      </c>
      <c r="R239" s="83" t="s">
        <v>609</v>
      </c>
      <c r="S239" s="79" t="s">
        <v>653</v>
      </c>
      <c r="T239" s="79" t="s">
        <v>736</v>
      </c>
      <c r="U239" s="79"/>
      <c r="V239" s="83" t="s">
        <v>912</v>
      </c>
      <c r="W239" s="81">
        <v>43700.500601851854</v>
      </c>
      <c r="X239" s="83" t="s">
        <v>1105</v>
      </c>
      <c r="Y239" s="79"/>
      <c r="Z239" s="79"/>
      <c r="AA239" s="85" t="s">
        <v>1365</v>
      </c>
      <c r="AB239" s="79"/>
      <c r="AC239" s="79" t="b">
        <v>0</v>
      </c>
      <c r="AD239" s="79">
        <v>4</v>
      </c>
      <c r="AE239" s="85" t="s">
        <v>1459</v>
      </c>
      <c r="AF239" s="79" t="b">
        <v>0</v>
      </c>
      <c r="AG239" s="79" t="s">
        <v>1468</v>
      </c>
      <c r="AH239" s="79"/>
      <c r="AI239" s="85" t="s">
        <v>1459</v>
      </c>
      <c r="AJ239" s="79" t="b">
        <v>0</v>
      </c>
      <c r="AK239" s="79">
        <v>1</v>
      </c>
      <c r="AL239" s="85" t="s">
        <v>1459</v>
      </c>
      <c r="AM239" s="79" t="s">
        <v>1495</v>
      </c>
      <c r="AN239" s="79" t="b">
        <v>0</v>
      </c>
      <c r="AO239" s="85" t="s">
        <v>1365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21</v>
      </c>
      <c r="BK239" s="49">
        <v>100</v>
      </c>
      <c r="BL239" s="48">
        <v>21</v>
      </c>
    </row>
    <row r="240" spans="1:64" ht="15">
      <c r="A240" s="64" t="s">
        <v>312</v>
      </c>
      <c r="B240" s="64" t="s">
        <v>303</v>
      </c>
      <c r="C240" s="65" t="s">
        <v>4028</v>
      </c>
      <c r="D240" s="66">
        <v>3</v>
      </c>
      <c r="E240" s="67" t="s">
        <v>132</v>
      </c>
      <c r="F240" s="68">
        <v>35</v>
      </c>
      <c r="G240" s="65"/>
      <c r="H240" s="69"/>
      <c r="I240" s="70"/>
      <c r="J240" s="70"/>
      <c r="K240" s="34" t="s">
        <v>66</v>
      </c>
      <c r="L240" s="77">
        <v>240</v>
      </c>
      <c r="M240" s="77"/>
      <c r="N240" s="72"/>
      <c r="O240" s="79" t="s">
        <v>369</v>
      </c>
      <c r="P240" s="81">
        <v>43697.46837962963</v>
      </c>
      <c r="Q240" s="79" t="s">
        <v>434</v>
      </c>
      <c r="R240" s="79"/>
      <c r="S240" s="79"/>
      <c r="T240" s="79" t="s">
        <v>699</v>
      </c>
      <c r="U240" s="79"/>
      <c r="V240" s="83" t="s">
        <v>917</v>
      </c>
      <c r="W240" s="81">
        <v>43697.46837962963</v>
      </c>
      <c r="X240" s="83" t="s">
        <v>1106</v>
      </c>
      <c r="Y240" s="79"/>
      <c r="Z240" s="79"/>
      <c r="AA240" s="85" t="s">
        <v>1366</v>
      </c>
      <c r="AB240" s="79"/>
      <c r="AC240" s="79" t="b">
        <v>0</v>
      </c>
      <c r="AD240" s="79">
        <v>0</v>
      </c>
      <c r="AE240" s="85" t="s">
        <v>1459</v>
      </c>
      <c r="AF240" s="79" t="b">
        <v>0</v>
      </c>
      <c r="AG240" s="79" t="s">
        <v>1468</v>
      </c>
      <c r="AH240" s="79"/>
      <c r="AI240" s="85" t="s">
        <v>1459</v>
      </c>
      <c r="AJ240" s="79" t="b">
        <v>0</v>
      </c>
      <c r="AK240" s="79">
        <v>2</v>
      </c>
      <c r="AL240" s="85" t="s">
        <v>1373</v>
      </c>
      <c r="AM240" s="79" t="s">
        <v>1487</v>
      </c>
      <c r="AN240" s="79" t="b">
        <v>0</v>
      </c>
      <c r="AO240" s="85" t="s">
        <v>1373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3</v>
      </c>
      <c r="BD240" s="48">
        <v>0</v>
      </c>
      <c r="BE240" s="49">
        <v>0</v>
      </c>
      <c r="BF240" s="48">
        <v>0</v>
      </c>
      <c r="BG240" s="49">
        <v>0</v>
      </c>
      <c r="BH240" s="48">
        <v>0</v>
      </c>
      <c r="BI240" s="49">
        <v>0</v>
      </c>
      <c r="BJ240" s="48">
        <v>15</v>
      </c>
      <c r="BK240" s="49">
        <v>100</v>
      </c>
      <c r="BL240" s="48">
        <v>15</v>
      </c>
    </row>
    <row r="241" spans="1:64" ht="15">
      <c r="A241" s="64" t="s">
        <v>303</v>
      </c>
      <c r="B241" s="64" t="s">
        <v>303</v>
      </c>
      <c r="C241" s="65" t="s">
        <v>4031</v>
      </c>
      <c r="D241" s="66">
        <v>10</v>
      </c>
      <c r="E241" s="67" t="s">
        <v>136</v>
      </c>
      <c r="F241" s="68">
        <v>12</v>
      </c>
      <c r="G241" s="65"/>
      <c r="H241" s="69"/>
      <c r="I241" s="70"/>
      <c r="J241" s="70"/>
      <c r="K241" s="34" t="s">
        <v>65</v>
      </c>
      <c r="L241" s="77">
        <v>241</v>
      </c>
      <c r="M241" s="77"/>
      <c r="N241" s="72"/>
      <c r="O241" s="79" t="s">
        <v>176</v>
      </c>
      <c r="P241" s="81">
        <v>43686.57884259259</v>
      </c>
      <c r="Q241" s="79" t="s">
        <v>498</v>
      </c>
      <c r="R241" s="83" t="s">
        <v>610</v>
      </c>
      <c r="S241" s="79" t="s">
        <v>645</v>
      </c>
      <c r="T241" s="79" t="s">
        <v>737</v>
      </c>
      <c r="U241" s="79"/>
      <c r="V241" s="83" t="s">
        <v>909</v>
      </c>
      <c r="W241" s="81">
        <v>43686.57884259259</v>
      </c>
      <c r="X241" s="83" t="s">
        <v>1107</v>
      </c>
      <c r="Y241" s="79"/>
      <c r="Z241" s="79"/>
      <c r="AA241" s="85" t="s">
        <v>1367</v>
      </c>
      <c r="AB241" s="79"/>
      <c r="AC241" s="79" t="b">
        <v>0</v>
      </c>
      <c r="AD241" s="79">
        <v>8</v>
      </c>
      <c r="AE241" s="85" t="s">
        <v>1459</v>
      </c>
      <c r="AF241" s="79" t="b">
        <v>0</v>
      </c>
      <c r="AG241" s="79" t="s">
        <v>1468</v>
      </c>
      <c r="AH241" s="79"/>
      <c r="AI241" s="85" t="s">
        <v>1459</v>
      </c>
      <c r="AJ241" s="79" t="b">
        <v>0</v>
      </c>
      <c r="AK241" s="79">
        <v>2</v>
      </c>
      <c r="AL241" s="85" t="s">
        <v>1459</v>
      </c>
      <c r="AM241" s="79" t="s">
        <v>1487</v>
      </c>
      <c r="AN241" s="79" t="b">
        <v>0</v>
      </c>
      <c r="AO241" s="85" t="s">
        <v>1367</v>
      </c>
      <c r="AP241" s="79" t="s">
        <v>1499</v>
      </c>
      <c r="AQ241" s="79">
        <v>0</v>
      </c>
      <c r="AR241" s="79">
        <v>0</v>
      </c>
      <c r="AS241" s="79"/>
      <c r="AT241" s="79"/>
      <c r="AU241" s="79"/>
      <c r="AV241" s="79"/>
      <c r="AW241" s="79"/>
      <c r="AX241" s="79"/>
      <c r="AY241" s="79"/>
      <c r="AZ241" s="79"/>
      <c r="BA241">
        <v>5</v>
      </c>
      <c r="BB241" s="78" t="str">
        <f>REPLACE(INDEX(GroupVertices[Group],MATCH(Edges[[#This Row],[Vertex 1]],GroupVertices[Vertex],0)),1,1,"")</f>
        <v>3</v>
      </c>
      <c r="BC241" s="78" t="str">
        <f>REPLACE(INDEX(GroupVertices[Group],MATCH(Edges[[#This Row],[Vertex 2]],GroupVertices[Vertex],0)),1,1,"")</f>
        <v>3</v>
      </c>
      <c r="BD241" s="48">
        <v>0</v>
      </c>
      <c r="BE241" s="49">
        <v>0</v>
      </c>
      <c r="BF241" s="48">
        <v>0</v>
      </c>
      <c r="BG241" s="49">
        <v>0</v>
      </c>
      <c r="BH241" s="48">
        <v>0</v>
      </c>
      <c r="BI241" s="49">
        <v>0</v>
      </c>
      <c r="BJ241" s="48">
        <v>25</v>
      </c>
      <c r="BK241" s="49">
        <v>100</v>
      </c>
      <c r="BL241" s="48">
        <v>25</v>
      </c>
    </row>
    <row r="242" spans="1:64" ht="15">
      <c r="A242" s="64" t="s">
        <v>303</v>
      </c>
      <c r="B242" s="64" t="s">
        <v>303</v>
      </c>
      <c r="C242" s="65" t="s">
        <v>4031</v>
      </c>
      <c r="D242" s="66">
        <v>10</v>
      </c>
      <c r="E242" s="67" t="s">
        <v>136</v>
      </c>
      <c r="F242" s="68">
        <v>12</v>
      </c>
      <c r="G242" s="65"/>
      <c r="H242" s="69"/>
      <c r="I242" s="70"/>
      <c r="J242" s="70"/>
      <c r="K242" s="34" t="s">
        <v>65</v>
      </c>
      <c r="L242" s="77">
        <v>242</v>
      </c>
      <c r="M242" s="77"/>
      <c r="N242" s="72"/>
      <c r="O242" s="79" t="s">
        <v>176</v>
      </c>
      <c r="P242" s="81">
        <v>43689.46844907408</v>
      </c>
      <c r="Q242" s="79" t="s">
        <v>499</v>
      </c>
      <c r="R242" s="83" t="s">
        <v>611</v>
      </c>
      <c r="S242" s="79" t="s">
        <v>635</v>
      </c>
      <c r="T242" s="79" t="s">
        <v>738</v>
      </c>
      <c r="U242" s="79"/>
      <c r="V242" s="83" t="s">
        <v>909</v>
      </c>
      <c r="W242" s="81">
        <v>43689.46844907408</v>
      </c>
      <c r="X242" s="83" t="s">
        <v>1108</v>
      </c>
      <c r="Y242" s="79"/>
      <c r="Z242" s="79"/>
      <c r="AA242" s="85" t="s">
        <v>1368</v>
      </c>
      <c r="AB242" s="79"/>
      <c r="AC242" s="79" t="b">
        <v>0</v>
      </c>
      <c r="AD242" s="79">
        <v>10</v>
      </c>
      <c r="AE242" s="85" t="s">
        <v>1459</v>
      </c>
      <c r="AF242" s="79" t="b">
        <v>0</v>
      </c>
      <c r="AG242" s="79" t="s">
        <v>1468</v>
      </c>
      <c r="AH242" s="79"/>
      <c r="AI242" s="85" t="s">
        <v>1459</v>
      </c>
      <c r="AJ242" s="79" t="b">
        <v>0</v>
      </c>
      <c r="AK242" s="79">
        <v>2</v>
      </c>
      <c r="AL242" s="85" t="s">
        <v>1459</v>
      </c>
      <c r="AM242" s="79" t="s">
        <v>1487</v>
      </c>
      <c r="AN242" s="79" t="b">
        <v>0</v>
      </c>
      <c r="AO242" s="85" t="s">
        <v>1368</v>
      </c>
      <c r="AP242" s="79" t="s">
        <v>176</v>
      </c>
      <c r="AQ242" s="79">
        <v>0</v>
      </c>
      <c r="AR242" s="79">
        <v>0</v>
      </c>
      <c r="AS242" s="79"/>
      <c r="AT242" s="79"/>
      <c r="AU242" s="79"/>
      <c r="AV242" s="79"/>
      <c r="AW242" s="79"/>
      <c r="AX242" s="79"/>
      <c r="AY242" s="79"/>
      <c r="AZ242" s="79"/>
      <c r="BA242">
        <v>5</v>
      </c>
      <c r="BB242" s="78" t="str">
        <f>REPLACE(INDEX(GroupVertices[Group],MATCH(Edges[[#This Row],[Vertex 1]],GroupVertices[Vertex],0)),1,1,"")</f>
        <v>3</v>
      </c>
      <c r="BC242" s="78" t="str">
        <f>REPLACE(INDEX(GroupVertices[Group],MATCH(Edges[[#This Row],[Vertex 2]],GroupVertices[Vertex],0)),1,1,"")</f>
        <v>3</v>
      </c>
      <c r="BD242" s="48">
        <v>0</v>
      </c>
      <c r="BE242" s="49">
        <v>0</v>
      </c>
      <c r="BF242" s="48">
        <v>0</v>
      </c>
      <c r="BG242" s="49">
        <v>0</v>
      </c>
      <c r="BH242" s="48">
        <v>0</v>
      </c>
      <c r="BI242" s="49">
        <v>0</v>
      </c>
      <c r="BJ242" s="48">
        <v>24</v>
      </c>
      <c r="BK242" s="49">
        <v>100</v>
      </c>
      <c r="BL242" s="48">
        <v>24</v>
      </c>
    </row>
    <row r="243" spans="1:64" ht="15">
      <c r="A243" s="64" t="s">
        <v>303</v>
      </c>
      <c r="B243" s="64" t="s">
        <v>306</v>
      </c>
      <c r="C243" s="65" t="s">
        <v>4031</v>
      </c>
      <c r="D243" s="66">
        <v>10</v>
      </c>
      <c r="E243" s="67" t="s">
        <v>136</v>
      </c>
      <c r="F243" s="68">
        <v>12</v>
      </c>
      <c r="G243" s="65"/>
      <c r="H243" s="69"/>
      <c r="I243" s="70"/>
      <c r="J243" s="70"/>
      <c r="K243" s="34" t="s">
        <v>66</v>
      </c>
      <c r="L243" s="77">
        <v>243</v>
      </c>
      <c r="M243" s="77"/>
      <c r="N243" s="72"/>
      <c r="O243" s="79" t="s">
        <v>369</v>
      </c>
      <c r="P243" s="81">
        <v>43691.28333333333</v>
      </c>
      <c r="Q243" s="79" t="s">
        <v>490</v>
      </c>
      <c r="R243" s="83" t="s">
        <v>605</v>
      </c>
      <c r="S243" s="79" t="s">
        <v>645</v>
      </c>
      <c r="T243" s="79" t="s">
        <v>710</v>
      </c>
      <c r="U243" s="79"/>
      <c r="V243" s="83" t="s">
        <v>909</v>
      </c>
      <c r="W243" s="81">
        <v>43691.28333333333</v>
      </c>
      <c r="X243" s="83" t="s">
        <v>1097</v>
      </c>
      <c r="Y243" s="79"/>
      <c r="Z243" s="79"/>
      <c r="AA243" s="85" t="s">
        <v>1357</v>
      </c>
      <c r="AB243" s="79"/>
      <c r="AC243" s="79" t="b">
        <v>0</v>
      </c>
      <c r="AD243" s="79">
        <v>4</v>
      </c>
      <c r="AE243" s="85" t="s">
        <v>1459</v>
      </c>
      <c r="AF243" s="79" t="b">
        <v>0</v>
      </c>
      <c r="AG243" s="79" t="s">
        <v>1468</v>
      </c>
      <c r="AH243" s="79"/>
      <c r="AI243" s="85" t="s">
        <v>1459</v>
      </c>
      <c r="AJ243" s="79" t="b">
        <v>0</v>
      </c>
      <c r="AK243" s="79">
        <v>1</v>
      </c>
      <c r="AL243" s="85" t="s">
        <v>1459</v>
      </c>
      <c r="AM243" s="79" t="s">
        <v>1487</v>
      </c>
      <c r="AN243" s="79" t="b">
        <v>0</v>
      </c>
      <c r="AO243" s="85" t="s">
        <v>1357</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3</v>
      </c>
      <c r="BC243" s="78" t="str">
        <f>REPLACE(INDEX(GroupVertices[Group],MATCH(Edges[[#This Row],[Vertex 2]],GroupVertices[Vertex],0)),1,1,"")</f>
        <v>2</v>
      </c>
      <c r="BD243" s="48"/>
      <c r="BE243" s="49"/>
      <c r="BF243" s="48"/>
      <c r="BG243" s="49"/>
      <c r="BH243" s="48"/>
      <c r="BI243" s="49"/>
      <c r="BJ243" s="48"/>
      <c r="BK243" s="49"/>
      <c r="BL243" s="48"/>
    </row>
    <row r="244" spans="1:64" ht="15">
      <c r="A244" s="64" t="s">
        <v>303</v>
      </c>
      <c r="B244" s="64" t="s">
        <v>306</v>
      </c>
      <c r="C244" s="65" t="s">
        <v>4031</v>
      </c>
      <c r="D244" s="66">
        <v>10</v>
      </c>
      <c r="E244" s="67" t="s">
        <v>136</v>
      </c>
      <c r="F244" s="68">
        <v>12</v>
      </c>
      <c r="G244" s="65"/>
      <c r="H244" s="69"/>
      <c r="I244" s="70"/>
      <c r="J244" s="70"/>
      <c r="K244" s="34" t="s">
        <v>66</v>
      </c>
      <c r="L244" s="77">
        <v>244</v>
      </c>
      <c r="M244" s="77"/>
      <c r="N244" s="72"/>
      <c r="O244" s="79" t="s">
        <v>369</v>
      </c>
      <c r="P244" s="81">
        <v>43691.44194444444</v>
      </c>
      <c r="Q244" s="79" t="s">
        <v>500</v>
      </c>
      <c r="R244" s="83" t="s">
        <v>612</v>
      </c>
      <c r="S244" s="79" t="s">
        <v>645</v>
      </c>
      <c r="T244" s="79" t="s">
        <v>739</v>
      </c>
      <c r="U244" s="79"/>
      <c r="V244" s="83" t="s">
        <v>909</v>
      </c>
      <c r="W244" s="81">
        <v>43691.44194444444</v>
      </c>
      <c r="X244" s="83" t="s">
        <v>1109</v>
      </c>
      <c r="Y244" s="79"/>
      <c r="Z244" s="79"/>
      <c r="AA244" s="85" t="s">
        <v>1369</v>
      </c>
      <c r="AB244" s="79"/>
      <c r="AC244" s="79" t="b">
        <v>0</v>
      </c>
      <c r="AD244" s="79">
        <v>3</v>
      </c>
      <c r="AE244" s="85" t="s">
        <v>1459</v>
      </c>
      <c r="AF244" s="79" t="b">
        <v>0</v>
      </c>
      <c r="AG244" s="79" t="s">
        <v>1468</v>
      </c>
      <c r="AH244" s="79"/>
      <c r="AI244" s="85" t="s">
        <v>1459</v>
      </c>
      <c r="AJ244" s="79" t="b">
        <v>0</v>
      </c>
      <c r="AK244" s="79">
        <v>1</v>
      </c>
      <c r="AL244" s="85" t="s">
        <v>1459</v>
      </c>
      <c r="AM244" s="79" t="s">
        <v>1487</v>
      </c>
      <c r="AN244" s="79" t="b">
        <v>0</v>
      </c>
      <c r="AO244" s="85" t="s">
        <v>1369</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3</v>
      </c>
      <c r="BC244" s="78" t="str">
        <f>REPLACE(INDEX(GroupVertices[Group],MATCH(Edges[[#This Row],[Vertex 2]],GroupVertices[Vertex],0)),1,1,"")</f>
        <v>2</v>
      </c>
      <c r="BD244" s="48">
        <v>0</v>
      </c>
      <c r="BE244" s="49">
        <v>0</v>
      </c>
      <c r="BF244" s="48">
        <v>0</v>
      </c>
      <c r="BG244" s="49">
        <v>0</v>
      </c>
      <c r="BH244" s="48">
        <v>0</v>
      </c>
      <c r="BI244" s="49">
        <v>0</v>
      </c>
      <c r="BJ244" s="48">
        <v>26</v>
      </c>
      <c r="BK244" s="49">
        <v>100</v>
      </c>
      <c r="BL244" s="48">
        <v>26</v>
      </c>
    </row>
    <row r="245" spans="1:64" ht="15">
      <c r="A245" s="64" t="s">
        <v>303</v>
      </c>
      <c r="B245" s="64" t="s">
        <v>303</v>
      </c>
      <c r="C245" s="65" t="s">
        <v>4031</v>
      </c>
      <c r="D245" s="66">
        <v>10</v>
      </c>
      <c r="E245" s="67" t="s">
        <v>136</v>
      </c>
      <c r="F245" s="68">
        <v>12</v>
      </c>
      <c r="G245" s="65"/>
      <c r="H245" s="69"/>
      <c r="I245" s="70"/>
      <c r="J245" s="70"/>
      <c r="K245" s="34" t="s">
        <v>65</v>
      </c>
      <c r="L245" s="77">
        <v>245</v>
      </c>
      <c r="M245" s="77"/>
      <c r="N245" s="72"/>
      <c r="O245" s="79" t="s">
        <v>176</v>
      </c>
      <c r="P245" s="81">
        <v>43692.26185185185</v>
      </c>
      <c r="Q245" s="79" t="s">
        <v>501</v>
      </c>
      <c r="R245" s="83" t="s">
        <v>613</v>
      </c>
      <c r="S245" s="79" t="s">
        <v>638</v>
      </c>
      <c r="T245" s="79" t="s">
        <v>740</v>
      </c>
      <c r="U245" s="79"/>
      <c r="V245" s="83" t="s">
        <v>909</v>
      </c>
      <c r="W245" s="81">
        <v>43692.26185185185</v>
      </c>
      <c r="X245" s="83" t="s">
        <v>1110</v>
      </c>
      <c r="Y245" s="79"/>
      <c r="Z245" s="79"/>
      <c r="AA245" s="85" t="s">
        <v>1370</v>
      </c>
      <c r="AB245" s="79"/>
      <c r="AC245" s="79" t="b">
        <v>0</v>
      </c>
      <c r="AD245" s="79">
        <v>0</v>
      </c>
      <c r="AE245" s="85" t="s">
        <v>1459</v>
      </c>
      <c r="AF245" s="79" t="b">
        <v>0</v>
      </c>
      <c r="AG245" s="79" t="s">
        <v>1468</v>
      </c>
      <c r="AH245" s="79"/>
      <c r="AI245" s="85" t="s">
        <v>1459</v>
      </c>
      <c r="AJ245" s="79" t="b">
        <v>0</v>
      </c>
      <c r="AK245" s="79">
        <v>1</v>
      </c>
      <c r="AL245" s="85" t="s">
        <v>1459</v>
      </c>
      <c r="AM245" s="79" t="s">
        <v>1487</v>
      </c>
      <c r="AN245" s="79" t="b">
        <v>0</v>
      </c>
      <c r="AO245" s="85" t="s">
        <v>1370</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26</v>
      </c>
      <c r="BK245" s="49">
        <v>100</v>
      </c>
      <c r="BL245" s="48">
        <v>26</v>
      </c>
    </row>
    <row r="246" spans="1:64" ht="15">
      <c r="A246" s="64" t="s">
        <v>303</v>
      </c>
      <c r="B246" s="64" t="s">
        <v>303</v>
      </c>
      <c r="C246" s="65" t="s">
        <v>4031</v>
      </c>
      <c r="D246" s="66">
        <v>10</v>
      </c>
      <c r="E246" s="67" t="s">
        <v>136</v>
      </c>
      <c r="F246" s="68">
        <v>12</v>
      </c>
      <c r="G246" s="65"/>
      <c r="H246" s="69"/>
      <c r="I246" s="70"/>
      <c r="J246" s="70"/>
      <c r="K246" s="34" t="s">
        <v>65</v>
      </c>
      <c r="L246" s="77">
        <v>246</v>
      </c>
      <c r="M246" s="77"/>
      <c r="N246" s="72"/>
      <c r="O246" s="79" t="s">
        <v>176</v>
      </c>
      <c r="P246" s="81">
        <v>43692.38539351852</v>
      </c>
      <c r="Q246" s="79" t="s">
        <v>502</v>
      </c>
      <c r="R246" s="83" t="s">
        <v>569</v>
      </c>
      <c r="S246" s="79" t="s">
        <v>641</v>
      </c>
      <c r="T246" s="79" t="s">
        <v>684</v>
      </c>
      <c r="U246" s="79"/>
      <c r="V246" s="83" t="s">
        <v>909</v>
      </c>
      <c r="W246" s="81">
        <v>43692.38539351852</v>
      </c>
      <c r="X246" s="83" t="s">
        <v>1111</v>
      </c>
      <c r="Y246" s="79"/>
      <c r="Z246" s="79"/>
      <c r="AA246" s="85" t="s">
        <v>1371</v>
      </c>
      <c r="AB246" s="79"/>
      <c r="AC246" s="79" t="b">
        <v>0</v>
      </c>
      <c r="AD246" s="79">
        <v>14</v>
      </c>
      <c r="AE246" s="85" t="s">
        <v>1459</v>
      </c>
      <c r="AF246" s="79" t="b">
        <v>0</v>
      </c>
      <c r="AG246" s="79" t="s">
        <v>1470</v>
      </c>
      <c r="AH246" s="79"/>
      <c r="AI246" s="85" t="s">
        <v>1459</v>
      </c>
      <c r="AJ246" s="79" t="b">
        <v>0</v>
      </c>
      <c r="AK246" s="79">
        <v>1</v>
      </c>
      <c r="AL246" s="85" t="s">
        <v>1459</v>
      </c>
      <c r="AM246" s="79" t="s">
        <v>1487</v>
      </c>
      <c r="AN246" s="79" t="b">
        <v>0</v>
      </c>
      <c r="AO246" s="85" t="s">
        <v>1371</v>
      </c>
      <c r="AP246" s="79" t="s">
        <v>176</v>
      </c>
      <c r="AQ246" s="79">
        <v>0</v>
      </c>
      <c r="AR246" s="79">
        <v>0</v>
      </c>
      <c r="AS246" s="79"/>
      <c r="AT246" s="79"/>
      <c r="AU246" s="79"/>
      <c r="AV246" s="79"/>
      <c r="AW246" s="79"/>
      <c r="AX246" s="79"/>
      <c r="AY246" s="79"/>
      <c r="AZ246" s="79"/>
      <c r="BA246">
        <v>5</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7</v>
      </c>
      <c r="BK246" s="49">
        <v>100</v>
      </c>
      <c r="BL246" s="48">
        <v>7</v>
      </c>
    </row>
    <row r="247" spans="1:64" ht="15">
      <c r="A247" s="64" t="s">
        <v>303</v>
      </c>
      <c r="B247" s="64" t="s">
        <v>306</v>
      </c>
      <c r="C247" s="65" t="s">
        <v>4031</v>
      </c>
      <c r="D247" s="66">
        <v>10</v>
      </c>
      <c r="E247" s="67" t="s">
        <v>136</v>
      </c>
      <c r="F247" s="68">
        <v>12</v>
      </c>
      <c r="G247" s="65"/>
      <c r="H247" s="69"/>
      <c r="I247" s="70"/>
      <c r="J247" s="70"/>
      <c r="K247" s="34" t="s">
        <v>66</v>
      </c>
      <c r="L247" s="77">
        <v>247</v>
      </c>
      <c r="M247" s="77"/>
      <c r="N247" s="72"/>
      <c r="O247" s="79" t="s">
        <v>369</v>
      </c>
      <c r="P247" s="81">
        <v>43692.4708912037</v>
      </c>
      <c r="Q247" s="79" t="s">
        <v>475</v>
      </c>
      <c r="R247" s="83" t="s">
        <v>600</v>
      </c>
      <c r="S247" s="79" t="s">
        <v>652</v>
      </c>
      <c r="T247" s="79" t="s">
        <v>710</v>
      </c>
      <c r="U247" s="83" t="s">
        <v>799</v>
      </c>
      <c r="V247" s="83" t="s">
        <v>799</v>
      </c>
      <c r="W247" s="81">
        <v>43692.4708912037</v>
      </c>
      <c r="X247" s="83" t="s">
        <v>1078</v>
      </c>
      <c r="Y247" s="79"/>
      <c r="Z247" s="79"/>
      <c r="AA247" s="85" t="s">
        <v>1338</v>
      </c>
      <c r="AB247" s="79"/>
      <c r="AC247" s="79" t="b">
        <v>0</v>
      </c>
      <c r="AD247" s="79">
        <v>4</v>
      </c>
      <c r="AE247" s="85" t="s">
        <v>1459</v>
      </c>
      <c r="AF247" s="79" t="b">
        <v>0</v>
      </c>
      <c r="AG247" s="79" t="s">
        <v>1468</v>
      </c>
      <c r="AH247" s="79"/>
      <c r="AI247" s="85" t="s">
        <v>1459</v>
      </c>
      <c r="AJ247" s="79" t="b">
        <v>0</v>
      </c>
      <c r="AK247" s="79">
        <v>2</v>
      </c>
      <c r="AL247" s="85" t="s">
        <v>1459</v>
      </c>
      <c r="AM247" s="79" t="s">
        <v>1487</v>
      </c>
      <c r="AN247" s="79" t="b">
        <v>0</v>
      </c>
      <c r="AO247" s="85" t="s">
        <v>1338</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3</v>
      </c>
      <c r="BC247" s="78" t="str">
        <f>REPLACE(INDEX(GroupVertices[Group],MATCH(Edges[[#This Row],[Vertex 2]],GroupVertices[Vertex],0)),1,1,"")</f>
        <v>2</v>
      </c>
      <c r="BD247" s="48"/>
      <c r="BE247" s="49"/>
      <c r="BF247" s="48"/>
      <c r="BG247" s="49"/>
      <c r="BH247" s="48"/>
      <c r="BI247" s="49"/>
      <c r="BJ247" s="48"/>
      <c r="BK247" s="49"/>
      <c r="BL247" s="48"/>
    </row>
    <row r="248" spans="1:64" ht="15">
      <c r="A248" s="64" t="s">
        <v>303</v>
      </c>
      <c r="B248" s="64" t="s">
        <v>306</v>
      </c>
      <c r="C248" s="65" t="s">
        <v>4031</v>
      </c>
      <c r="D248" s="66">
        <v>10</v>
      </c>
      <c r="E248" s="67" t="s">
        <v>136</v>
      </c>
      <c r="F248" s="68">
        <v>12</v>
      </c>
      <c r="G248" s="65"/>
      <c r="H248" s="69"/>
      <c r="I248" s="70"/>
      <c r="J248" s="70"/>
      <c r="K248" s="34" t="s">
        <v>66</v>
      </c>
      <c r="L248" s="77">
        <v>248</v>
      </c>
      <c r="M248" s="77"/>
      <c r="N248" s="72"/>
      <c r="O248" s="79" t="s">
        <v>369</v>
      </c>
      <c r="P248" s="81">
        <v>43694.64881944445</v>
      </c>
      <c r="Q248" s="79" t="s">
        <v>491</v>
      </c>
      <c r="R248" s="83" t="s">
        <v>606</v>
      </c>
      <c r="S248" s="79" t="s">
        <v>653</v>
      </c>
      <c r="T248" s="79" t="s">
        <v>733</v>
      </c>
      <c r="U248" s="83" t="s">
        <v>810</v>
      </c>
      <c r="V248" s="83" t="s">
        <v>810</v>
      </c>
      <c r="W248" s="81">
        <v>43694.64881944445</v>
      </c>
      <c r="X248" s="83" t="s">
        <v>1098</v>
      </c>
      <c r="Y248" s="79"/>
      <c r="Z248" s="79"/>
      <c r="AA248" s="85" t="s">
        <v>1358</v>
      </c>
      <c r="AB248" s="79"/>
      <c r="AC248" s="79" t="b">
        <v>0</v>
      </c>
      <c r="AD248" s="79">
        <v>2</v>
      </c>
      <c r="AE248" s="85" t="s">
        <v>1459</v>
      </c>
      <c r="AF248" s="79" t="b">
        <v>0</v>
      </c>
      <c r="AG248" s="79" t="s">
        <v>1468</v>
      </c>
      <c r="AH248" s="79"/>
      <c r="AI248" s="85" t="s">
        <v>1459</v>
      </c>
      <c r="AJ248" s="79" t="b">
        <v>0</v>
      </c>
      <c r="AK248" s="79">
        <v>0</v>
      </c>
      <c r="AL248" s="85" t="s">
        <v>1459</v>
      </c>
      <c r="AM248" s="79" t="s">
        <v>1487</v>
      </c>
      <c r="AN248" s="79" t="b">
        <v>0</v>
      </c>
      <c r="AO248" s="85" t="s">
        <v>1358</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3</v>
      </c>
      <c r="BC248" s="78" t="str">
        <f>REPLACE(INDEX(GroupVertices[Group],MATCH(Edges[[#This Row],[Vertex 2]],GroupVertices[Vertex],0)),1,1,"")</f>
        <v>2</v>
      </c>
      <c r="BD248" s="48"/>
      <c r="BE248" s="49"/>
      <c r="BF248" s="48"/>
      <c r="BG248" s="49"/>
      <c r="BH248" s="48"/>
      <c r="BI248" s="49"/>
      <c r="BJ248" s="48"/>
      <c r="BK248" s="49"/>
      <c r="BL248" s="48"/>
    </row>
    <row r="249" spans="1:64" ht="15">
      <c r="A249" s="64" t="s">
        <v>303</v>
      </c>
      <c r="B249" s="64" t="s">
        <v>312</v>
      </c>
      <c r="C249" s="65" t="s">
        <v>4029</v>
      </c>
      <c r="D249" s="66">
        <v>7.666666666666667</v>
      </c>
      <c r="E249" s="67" t="s">
        <v>136</v>
      </c>
      <c r="F249" s="68">
        <v>19.666666666666664</v>
      </c>
      <c r="G249" s="65"/>
      <c r="H249" s="69"/>
      <c r="I249" s="70"/>
      <c r="J249" s="70"/>
      <c r="K249" s="34" t="s">
        <v>66</v>
      </c>
      <c r="L249" s="77">
        <v>249</v>
      </c>
      <c r="M249" s="77"/>
      <c r="N249" s="72"/>
      <c r="O249" s="79" t="s">
        <v>369</v>
      </c>
      <c r="P249" s="81">
        <v>43697.337592592594</v>
      </c>
      <c r="Q249" s="79" t="s">
        <v>431</v>
      </c>
      <c r="R249" s="79"/>
      <c r="S249" s="79"/>
      <c r="T249" s="79"/>
      <c r="U249" s="79"/>
      <c r="V249" s="83" t="s">
        <v>909</v>
      </c>
      <c r="W249" s="81">
        <v>43697.337592592594</v>
      </c>
      <c r="X249" s="83" t="s">
        <v>1112</v>
      </c>
      <c r="Y249" s="79"/>
      <c r="Z249" s="79"/>
      <c r="AA249" s="85" t="s">
        <v>1372</v>
      </c>
      <c r="AB249" s="79"/>
      <c r="AC249" s="79" t="b">
        <v>0</v>
      </c>
      <c r="AD249" s="79">
        <v>0</v>
      </c>
      <c r="AE249" s="85" t="s">
        <v>1459</v>
      </c>
      <c r="AF249" s="79" t="b">
        <v>0</v>
      </c>
      <c r="AG249" s="79" t="s">
        <v>1468</v>
      </c>
      <c r="AH249" s="79"/>
      <c r="AI249" s="85" t="s">
        <v>1459</v>
      </c>
      <c r="AJ249" s="79" t="b">
        <v>0</v>
      </c>
      <c r="AK249" s="79">
        <v>6</v>
      </c>
      <c r="AL249" s="85" t="s">
        <v>1395</v>
      </c>
      <c r="AM249" s="79" t="s">
        <v>1487</v>
      </c>
      <c r="AN249" s="79" t="b">
        <v>0</v>
      </c>
      <c r="AO249" s="85" t="s">
        <v>1395</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3</v>
      </c>
      <c r="BC249" s="78" t="str">
        <f>REPLACE(INDEX(GroupVertices[Group],MATCH(Edges[[#This Row],[Vertex 2]],GroupVertices[Vertex],0)),1,1,"")</f>
        <v>2</v>
      </c>
      <c r="BD249" s="48">
        <v>0</v>
      </c>
      <c r="BE249" s="49">
        <v>0</v>
      </c>
      <c r="BF249" s="48">
        <v>0</v>
      </c>
      <c r="BG249" s="49">
        <v>0</v>
      </c>
      <c r="BH249" s="48">
        <v>0</v>
      </c>
      <c r="BI249" s="49">
        <v>0</v>
      </c>
      <c r="BJ249" s="48">
        <v>17</v>
      </c>
      <c r="BK249" s="49">
        <v>100</v>
      </c>
      <c r="BL249" s="48">
        <v>17</v>
      </c>
    </row>
    <row r="250" spans="1:64" ht="15">
      <c r="A250" s="64" t="s">
        <v>303</v>
      </c>
      <c r="B250" s="64" t="s">
        <v>306</v>
      </c>
      <c r="C250" s="65" t="s">
        <v>4031</v>
      </c>
      <c r="D250" s="66">
        <v>10</v>
      </c>
      <c r="E250" s="67" t="s">
        <v>136</v>
      </c>
      <c r="F250" s="68">
        <v>12</v>
      </c>
      <c r="G250" s="65"/>
      <c r="H250" s="69"/>
      <c r="I250" s="70"/>
      <c r="J250" s="70"/>
      <c r="K250" s="34" t="s">
        <v>66</v>
      </c>
      <c r="L250" s="77">
        <v>250</v>
      </c>
      <c r="M250" s="77"/>
      <c r="N250" s="72"/>
      <c r="O250" s="79" t="s">
        <v>369</v>
      </c>
      <c r="P250" s="81">
        <v>43697.45075231481</v>
      </c>
      <c r="Q250" s="79" t="s">
        <v>503</v>
      </c>
      <c r="R250" s="83" t="s">
        <v>578</v>
      </c>
      <c r="S250" s="79" t="s">
        <v>645</v>
      </c>
      <c r="T250" s="79" t="s">
        <v>741</v>
      </c>
      <c r="U250" s="79"/>
      <c r="V250" s="83" t="s">
        <v>909</v>
      </c>
      <c r="W250" s="81">
        <v>43697.45075231481</v>
      </c>
      <c r="X250" s="83" t="s">
        <v>1113</v>
      </c>
      <c r="Y250" s="79"/>
      <c r="Z250" s="79"/>
      <c r="AA250" s="85" t="s">
        <v>1373</v>
      </c>
      <c r="AB250" s="79"/>
      <c r="AC250" s="79" t="b">
        <v>0</v>
      </c>
      <c r="AD250" s="79">
        <v>7</v>
      </c>
      <c r="AE250" s="85" t="s">
        <v>1459</v>
      </c>
      <c r="AF250" s="79" t="b">
        <v>0</v>
      </c>
      <c r="AG250" s="79" t="s">
        <v>1468</v>
      </c>
      <c r="AH250" s="79"/>
      <c r="AI250" s="85" t="s">
        <v>1459</v>
      </c>
      <c r="AJ250" s="79" t="b">
        <v>0</v>
      </c>
      <c r="AK250" s="79">
        <v>2</v>
      </c>
      <c r="AL250" s="85" t="s">
        <v>1459</v>
      </c>
      <c r="AM250" s="79" t="s">
        <v>1487</v>
      </c>
      <c r="AN250" s="79" t="b">
        <v>0</v>
      </c>
      <c r="AO250" s="85" t="s">
        <v>1373</v>
      </c>
      <c r="AP250" s="79" t="s">
        <v>176</v>
      </c>
      <c r="AQ250" s="79">
        <v>0</v>
      </c>
      <c r="AR250" s="79">
        <v>0</v>
      </c>
      <c r="AS250" s="79"/>
      <c r="AT250" s="79"/>
      <c r="AU250" s="79"/>
      <c r="AV250" s="79"/>
      <c r="AW250" s="79"/>
      <c r="AX250" s="79"/>
      <c r="AY250" s="79"/>
      <c r="AZ250" s="79"/>
      <c r="BA250">
        <v>8</v>
      </c>
      <c r="BB250" s="78" t="str">
        <f>REPLACE(INDEX(GroupVertices[Group],MATCH(Edges[[#This Row],[Vertex 1]],GroupVertices[Vertex],0)),1,1,"")</f>
        <v>3</v>
      </c>
      <c r="BC250" s="78" t="str">
        <f>REPLACE(INDEX(GroupVertices[Group],MATCH(Edges[[#This Row],[Vertex 2]],GroupVertices[Vertex],0)),1,1,"")</f>
        <v>2</v>
      </c>
      <c r="BD250" s="48"/>
      <c r="BE250" s="49"/>
      <c r="BF250" s="48"/>
      <c r="BG250" s="49"/>
      <c r="BH250" s="48"/>
      <c r="BI250" s="49"/>
      <c r="BJ250" s="48"/>
      <c r="BK250" s="49"/>
      <c r="BL250" s="48"/>
    </row>
    <row r="251" spans="1:64" ht="15">
      <c r="A251" s="64" t="s">
        <v>303</v>
      </c>
      <c r="B251" s="64" t="s">
        <v>312</v>
      </c>
      <c r="C251" s="65" t="s">
        <v>4029</v>
      </c>
      <c r="D251" s="66">
        <v>7.666666666666667</v>
      </c>
      <c r="E251" s="67" t="s">
        <v>136</v>
      </c>
      <c r="F251" s="68">
        <v>19.666666666666664</v>
      </c>
      <c r="G251" s="65"/>
      <c r="H251" s="69"/>
      <c r="I251" s="70"/>
      <c r="J251" s="70"/>
      <c r="K251" s="34" t="s">
        <v>66</v>
      </c>
      <c r="L251" s="77">
        <v>251</v>
      </c>
      <c r="M251" s="77"/>
      <c r="N251" s="72"/>
      <c r="O251" s="79" t="s">
        <v>369</v>
      </c>
      <c r="P251" s="81">
        <v>43697.45075231481</v>
      </c>
      <c r="Q251" s="79" t="s">
        <v>503</v>
      </c>
      <c r="R251" s="83" t="s">
        <v>578</v>
      </c>
      <c r="S251" s="79" t="s">
        <v>645</v>
      </c>
      <c r="T251" s="79" t="s">
        <v>741</v>
      </c>
      <c r="U251" s="79"/>
      <c r="V251" s="83" t="s">
        <v>909</v>
      </c>
      <c r="W251" s="81">
        <v>43697.45075231481</v>
      </c>
      <c r="X251" s="83" t="s">
        <v>1113</v>
      </c>
      <c r="Y251" s="79"/>
      <c r="Z251" s="79"/>
      <c r="AA251" s="85" t="s">
        <v>1373</v>
      </c>
      <c r="AB251" s="79"/>
      <c r="AC251" s="79" t="b">
        <v>0</v>
      </c>
      <c r="AD251" s="79">
        <v>7</v>
      </c>
      <c r="AE251" s="85" t="s">
        <v>1459</v>
      </c>
      <c r="AF251" s="79" t="b">
        <v>0</v>
      </c>
      <c r="AG251" s="79" t="s">
        <v>1468</v>
      </c>
      <c r="AH251" s="79"/>
      <c r="AI251" s="85" t="s">
        <v>1459</v>
      </c>
      <c r="AJ251" s="79" t="b">
        <v>0</v>
      </c>
      <c r="AK251" s="79">
        <v>2</v>
      </c>
      <c r="AL251" s="85" t="s">
        <v>1459</v>
      </c>
      <c r="AM251" s="79" t="s">
        <v>1487</v>
      </c>
      <c r="AN251" s="79" t="b">
        <v>0</v>
      </c>
      <c r="AO251" s="85" t="s">
        <v>1373</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3</v>
      </c>
      <c r="BC251" s="78" t="str">
        <f>REPLACE(INDEX(GroupVertices[Group],MATCH(Edges[[#This Row],[Vertex 2]],GroupVertices[Vertex],0)),1,1,"")</f>
        <v>2</v>
      </c>
      <c r="BD251" s="48">
        <v>0</v>
      </c>
      <c r="BE251" s="49">
        <v>0</v>
      </c>
      <c r="BF251" s="48">
        <v>0</v>
      </c>
      <c r="BG251" s="49">
        <v>0</v>
      </c>
      <c r="BH251" s="48">
        <v>0</v>
      </c>
      <c r="BI251" s="49">
        <v>0</v>
      </c>
      <c r="BJ251" s="48">
        <v>26</v>
      </c>
      <c r="BK251" s="49">
        <v>100</v>
      </c>
      <c r="BL251" s="48">
        <v>26</v>
      </c>
    </row>
    <row r="252" spans="1:64" ht="15">
      <c r="A252" s="64" t="s">
        <v>303</v>
      </c>
      <c r="B252" s="64" t="s">
        <v>303</v>
      </c>
      <c r="C252" s="65" t="s">
        <v>4031</v>
      </c>
      <c r="D252" s="66">
        <v>10</v>
      </c>
      <c r="E252" s="67" t="s">
        <v>136</v>
      </c>
      <c r="F252" s="68">
        <v>12</v>
      </c>
      <c r="G252" s="65"/>
      <c r="H252" s="69"/>
      <c r="I252" s="70"/>
      <c r="J252" s="70"/>
      <c r="K252" s="34" t="s">
        <v>65</v>
      </c>
      <c r="L252" s="77">
        <v>252</v>
      </c>
      <c r="M252" s="77"/>
      <c r="N252" s="72"/>
      <c r="O252" s="79" t="s">
        <v>176</v>
      </c>
      <c r="P252" s="81">
        <v>43698.30641203704</v>
      </c>
      <c r="Q252" s="79" t="s">
        <v>504</v>
      </c>
      <c r="R252" s="83" t="s">
        <v>614</v>
      </c>
      <c r="S252" s="79" t="s">
        <v>645</v>
      </c>
      <c r="T252" s="79" t="s">
        <v>742</v>
      </c>
      <c r="U252" s="79"/>
      <c r="V252" s="83" t="s">
        <v>909</v>
      </c>
      <c r="W252" s="81">
        <v>43698.30641203704</v>
      </c>
      <c r="X252" s="83" t="s">
        <v>1114</v>
      </c>
      <c r="Y252" s="79"/>
      <c r="Z252" s="79"/>
      <c r="AA252" s="85" t="s">
        <v>1374</v>
      </c>
      <c r="AB252" s="79"/>
      <c r="AC252" s="79" t="b">
        <v>0</v>
      </c>
      <c r="AD252" s="79">
        <v>5</v>
      </c>
      <c r="AE252" s="85" t="s">
        <v>1459</v>
      </c>
      <c r="AF252" s="79" t="b">
        <v>0</v>
      </c>
      <c r="AG252" s="79" t="s">
        <v>1468</v>
      </c>
      <c r="AH252" s="79"/>
      <c r="AI252" s="85" t="s">
        <v>1459</v>
      </c>
      <c r="AJ252" s="79" t="b">
        <v>0</v>
      </c>
      <c r="AK252" s="79">
        <v>0</v>
      </c>
      <c r="AL252" s="85" t="s">
        <v>1459</v>
      </c>
      <c r="AM252" s="79" t="s">
        <v>1487</v>
      </c>
      <c r="AN252" s="79" t="b">
        <v>0</v>
      </c>
      <c r="AO252" s="85" t="s">
        <v>1374</v>
      </c>
      <c r="AP252" s="79" t="s">
        <v>176</v>
      </c>
      <c r="AQ252" s="79">
        <v>0</v>
      </c>
      <c r="AR252" s="79">
        <v>0</v>
      </c>
      <c r="AS252" s="79"/>
      <c r="AT252" s="79"/>
      <c r="AU252" s="79"/>
      <c r="AV252" s="79"/>
      <c r="AW252" s="79"/>
      <c r="AX252" s="79"/>
      <c r="AY252" s="79"/>
      <c r="AZ252" s="79"/>
      <c r="BA252">
        <v>5</v>
      </c>
      <c r="BB252" s="78" t="str">
        <f>REPLACE(INDEX(GroupVertices[Group],MATCH(Edges[[#This Row],[Vertex 1]],GroupVertices[Vertex],0)),1,1,"")</f>
        <v>3</v>
      </c>
      <c r="BC252" s="78" t="str">
        <f>REPLACE(INDEX(GroupVertices[Group],MATCH(Edges[[#This Row],[Vertex 2]],GroupVertices[Vertex],0)),1,1,"")</f>
        <v>3</v>
      </c>
      <c r="BD252" s="48">
        <v>0</v>
      </c>
      <c r="BE252" s="49">
        <v>0</v>
      </c>
      <c r="BF252" s="48">
        <v>0</v>
      </c>
      <c r="BG252" s="49">
        <v>0</v>
      </c>
      <c r="BH252" s="48">
        <v>0</v>
      </c>
      <c r="BI252" s="49">
        <v>0</v>
      </c>
      <c r="BJ252" s="48">
        <v>25</v>
      </c>
      <c r="BK252" s="49">
        <v>100</v>
      </c>
      <c r="BL252" s="48">
        <v>25</v>
      </c>
    </row>
    <row r="253" spans="1:64" ht="15">
      <c r="A253" s="64" t="s">
        <v>303</v>
      </c>
      <c r="B253" s="64" t="s">
        <v>306</v>
      </c>
      <c r="C253" s="65" t="s">
        <v>4031</v>
      </c>
      <c r="D253" s="66">
        <v>10</v>
      </c>
      <c r="E253" s="67" t="s">
        <v>136</v>
      </c>
      <c r="F253" s="68">
        <v>12</v>
      </c>
      <c r="G253" s="65"/>
      <c r="H253" s="69"/>
      <c r="I253" s="70"/>
      <c r="J253" s="70"/>
      <c r="K253" s="34" t="s">
        <v>66</v>
      </c>
      <c r="L253" s="77">
        <v>253</v>
      </c>
      <c r="M253" s="77"/>
      <c r="N253" s="72"/>
      <c r="O253" s="79" t="s">
        <v>369</v>
      </c>
      <c r="P253" s="81">
        <v>43699.291180555556</v>
      </c>
      <c r="Q253" s="79" t="s">
        <v>470</v>
      </c>
      <c r="R253" s="83" t="s">
        <v>596</v>
      </c>
      <c r="S253" s="79" t="s">
        <v>645</v>
      </c>
      <c r="T253" s="79" t="s">
        <v>722</v>
      </c>
      <c r="U253" s="79"/>
      <c r="V253" s="83" t="s">
        <v>909</v>
      </c>
      <c r="W253" s="81">
        <v>43699.291180555556</v>
      </c>
      <c r="X253" s="83" t="s">
        <v>1070</v>
      </c>
      <c r="Y253" s="79"/>
      <c r="Z253" s="79"/>
      <c r="AA253" s="85" t="s">
        <v>1330</v>
      </c>
      <c r="AB253" s="79"/>
      <c r="AC253" s="79" t="b">
        <v>0</v>
      </c>
      <c r="AD253" s="79">
        <v>12</v>
      </c>
      <c r="AE253" s="85" t="s">
        <v>1459</v>
      </c>
      <c r="AF253" s="79" t="b">
        <v>0</v>
      </c>
      <c r="AG253" s="79" t="s">
        <v>1468</v>
      </c>
      <c r="AH253" s="79"/>
      <c r="AI253" s="85" t="s">
        <v>1459</v>
      </c>
      <c r="AJ253" s="79" t="b">
        <v>0</v>
      </c>
      <c r="AK253" s="79">
        <v>2</v>
      </c>
      <c r="AL253" s="85" t="s">
        <v>1459</v>
      </c>
      <c r="AM253" s="79" t="s">
        <v>1487</v>
      </c>
      <c r="AN253" s="79" t="b">
        <v>0</v>
      </c>
      <c r="AO253" s="85" t="s">
        <v>1330</v>
      </c>
      <c r="AP253" s="79" t="s">
        <v>176</v>
      </c>
      <c r="AQ253" s="79">
        <v>0</v>
      </c>
      <c r="AR253" s="79">
        <v>0</v>
      </c>
      <c r="AS253" s="79"/>
      <c r="AT253" s="79"/>
      <c r="AU253" s="79"/>
      <c r="AV253" s="79"/>
      <c r="AW253" s="79"/>
      <c r="AX253" s="79"/>
      <c r="AY253" s="79"/>
      <c r="AZ253" s="79"/>
      <c r="BA253">
        <v>8</v>
      </c>
      <c r="BB253" s="78" t="str">
        <f>REPLACE(INDEX(GroupVertices[Group],MATCH(Edges[[#This Row],[Vertex 1]],GroupVertices[Vertex],0)),1,1,"")</f>
        <v>3</v>
      </c>
      <c r="BC253" s="78" t="str">
        <f>REPLACE(INDEX(GroupVertices[Group],MATCH(Edges[[#This Row],[Vertex 2]],GroupVertices[Vertex],0)),1,1,"")</f>
        <v>2</v>
      </c>
      <c r="BD253" s="48">
        <v>0</v>
      </c>
      <c r="BE253" s="49">
        <v>0</v>
      </c>
      <c r="BF253" s="48">
        <v>0</v>
      </c>
      <c r="BG253" s="49">
        <v>0</v>
      </c>
      <c r="BH253" s="48">
        <v>0</v>
      </c>
      <c r="BI253" s="49">
        <v>0</v>
      </c>
      <c r="BJ253" s="48">
        <v>23</v>
      </c>
      <c r="BK253" s="49">
        <v>100</v>
      </c>
      <c r="BL253" s="48">
        <v>23</v>
      </c>
    </row>
    <row r="254" spans="1:64" ht="15">
      <c r="A254" s="64" t="s">
        <v>303</v>
      </c>
      <c r="B254" s="64" t="s">
        <v>312</v>
      </c>
      <c r="C254" s="65" t="s">
        <v>4029</v>
      </c>
      <c r="D254" s="66">
        <v>7.666666666666667</v>
      </c>
      <c r="E254" s="67" t="s">
        <v>136</v>
      </c>
      <c r="F254" s="68">
        <v>19.666666666666664</v>
      </c>
      <c r="G254" s="65"/>
      <c r="H254" s="69"/>
      <c r="I254" s="70"/>
      <c r="J254" s="70"/>
      <c r="K254" s="34" t="s">
        <v>66</v>
      </c>
      <c r="L254" s="77">
        <v>254</v>
      </c>
      <c r="M254" s="77"/>
      <c r="N254" s="72"/>
      <c r="O254" s="79" t="s">
        <v>369</v>
      </c>
      <c r="P254" s="81">
        <v>43700.295810185184</v>
      </c>
      <c r="Q254" s="79" t="s">
        <v>505</v>
      </c>
      <c r="R254" s="83" t="s">
        <v>615</v>
      </c>
      <c r="S254" s="79" t="s">
        <v>645</v>
      </c>
      <c r="T254" s="79" t="s">
        <v>743</v>
      </c>
      <c r="U254" s="79"/>
      <c r="V254" s="83" t="s">
        <v>909</v>
      </c>
      <c r="W254" s="81">
        <v>43700.295810185184</v>
      </c>
      <c r="X254" s="83" t="s">
        <v>1115</v>
      </c>
      <c r="Y254" s="79"/>
      <c r="Z254" s="79"/>
      <c r="AA254" s="85" t="s">
        <v>1375</v>
      </c>
      <c r="AB254" s="79"/>
      <c r="AC254" s="79" t="b">
        <v>0</v>
      </c>
      <c r="AD254" s="79">
        <v>4</v>
      </c>
      <c r="AE254" s="85" t="s">
        <v>1459</v>
      </c>
      <c r="AF254" s="79" t="b">
        <v>0</v>
      </c>
      <c r="AG254" s="79" t="s">
        <v>1468</v>
      </c>
      <c r="AH254" s="79"/>
      <c r="AI254" s="85" t="s">
        <v>1459</v>
      </c>
      <c r="AJ254" s="79" t="b">
        <v>0</v>
      </c>
      <c r="AK254" s="79">
        <v>1</v>
      </c>
      <c r="AL254" s="85" t="s">
        <v>1459</v>
      </c>
      <c r="AM254" s="79" t="s">
        <v>1487</v>
      </c>
      <c r="AN254" s="79" t="b">
        <v>0</v>
      </c>
      <c r="AO254" s="85" t="s">
        <v>1375</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3</v>
      </c>
      <c r="BC254" s="78" t="str">
        <f>REPLACE(INDEX(GroupVertices[Group],MATCH(Edges[[#This Row],[Vertex 2]],GroupVertices[Vertex],0)),1,1,"")</f>
        <v>2</v>
      </c>
      <c r="BD254" s="48">
        <v>0</v>
      </c>
      <c r="BE254" s="49">
        <v>0</v>
      </c>
      <c r="BF254" s="48">
        <v>0</v>
      </c>
      <c r="BG254" s="49">
        <v>0</v>
      </c>
      <c r="BH254" s="48">
        <v>0</v>
      </c>
      <c r="BI254" s="49">
        <v>0</v>
      </c>
      <c r="BJ254" s="48">
        <v>26</v>
      </c>
      <c r="BK254" s="49">
        <v>100</v>
      </c>
      <c r="BL254" s="48">
        <v>26</v>
      </c>
    </row>
    <row r="255" spans="1:64" ht="15">
      <c r="A255" s="64" t="s">
        <v>303</v>
      </c>
      <c r="B255" s="64" t="s">
        <v>306</v>
      </c>
      <c r="C255" s="65" t="s">
        <v>4031</v>
      </c>
      <c r="D255" s="66">
        <v>10</v>
      </c>
      <c r="E255" s="67" t="s">
        <v>136</v>
      </c>
      <c r="F255" s="68">
        <v>12</v>
      </c>
      <c r="G255" s="65"/>
      <c r="H255" s="69"/>
      <c r="I255" s="70"/>
      <c r="J255" s="70"/>
      <c r="K255" s="34" t="s">
        <v>66</v>
      </c>
      <c r="L255" s="77">
        <v>255</v>
      </c>
      <c r="M255" s="77"/>
      <c r="N255" s="72"/>
      <c r="O255" s="79" t="s">
        <v>369</v>
      </c>
      <c r="P255" s="81">
        <v>43700.31722222222</v>
      </c>
      <c r="Q255" s="79" t="s">
        <v>451</v>
      </c>
      <c r="R255" s="79"/>
      <c r="S255" s="79"/>
      <c r="T255" s="79" t="s">
        <v>708</v>
      </c>
      <c r="U255" s="79"/>
      <c r="V255" s="83" t="s">
        <v>909</v>
      </c>
      <c r="W255" s="81">
        <v>43700.31722222222</v>
      </c>
      <c r="X255" s="83" t="s">
        <v>1116</v>
      </c>
      <c r="Y255" s="79"/>
      <c r="Z255" s="79"/>
      <c r="AA255" s="85" t="s">
        <v>1376</v>
      </c>
      <c r="AB255" s="79"/>
      <c r="AC255" s="79" t="b">
        <v>0</v>
      </c>
      <c r="AD255" s="79">
        <v>0</v>
      </c>
      <c r="AE255" s="85" t="s">
        <v>1459</v>
      </c>
      <c r="AF255" s="79" t="b">
        <v>0</v>
      </c>
      <c r="AG255" s="79" t="s">
        <v>1468</v>
      </c>
      <c r="AH255" s="79"/>
      <c r="AI255" s="85" t="s">
        <v>1459</v>
      </c>
      <c r="AJ255" s="79" t="b">
        <v>0</v>
      </c>
      <c r="AK255" s="79">
        <v>4</v>
      </c>
      <c r="AL255" s="85" t="s">
        <v>1303</v>
      </c>
      <c r="AM255" s="79" t="s">
        <v>1487</v>
      </c>
      <c r="AN255" s="79" t="b">
        <v>0</v>
      </c>
      <c r="AO255" s="85" t="s">
        <v>1303</v>
      </c>
      <c r="AP255" s="79" t="s">
        <v>176</v>
      </c>
      <c r="AQ255" s="79">
        <v>0</v>
      </c>
      <c r="AR255" s="79">
        <v>0</v>
      </c>
      <c r="AS255" s="79"/>
      <c r="AT255" s="79"/>
      <c r="AU255" s="79"/>
      <c r="AV255" s="79"/>
      <c r="AW255" s="79"/>
      <c r="AX255" s="79"/>
      <c r="AY255" s="79"/>
      <c r="AZ255" s="79"/>
      <c r="BA255">
        <v>8</v>
      </c>
      <c r="BB255" s="78" t="str">
        <f>REPLACE(INDEX(GroupVertices[Group],MATCH(Edges[[#This Row],[Vertex 1]],GroupVertices[Vertex],0)),1,1,"")</f>
        <v>3</v>
      </c>
      <c r="BC255" s="78" t="str">
        <f>REPLACE(INDEX(GroupVertices[Group],MATCH(Edges[[#This Row],[Vertex 2]],GroupVertices[Vertex],0)),1,1,"")</f>
        <v>2</v>
      </c>
      <c r="BD255" s="48"/>
      <c r="BE255" s="49"/>
      <c r="BF255" s="48"/>
      <c r="BG255" s="49"/>
      <c r="BH255" s="48"/>
      <c r="BI255" s="49"/>
      <c r="BJ255" s="48"/>
      <c r="BK255" s="49"/>
      <c r="BL255" s="48"/>
    </row>
    <row r="256" spans="1:64" ht="15">
      <c r="A256" s="64" t="s">
        <v>303</v>
      </c>
      <c r="B256" s="64" t="s">
        <v>289</v>
      </c>
      <c r="C256" s="65" t="s">
        <v>4028</v>
      </c>
      <c r="D256" s="66">
        <v>3</v>
      </c>
      <c r="E256" s="67" t="s">
        <v>132</v>
      </c>
      <c r="F256" s="68">
        <v>35</v>
      </c>
      <c r="G256" s="65"/>
      <c r="H256" s="69"/>
      <c r="I256" s="70"/>
      <c r="J256" s="70"/>
      <c r="K256" s="34" t="s">
        <v>65</v>
      </c>
      <c r="L256" s="77">
        <v>256</v>
      </c>
      <c r="M256" s="77"/>
      <c r="N256" s="72"/>
      <c r="O256" s="79" t="s">
        <v>369</v>
      </c>
      <c r="P256" s="81">
        <v>43700.31722222222</v>
      </c>
      <c r="Q256" s="79" t="s">
        <v>451</v>
      </c>
      <c r="R256" s="79"/>
      <c r="S256" s="79"/>
      <c r="T256" s="79" t="s">
        <v>708</v>
      </c>
      <c r="U256" s="79"/>
      <c r="V256" s="83" t="s">
        <v>909</v>
      </c>
      <c r="W256" s="81">
        <v>43700.31722222222</v>
      </c>
      <c r="X256" s="83" t="s">
        <v>1116</v>
      </c>
      <c r="Y256" s="79"/>
      <c r="Z256" s="79"/>
      <c r="AA256" s="85" t="s">
        <v>1376</v>
      </c>
      <c r="AB256" s="79"/>
      <c r="AC256" s="79" t="b">
        <v>0</v>
      </c>
      <c r="AD256" s="79">
        <v>0</v>
      </c>
      <c r="AE256" s="85" t="s">
        <v>1459</v>
      </c>
      <c r="AF256" s="79" t="b">
        <v>0</v>
      </c>
      <c r="AG256" s="79" t="s">
        <v>1468</v>
      </c>
      <c r="AH256" s="79"/>
      <c r="AI256" s="85" t="s">
        <v>1459</v>
      </c>
      <c r="AJ256" s="79" t="b">
        <v>0</v>
      </c>
      <c r="AK256" s="79">
        <v>4</v>
      </c>
      <c r="AL256" s="85" t="s">
        <v>1303</v>
      </c>
      <c r="AM256" s="79" t="s">
        <v>1487</v>
      </c>
      <c r="AN256" s="79" t="b">
        <v>0</v>
      </c>
      <c r="AO256" s="85" t="s">
        <v>1303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2</v>
      </c>
      <c r="BD256" s="48">
        <v>0</v>
      </c>
      <c r="BE256" s="49">
        <v>0</v>
      </c>
      <c r="BF256" s="48">
        <v>0</v>
      </c>
      <c r="BG256" s="49">
        <v>0</v>
      </c>
      <c r="BH256" s="48">
        <v>0</v>
      </c>
      <c r="BI256" s="49">
        <v>0</v>
      </c>
      <c r="BJ256" s="48">
        <v>15</v>
      </c>
      <c r="BK256" s="49">
        <v>100</v>
      </c>
      <c r="BL256" s="48">
        <v>15</v>
      </c>
    </row>
    <row r="257" spans="1:64" ht="15">
      <c r="A257" s="64" t="s">
        <v>303</v>
      </c>
      <c r="B257" s="64" t="s">
        <v>313</v>
      </c>
      <c r="C257" s="65" t="s">
        <v>4028</v>
      </c>
      <c r="D257" s="66">
        <v>3</v>
      </c>
      <c r="E257" s="67" t="s">
        <v>132</v>
      </c>
      <c r="F257" s="68">
        <v>35</v>
      </c>
      <c r="G257" s="65"/>
      <c r="H257" s="69"/>
      <c r="I257" s="70"/>
      <c r="J257" s="70"/>
      <c r="K257" s="34" t="s">
        <v>66</v>
      </c>
      <c r="L257" s="77">
        <v>257</v>
      </c>
      <c r="M257" s="77"/>
      <c r="N257" s="72"/>
      <c r="O257" s="79" t="s">
        <v>369</v>
      </c>
      <c r="P257" s="81">
        <v>43700.506527777776</v>
      </c>
      <c r="Q257" s="79" t="s">
        <v>506</v>
      </c>
      <c r="R257" s="83" t="s">
        <v>616</v>
      </c>
      <c r="S257" s="79" t="s">
        <v>645</v>
      </c>
      <c r="T257" s="79" t="s">
        <v>744</v>
      </c>
      <c r="U257" s="79"/>
      <c r="V257" s="83" t="s">
        <v>909</v>
      </c>
      <c r="W257" s="81">
        <v>43700.506527777776</v>
      </c>
      <c r="X257" s="83" t="s">
        <v>1117</v>
      </c>
      <c r="Y257" s="79"/>
      <c r="Z257" s="79"/>
      <c r="AA257" s="85" t="s">
        <v>1377</v>
      </c>
      <c r="AB257" s="79"/>
      <c r="AC257" s="79" t="b">
        <v>0</v>
      </c>
      <c r="AD257" s="79">
        <v>4</v>
      </c>
      <c r="AE257" s="85" t="s">
        <v>1459</v>
      </c>
      <c r="AF257" s="79" t="b">
        <v>0</v>
      </c>
      <c r="AG257" s="79" t="s">
        <v>1468</v>
      </c>
      <c r="AH257" s="79"/>
      <c r="AI257" s="85" t="s">
        <v>1459</v>
      </c>
      <c r="AJ257" s="79" t="b">
        <v>0</v>
      </c>
      <c r="AK257" s="79">
        <v>2</v>
      </c>
      <c r="AL257" s="85" t="s">
        <v>1459</v>
      </c>
      <c r="AM257" s="79" t="s">
        <v>1487</v>
      </c>
      <c r="AN257" s="79" t="b">
        <v>0</v>
      </c>
      <c r="AO257" s="85" t="s">
        <v>1377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0</v>
      </c>
      <c r="BE257" s="49">
        <v>0</v>
      </c>
      <c r="BF257" s="48">
        <v>0</v>
      </c>
      <c r="BG257" s="49">
        <v>0</v>
      </c>
      <c r="BH257" s="48">
        <v>0</v>
      </c>
      <c r="BI257" s="49">
        <v>0</v>
      </c>
      <c r="BJ257" s="48">
        <v>28</v>
      </c>
      <c r="BK257" s="49">
        <v>100</v>
      </c>
      <c r="BL257" s="48">
        <v>28</v>
      </c>
    </row>
    <row r="258" spans="1:64" ht="15">
      <c r="A258" s="64" t="s">
        <v>303</v>
      </c>
      <c r="B258" s="64" t="s">
        <v>306</v>
      </c>
      <c r="C258" s="65" t="s">
        <v>4031</v>
      </c>
      <c r="D258" s="66">
        <v>10</v>
      </c>
      <c r="E258" s="67" t="s">
        <v>136</v>
      </c>
      <c r="F258" s="68">
        <v>12</v>
      </c>
      <c r="G258" s="65"/>
      <c r="H258" s="69"/>
      <c r="I258" s="70"/>
      <c r="J258" s="70"/>
      <c r="K258" s="34" t="s">
        <v>66</v>
      </c>
      <c r="L258" s="77">
        <v>258</v>
      </c>
      <c r="M258" s="77"/>
      <c r="N258" s="72"/>
      <c r="O258" s="79" t="s">
        <v>369</v>
      </c>
      <c r="P258" s="81">
        <v>43700.511342592596</v>
      </c>
      <c r="Q258" s="79" t="s">
        <v>507</v>
      </c>
      <c r="R258" s="79"/>
      <c r="S258" s="79"/>
      <c r="T258" s="79"/>
      <c r="U258" s="79"/>
      <c r="V258" s="83" t="s">
        <v>909</v>
      </c>
      <c r="W258" s="81">
        <v>43700.511342592596</v>
      </c>
      <c r="X258" s="83" t="s">
        <v>1118</v>
      </c>
      <c r="Y258" s="79"/>
      <c r="Z258" s="79"/>
      <c r="AA258" s="85" t="s">
        <v>1378</v>
      </c>
      <c r="AB258" s="79"/>
      <c r="AC258" s="79" t="b">
        <v>0</v>
      </c>
      <c r="AD258" s="79">
        <v>0</v>
      </c>
      <c r="AE258" s="85" t="s">
        <v>1459</v>
      </c>
      <c r="AF258" s="79" t="b">
        <v>0</v>
      </c>
      <c r="AG258" s="79" t="s">
        <v>1468</v>
      </c>
      <c r="AH258" s="79"/>
      <c r="AI258" s="85" t="s">
        <v>1459</v>
      </c>
      <c r="AJ258" s="79" t="b">
        <v>0</v>
      </c>
      <c r="AK258" s="79">
        <v>1</v>
      </c>
      <c r="AL258" s="85" t="s">
        <v>1365</v>
      </c>
      <c r="AM258" s="79" t="s">
        <v>1487</v>
      </c>
      <c r="AN258" s="79" t="b">
        <v>0</v>
      </c>
      <c r="AO258" s="85" t="s">
        <v>1365</v>
      </c>
      <c r="AP258" s="79" t="s">
        <v>176</v>
      </c>
      <c r="AQ258" s="79">
        <v>0</v>
      </c>
      <c r="AR258" s="79">
        <v>0</v>
      </c>
      <c r="AS258" s="79"/>
      <c r="AT258" s="79"/>
      <c r="AU258" s="79"/>
      <c r="AV258" s="79"/>
      <c r="AW258" s="79"/>
      <c r="AX258" s="79"/>
      <c r="AY258" s="79"/>
      <c r="AZ258" s="79"/>
      <c r="BA258">
        <v>8</v>
      </c>
      <c r="BB258" s="78" t="str">
        <f>REPLACE(INDEX(GroupVertices[Group],MATCH(Edges[[#This Row],[Vertex 1]],GroupVertices[Vertex],0)),1,1,"")</f>
        <v>3</v>
      </c>
      <c r="BC258" s="78" t="str">
        <f>REPLACE(INDEX(GroupVertices[Group],MATCH(Edges[[#This Row],[Vertex 2]],GroupVertices[Vertex],0)),1,1,"")</f>
        <v>2</v>
      </c>
      <c r="BD258" s="48">
        <v>0</v>
      </c>
      <c r="BE258" s="49">
        <v>0</v>
      </c>
      <c r="BF258" s="48">
        <v>0</v>
      </c>
      <c r="BG258" s="49">
        <v>0</v>
      </c>
      <c r="BH258" s="48">
        <v>0</v>
      </c>
      <c r="BI258" s="49">
        <v>0</v>
      </c>
      <c r="BJ258" s="48">
        <v>18</v>
      </c>
      <c r="BK258" s="49">
        <v>100</v>
      </c>
      <c r="BL258" s="48">
        <v>18</v>
      </c>
    </row>
    <row r="259" spans="1:64" ht="15">
      <c r="A259" s="64" t="s">
        <v>306</v>
      </c>
      <c r="B259" s="64" t="s">
        <v>303</v>
      </c>
      <c r="C259" s="65" t="s">
        <v>4031</v>
      </c>
      <c r="D259" s="66">
        <v>10</v>
      </c>
      <c r="E259" s="67" t="s">
        <v>136</v>
      </c>
      <c r="F259" s="68">
        <v>12</v>
      </c>
      <c r="G259" s="65"/>
      <c r="H259" s="69"/>
      <c r="I259" s="70"/>
      <c r="J259" s="70"/>
      <c r="K259" s="34" t="s">
        <v>66</v>
      </c>
      <c r="L259" s="77">
        <v>259</v>
      </c>
      <c r="M259" s="77"/>
      <c r="N259" s="72"/>
      <c r="O259" s="79" t="s">
        <v>369</v>
      </c>
      <c r="P259" s="81">
        <v>43689.33099537037</v>
      </c>
      <c r="Q259" s="79" t="s">
        <v>508</v>
      </c>
      <c r="R259" s="79"/>
      <c r="S259" s="79"/>
      <c r="T259" s="79" t="s">
        <v>745</v>
      </c>
      <c r="U259" s="79"/>
      <c r="V259" s="83" t="s">
        <v>912</v>
      </c>
      <c r="W259" s="81">
        <v>43689.33099537037</v>
      </c>
      <c r="X259" s="83" t="s">
        <v>1119</v>
      </c>
      <c r="Y259" s="79"/>
      <c r="Z259" s="79"/>
      <c r="AA259" s="85" t="s">
        <v>1379</v>
      </c>
      <c r="AB259" s="79"/>
      <c r="AC259" s="79" t="b">
        <v>0</v>
      </c>
      <c r="AD259" s="79">
        <v>0</v>
      </c>
      <c r="AE259" s="85" t="s">
        <v>1459</v>
      </c>
      <c r="AF259" s="79" t="b">
        <v>0</v>
      </c>
      <c r="AG259" s="79" t="s">
        <v>1468</v>
      </c>
      <c r="AH259" s="79"/>
      <c r="AI259" s="85" t="s">
        <v>1459</v>
      </c>
      <c r="AJ259" s="79" t="b">
        <v>0</v>
      </c>
      <c r="AK259" s="79">
        <v>2</v>
      </c>
      <c r="AL259" s="85" t="s">
        <v>1367</v>
      </c>
      <c r="AM259" s="79" t="s">
        <v>1495</v>
      </c>
      <c r="AN259" s="79" t="b">
        <v>0</v>
      </c>
      <c r="AO259" s="85" t="s">
        <v>1367</v>
      </c>
      <c r="AP259" s="79" t="s">
        <v>176</v>
      </c>
      <c r="AQ259" s="79">
        <v>0</v>
      </c>
      <c r="AR259" s="79">
        <v>0</v>
      </c>
      <c r="AS259" s="79"/>
      <c r="AT259" s="79"/>
      <c r="AU259" s="79"/>
      <c r="AV259" s="79"/>
      <c r="AW259" s="79"/>
      <c r="AX259" s="79"/>
      <c r="AY259" s="79"/>
      <c r="AZ259" s="79"/>
      <c r="BA259">
        <v>12</v>
      </c>
      <c r="BB259" s="78" t="str">
        <f>REPLACE(INDEX(GroupVertices[Group],MATCH(Edges[[#This Row],[Vertex 1]],GroupVertices[Vertex],0)),1,1,"")</f>
        <v>2</v>
      </c>
      <c r="BC259" s="78" t="str">
        <f>REPLACE(INDEX(GroupVertices[Group],MATCH(Edges[[#This Row],[Vertex 2]],GroupVertices[Vertex],0)),1,1,"")</f>
        <v>3</v>
      </c>
      <c r="BD259" s="48">
        <v>0</v>
      </c>
      <c r="BE259" s="49">
        <v>0</v>
      </c>
      <c r="BF259" s="48">
        <v>0</v>
      </c>
      <c r="BG259" s="49">
        <v>0</v>
      </c>
      <c r="BH259" s="48">
        <v>0</v>
      </c>
      <c r="BI259" s="49">
        <v>0</v>
      </c>
      <c r="BJ259" s="48">
        <v>16</v>
      </c>
      <c r="BK259" s="49">
        <v>100</v>
      </c>
      <c r="BL259" s="48">
        <v>16</v>
      </c>
    </row>
    <row r="260" spans="1:64" ht="15">
      <c r="A260" s="64" t="s">
        <v>306</v>
      </c>
      <c r="B260" s="64" t="s">
        <v>303</v>
      </c>
      <c r="C260" s="65" t="s">
        <v>4031</v>
      </c>
      <c r="D260" s="66">
        <v>10</v>
      </c>
      <c r="E260" s="67" t="s">
        <v>136</v>
      </c>
      <c r="F260" s="68">
        <v>12</v>
      </c>
      <c r="G260" s="65"/>
      <c r="H260" s="69"/>
      <c r="I260" s="70"/>
      <c r="J260" s="70"/>
      <c r="K260" s="34" t="s">
        <v>66</v>
      </c>
      <c r="L260" s="77">
        <v>260</v>
      </c>
      <c r="M260" s="77"/>
      <c r="N260" s="72"/>
      <c r="O260" s="79" t="s">
        <v>369</v>
      </c>
      <c r="P260" s="81">
        <v>43689.33660879629</v>
      </c>
      <c r="Q260" s="79" t="s">
        <v>466</v>
      </c>
      <c r="R260" s="79"/>
      <c r="S260" s="79"/>
      <c r="T260" s="79" t="s">
        <v>718</v>
      </c>
      <c r="U260" s="79"/>
      <c r="V260" s="83" t="s">
        <v>912</v>
      </c>
      <c r="W260" s="81">
        <v>43689.33660879629</v>
      </c>
      <c r="X260" s="83" t="s">
        <v>1120</v>
      </c>
      <c r="Y260" s="79"/>
      <c r="Z260" s="79"/>
      <c r="AA260" s="85" t="s">
        <v>1380</v>
      </c>
      <c r="AB260" s="79"/>
      <c r="AC260" s="79" t="b">
        <v>0</v>
      </c>
      <c r="AD260" s="79">
        <v>0</v>
      </c>
      <c r="AE260" s="85" t="s">
        <v>1459</v>
      </c>
      <c r="AF260" s="79" t="b">
        <v>0</v>
      </c>
      <c r="AG260" s="79" t="s">
        <v>1468</v>
      </c>
      <c r="AH260" s="79"/>
      <c r="AI260" s="85" t="s">
        <v>1459</v>
      </c>
      <c r="AJ260" s="79" t="b">
        <v>0</v>
      </c>
      <c r="AK260" s="79">
        <v>2</v>
      </c>
      <c r="AL260" s="85" t="s">
        <v>1326</v>
      </c>
      <c r="AM260" s="79" t="s">
        <v>1495</v>
      </c>
      <c r="AN260" s="79" t="b">
        <v>0</v>
      </c>
      <c r="AO260" s="85" t="s">
        <v>1326</v>
      </c>
      <c r="AP260" s="79" t="s">
        <v>176</v>
      </c>
      <c r="AQ260" s="79">
        <v>0</v>
      </c>
      <c r="AR260" s="79">
        <v>0</v>
      </c>
      <c r="AS260" s="79"/>
      <c r="AT260" s="79"/>
      <c r="AU260" s="79"/>
      <c r="AV260" s="79"/>
      <c r="AW260" s="79"/>
      <c r="AX260" s="79"/>
      <c r="AY260" s="79"/>
      <c r="AZ260" s="79"/>
      <c r="BA260">
        <v>12</v>
      </c>
      <c r="BB260" s="78" t="str">
        <f>REPLACE(INDEX(GroupVertices[Group],MATCH(Edges[[#This Row],[Vertex 1]],GroupVertices[Vertex],0)),1,1,"")</f>
        <v>2</v>
      </c>
      <c r="BC260" s="78" t="str">
        <f>REPLACE(INDEX(GroupVertices[Group],MATCH(Edges[[#This Row],[Vertex 2]],GroupVertices[Vertex],0)),1,1,"")</f>
        <v>3</v>
      </c>
      <c r="BD260" s="48">
        <v>0</v>
      </c>
      <c r="BE260" s="49">
        <v>0</v>
      </c>
      <c r="BF260" s="48">
        <v>0</v>
      </c>
      <c r="BG260" s="49">
        <v>0</v>
      </c>
      <c r="BH260" s="48">
        <v>0</v>
      </c>
      <c r="BI260" s="49">
        <v>0</v>
      </c>
      <c r="BJ260" s="48">
        <v>17</v>
      </c>
      <c r="BK260" s="49">
        <v>100</v>
      </c>
      <c r="BL260" s="48">
        <v>17</v>
      </c>
    </row>
    <row r="261" spans="1:64" ht="15">
      <c r="A261" s="64" t="s">
        <v>306</v>
      </c>
      <c r="B261" s="64" t="s">
        <v>303</v>
      </c>
      <c r="C261" s="65" t="s">
        <v>4031</v>
      </c>
      <c r="D261" s="66">
        <v>10</v>
      </c>
      <c r="E261" s="67" t="s">
        <v>136</v>
      </c>
      <c r="F261" s="68">
        <v>12</v>
      </c>
      <c r="G261" s="65"/>
      <c r="H261" s="69"/>
      <c r="I261" s="70"/>
      <c r="J261" s="70"/>
      <c r="K261" s="34" t="s">
        <v>66</v>
      </c>
      <c r="L261" s="77">
        <v>261</v>
      </c>
      <c r="M261" s="77"/>
      <c r="N261" s="72"/>
      <c r="O261" s="79" t="s">
        <v>369</v>
      </c>
      <c r="P261" s="81">
        <v>43689.49256944445</v>
      </c>
      <c r="Q261" s="79" t="s">
        <v>437</v>
      </c>
      <c r="R261" s="79"/>
      <c r="S261" s="79"/>
      <c r="T261" s="79" t="s">
        <v>666</v>
      </c>
      <c r="U261" s="79"/>
      <c r="V261" s="83" t="s">
        <v>912</v>
      </c>
      <c r="W261" s="81">
        <v>43689.49256944445</v>
      </c>
      <c r="X261" s="83" t="s">
        <v>1121</v>
      </c>
      <c r="Y261" s="79"/>
      <c r="Z261" s="79"/>
      <c r="AA261" s="85" t="s">
        <v>1381</v>
      </c>
      <c r="AB261" s="79"/>
      <c r="AC261" s="79" t="b">
        <v>0</v>
      </c>
      <c r="AD261" s="79">
        <v>0</v>
      </c>
      <c r="AE261" s="85" t="s">
        <v>1459</v>
      </c>
      <c r="AF261" s="79" t="b">
        <v>0</v>
      </c>
      <c r="AG261" s="79" t="s">
        <v>1468</v>
      </c>
      <c r="AH261" s="79"/>
      <c r="AI261" s="85" t="s">
        <v>1459</v>
      </c>
      <c r="AJ261" s="79" t="b">
        <v>0</v>
      </c>
      <c r="AK261" s="79">
        <v>2</v>
      </c>
      <c r="AL261" s="85" t="s">
        <v>1368</v>
      </c>
      <c r="AM261" s="79" t="s">
        <v>1495</v>
      </c>
      <c r="AN261" s="79" t="b">
        <v>0</v>
      </c>
      <c r="AO261" s="85" t="s">
        <v>1368</v>
      </c>
      <c r="AP261" s="79" t="s">
        <v>176</v>
      </c>
      <c r="AQ261" s="79">
        <v>0</v>
      </c>
      <c r="AR261" s="79">
        <v>0</v>
      </c>
      <c r="AS261" s="79"/>
      <c r="AT261" s="79"/>
      <c r="AU261" s="79"/>
      <c r="AV261" s="79"/>
      <c r="AW261" s="79"/>
      <c r="AX261" s="79"/>
      <c r="AY261" s="79"/>
      <c r="AZ261" s="79"/>
      <c r="BA261">
        <v>12</v>
      </c>
      <c r="BB261" s="78" t="str">
        <f>REPLACE(INDEX(GroupVertices[Group],MATCH(Edges[[#This Row],[Vertex 1]],GroupVertices[Vertex],0)),1,1,"")</f>
        <v>2</v>
      </c>
      <c r="BC261" s="78" t="str">
        <f>REPLACE(INDEX(GroupVertices[Group],MATCH(Edges[[#This Row],[Vertex 2]],GroupVertices[Vertex],0)),1,1,"")</f>
        <v>3</v>
      </c>
      <c r="BD261" s="48">
        <v>0</v>
      </c>
      <c r="BE261" s="49">
        <v>0</v>
      </c>
      <c r="BF261" s="48">
        <v>0</v>
      </c>
      <c r="BG261" s="49">
        <v>0</v>
      </c>
      <c r="BH261" s="48">
        <v>0</v>
      </c>
      <c r="BI261" s="49">
        <v>0</v>
      </c>
      <c r="BJ261" s="48">
        <v>15</v>
      </c>
      <c r="BK261" s="49">
        <v>100</v>
      </c>
      <c r="BL261" s="48">
        <v>15</v>
      </c>
    </row>
    <row r="262" spans="1:64" ht="15">
      <c r="A262" s="64" t="s">
        <v>306</v>
      </c>
      <c r="B262" s="64" t="s">
        <v>303</v>
      </c>
      <c r="C262" s="65" t="s">
        <v>4031</v>
      </c>
      <c r="D262" s="66">
        <v>10</v>
      </c>
      <c r="E262" s="67" t="s">
        <v>136</v>
      </c>
      <c r="F262" s="68">
        <v>12</v>
      </c>
      <c r="G262" s="65"/>
      <c r="H262" s="69"/>
      <c r="I262" s="70"/>
      <c r="J262" s="70"/>
      <c r="K262" s="34" t="s">
        <v>66</v>
      </c>
      <c r="L262" s="77">
        <v>262</v>
      </c>
      <c r="M262" s="77"/>
      <c r="N262" s="72"/>
      <c r="O262" s="79" t="s">
        <v>369</v>
      </c>
      <c r="P262" s="81">
        <v>43691.39642361111</v>
      </c>
      <c r="Q262" s="79" t="s">
        <v>509</v>
      </c>
      <c r="R262" s="79"/>
      <c r="S262" s="79"/>
      <c r="T262" s="79" t="s">
        <v>674</v>
      </c>
      <c r="U262" s="79"/>
      <c r="V262" s="83" t="s">
        <v>912</v>
      </c>
      <c r="W262" s="81">
        <v>43691.39642361111</v>
      </c>
      <c r="X262" s="83" t="s">
        <v>1122</v>
      </c>
      <c r="Y262" s="79"/>
      <c r="Z262" s="79"/>
      <c r="AA262" s="85" t="s">
        <v>1382</v>
      </c>
      <c r="AB262" s="79"/>
      <c r="AC262" s="79" t="b">
        <v>0</v>
      </c>
      <c r="AD262" s="79">
        <v>0</v>
      </c>
      <c r="AE262" s="85" t="s">
        <v>1459</v>
      </c>
      <c r="AF262" s="79" t="b">
        <v>0</v>
      </c>
      <c r="AG262" s="79" t="s">
        <v>1468</v>
      </c>
      <c r="AH262" s="79"/>
      <c r="AI262" s="85" t="s">
        <v>1459</v>
      </c>
      <c r="AJ262" s="79" t="b">
        <v>0</v>
      </c>
      <c r="AK262" s="79">
        <v>1</v>
      </c>
      <c r="AL262" s="85" t="s">
        <v>1357</v>
      </c>
      <c r="AM262" s="79" t="s">
        <v>1495</v>
      </c>
      <c r="AN262" s="79" t="b">
        <v>0</v>
      </c>
      <c r="AO262" s="85" t="s">
        <v>1357</v>
      </c>
      <c r="AP262" s="79" t="s">
        <v>176</v>
      </c>
      <c r="AQ262" s="79">
        <v>0</v>
      </c>
      <c r="AR262" s="79">
        <v>0</v>
      </c>
      <c r="AS262" s="79"/>
      <c r="AT262" s="79"/>
      <c r="AU262" s="79"/>
      <c r="AV262" s="79"/>
      <c r="AW262" s="79"/>
      <c r="AX262" s="79"/>
      <c r="AY262" s="79"/>
      <c r="AZ262" s="79"/>
      <c r="BA262">
        <v>12</v>
      </c>
      <c r="BB262" s="78" t="str">
        <f>REPLACE(INDEX(GroupVertices[Group],MATCH(Edges[[#This Row],[Vertex 1]],GroupVertices[Vertex],0)),1,1,"")</f>
        <v>2</v>
      </c>
      <c r="BC262" s="78" t="str">
        <f>REPLACE(INDEX(GroupVertices[Group],MATCH(Edges[[#This Row],[Vertex 2]],GroupVertices[Vertex],0)),1,1,"")</f>
        <v>3</v>
      </c>
      <c r="BD262" s="48">
        <v>1</v>
      </c>
      <c r="BE262" s="49">
        <v>6.25</v>
      </c>
      <c r="BF262" s="48">
        <v>0</v>
      </c>
      <c r="BG262" s="49">
        <v>0</v>
      </c>
      <c r="BH262" s="48">
        <v>0</v>
      </c>
      <c r="BI262" s="49">
        <v>0</v>
      </c>
      <c r="BJ262" s="48">
        <v>15</v>
      </c>
      <c r="BK262" s="49">
        <v>93.75</v>
      </c>
      <c r="BL262" s="48">
        <v>16</v>
      </c>
    </row>
    <row r="263" spans="1:64" ht="15">
      <c r="A263" s="64" t="s">
        <v>306</v>
      </c>
      <c r="B263" s="64" t="s">
        <v>303</v>
      </c>
      <c r="C263" s="65" t="s">
        <v>4031</v>
      </c>
      <c r="D263" s="66">
        <v>10</v>
      </c>
      <c r="E263" s="67" t="s">
        <v>136</v>
      </c>
      <c r="F263" s="68">
        <v>12</v>
      </c>
      <c r="G263" s="65"/>
      <c r="H263" s="69"/>
      <c r="I263" s="70"/>
      <c r="J263" s="70"/>
      <c r="K263" s="34" t="s">
        <v>66</v>
      </c>
      <c r="L263" s="77">
        <v>263</v>
      </c>
      <c r="M263" s="77"/>
      <c r="N263" s="72"/>
      <c r="O263" s="79" t="s">
        <v>369</v>
      </c>
      <c r="P263" s="81">
        <v>43691.495150462964</v>
      </c>
      <c r="Q263" s="79" t="s">
        <v>510</v>
      </c>
      <c r="R263" s="83" t="s">
        <v>612</v>
      </c>
      <c r="S263" s="79" t="s">
        <v>645</v>
      </c>
      <c r="T263" s="79" t="s">
        <v>746</v>
      </c>
      <c r="U263" s="79"/>
      <c r="V263" s="83" t="s">
        <v>912</v>
      </c>
      <c r="W263" s="81">
        <v>43691.495150462964</v>
      </c>
      <c r="X263" s="83" t="s">
        <v>1123</v>
      </c>
      <c r="Y263" s="79"/>
      <c r="Z263" s="79"/>
      <c r="AA263" s="85" t="s">
        <v>1383</v>
      </c>
      <c r="AB263" s="79"/>
      <c r="AC263" s="79" t="b">
        <v>0</v>
      </c>
      <c r="AD263" s="79">
        <v>0</v>
      </c>
      <c r="AE263" s="85" t="s">
        <v>1459</v>
      </c>
      <c r="AF263" s="79" t="b">
        <v>0</v>
      </c>
      <c r="AG263" s="79" t="s">
        <v>1468</v>
      </c>
      <c r="AH263" s="79"/>
      <c r="AI263" s="85" t="s">
        <v>1459</v>
      </c>
      <c r="AJ263" s="79" t="b">
        <v>0</v>
      </c>
      <c r="AK263" s="79">
        <v>1</v>
      </c>
      <c r="AL263" s="85" t="s">
        <v>1369</v>
      </c>
      <c r="AM263" s="79" t="s">
        <v>1495</v>
      </c>
      <c r="AN263" s="79" t="b">
        <v>0</v>
      </c>
      <c r="AO263" s="85" t="s">
        <v>1369</v>
      </c>
      <c r="AP263" s="79" t="s">
        <v>176</v>
      </c>
      <c r="AQ263" s="79">
        <v>0</v>
      </c>
      <c r="AR263" s="79">
        <v>0</v>
      </c>
      <c r="AS263" s="79"/>
      <c r="AT263" s="79"/>
      <c r="AU263" s="79"/>
      <c r="AV263" s="79"/>
      <c r="AW263" s="79"/>
      <c r="AX263" s="79"/>
      <c r="AY263" s="79"/>
      <c r="AZ263" s="79"/>
      <c r="BA263">
        <v>12</v>
      </c>
      <c r="BB263" s="78" t="str">
        <f>REPLACE(INDEX(GroupVertices[Group],MATCH(Edges[[#This Row],[Vertex 1]],GroupVertices[Vertex],0)),1,1,"")</f>
        <v>2</v>
      </c>
      <c r="BC263" s="78" t="str">
        <f>REPLACE(INDEX(GroupVertices[Group],MATCH(Edges[[#This Row],[Vertex 2]],GroupVertices[Vertex],0)),1,1,"")</f>
        <v>3</v>
      </c>
      <c r="BD263" s="48">
        <v>0</v>
      </c>
      <c r="BE263" s="49">
        <v>0</v>
      </c>
      <c r="BF263" s="48">
        <v>0</v>
      </c>
      <c r="BG263" s="49">
        <v>0</v>
      </c>
      <c r="BH263" s="48">
        <v>0</v>
      </c>
      <c r="BI263" s="49">
        <v>0</v>
      </c>
      <c r="BJ263" s="48">
        <v>14</v>
      </c>
      <c r="BK263" s="49">
        <v>100</v>
      </c>
      <c r="BL263" s="48">
        <v>14</v>
      </c>
    </row>
    <row r="264" spans="1:64" ht="15">
      <c r="A264" s="64" t="s">
        <v>306</v>
      </c>
      <c r="B264" s="64" t="s">
        <v>303</v>
      </c>
      <c r="C264" s="65" t="s">
        <v>4031</v>
      </c>
      <c r="D264" s="66">
        <v>10</v>
      </c>
      <c r="E264" s="67" t="s">
        <v>136</v>
      </c>
      <c r="F264" s="68">
        <v>12</v>
      </c>
      <c r="G264" s="65"/>
      <c r="H264" s="69"/>
      <c r="I264" s="70"/>
      <c r="J264" s="70"/>
      <c r="K264" s="34" t="s">
        <v>66</v>
      </c>
      <c r="L264" s="77">
        <v>264</v>
      </c>
      <c r="M264" s="77"/>
      <c r="N264" s="72"/>
      <c r="O264" s="79" t="s">
        <v>369</v>
      </c>
      <c r="P264" s="81">
        <v>43692.41189814815</v>
      </c>
      <c r="Q264" s="79" t="s">
        <v>511</v>
      </c>
      <c r="R264" s="79"/>
      <c r="S264" s="79"/>
      <c r="T264" s="79"/>
      <c r="U264" s="79"/>
      <c r="V264" s="83" t="s">
        <v>912</v>
      </c>
      <c r="W264" s="81">
        <v>43692.41189814815</v>
      </c>
      <c r="X264" s="83" t="s">
        <v>1124</v>
      </c>
      <c r="Y264" s="79"/>
      <c r="Z264" s="79"/>
      <c r="AA264" s="85" t="s">
        <v>1384</v>
      </c>
      <c r="AB264" s="79"/>
      <c r="AC264" s="79" t="b">
        <v>0</v>
      </c>
      <c r="AD264" s="79">
        <v>0</v>
      </c>
      <c r="AE264" s="85" t="s">
        <v>1459</v>
      </c>
      <c r="AF264" s="79" t="b">
        <v>0</v>
      </c>
      <c r="AG264" s="79" t="s">
        <v>1468</v>
      </c>
      <c r="AH264" s="79"/>
      <c r="AI264" s="85" t="s">
        <v>1459</v>
      </c>
      <c r="AJ264" s="79" t="b">
        <v>0</v>
      </c>
      <c r="AK264" s="79">
        <v>1</v>
      </c>
      <c r="AL264" s="85" t="s">
        <v>1370</v>
      </c>
      <c r="AM264" s="79" t="s">
        <v>1495</v>
      </c>
      <c r="AN264" s="79" t="b">
        <v>0</v>
      </c>
      <c r="AO264" s="85" t="s">
        <v>1370</v>
      </c>
      <c r="AP264" s="79" t="s">
        <v>176</v>
      </c>
      <c r="AQ264" s="79">
        <v>0</v>
      </c>
      <c r="AR264" s="79">
        <v>0</v>
      </c>
      <c r="AS264" s="79"/>
      <c r="AT264" s="79"/>
      <c r="AU264" s="79"/>
      <c r="AV264" s="79"/>
      <c r="AW264" s="79"/>
      <c r="AX264" s="79"/>
      <c r="AY264" s="79"/>
      <c r="AZ264" s="79"/>
      <c r="BA264">
        <v>12</v>
      </c>
      <c r="BB264" s="78" t="str">
        <f>REPLACE(INDEX(GroupVertices[Group],MATCH(Edges[[#This Row],[Vertex 1]],GroupVertices[Vertex],0)),1,1,"")</f>
        <v>2</v>
      </c>
      <c r="BC264" s="78" t="str">
        <f>REPLACE(INDEX(GroupVertices[Group],MATCH(Edges[[#This Row],[Vertex 2]],GroupVertices[Vertex],0)),1,1,"")</f>
        <v>3</v>
      </c>
      <c r="BD264" s="48">
        <v>0</v>
      </c>
      <c r="BE264" s="49">
        <v>0</v>
      </c>
      <c r="BF264" s="48">
        <v>0</v>
      </c>
      <c r="BG264" s="49">
        <v>0</v>
      </c>
      <c r="BH264" s="48">
        <v>0</v>
      </c>
      <c r="BI264" s="49">
        <v>0</v>
      </c>
      <c r="BJ264" s="48">
        <v>15</v>
      </c>
      <c r="BK264" s="49">
        <v>100</v>
      </c>
      <c r="BL264" s="48">
        <v>15</v>
      </c>
    </row>
    <row r="265" spans="1:64" ht="15">
      <c r="A265" s="64" t="s">
        <v>306</v>
      </c>
      <c r="B265" s="64" t="s">
        <v>303</v>
      </c>
      <c r="C265" s="65" t="s">
        <v>4031</v>
      </c>
      <c r="D265" s="66">
        <v>10</v>
      </c>
      <c r="E265" s="67" t="s">
        <v>136</v>
      </c>
      <c r="F265" s="68">
        <v>12</v>
      </c>
      <c r="G265" s="65"/>
      <c r="H265" s="69"/>
      <c r="I265" s="70"/>
      <c r="J265" s="70"/>
      <c r="K265" s="34" t="s">
        <v>66</v>
      </c>
      <c r="L265" s="77">
        <v>265</v>
      </c>
      <c r="M265" s="77"/>
      <c r="N265" s="72"/>
      <c r="O265" s="79" t="s">
        <v>369</v>
      </c>
      <c r="P265" s="81">
        <v>43692.55640046296</v>
      </c>
      <c r="Q265" s="79" t="s">
        <v>487</v>
      </c>
      <c r="R265" s="79"/>
      <c r="S265" s="79"/>
      <c r="T265" s="79" t="s">
        <v>674</v>
      </c>
      <c r="U265" s="79"/>
      <c r="V265" s="83" t="s">
        <v>912</v>
      </c>
      <c r="W265" s="81">
        <v>43692.55640046296</v>
      </c>
      <c r="X265" s="83" t="s">
        <v>1125</v>
      </c>
      <c r="Y265" s="79"/>
      <c r="Z265" s="79"/>
      <c r="AA265" s="85" t="s">
        <v>1385</v>
      </c>
      <c r="AB265" s="79"/>
      <c r="AC265" s="79" t="b">
        <v>0</v>
      </c>
      <c r="AD265" s="79">
        <v>0</v>
      </c>
      <c r="AE265" s="85" t="s">
        <v>1459</v>
      </c>
      <c r="AF265" s="79" t="b">
        <v>0</v>
      </c>
      <c r="AG265" s="79" t="s">
        <v>1468</v>
      </c>
      <c r="AH265" s="79"/>
      <c r="AI265" s="85" t="s">
        <v>1459</v>
      </c>
      <c r="AJ265" s="79" t="b">
        <v>0</v>
      </c>
      <c r="AK265" s="79">
        <v>2</v>
      </c>
      <c r="AL265" s="85" t="s">
        <v>1338</v>
      </c>
      <c r="AM265" s="79" t="s">
        <v>1495</v>
      </c>
      <c r="AN265" s="79" t="b">
        <v>0</v>
      </c>
      <c r="AO265" s="85" t="s">
        <v>1338</v>
      </c>
      <c r="AP265" s="79" t="s">
        <v>176</v>
      </c>
      <c r="AQ265" s="79">
        <v>0</v>
      </c>
      <c r="AR265" s="79">
        <v>0</v>
      </c>
      <c r="AS265" s="79"/>
      <c r="AT265" s="79"/>
      <c r="AU265" s="79"/>
      <c r="AV265" s="79"/>
      <c r="AW265" s="79"/>
      <c r="AX265" s="79"/>
      <c r="AY265" s="79"/>
      <c r="AZ265" s="79"/>
      <c r="BA265">
        <v>12</v>
      </c>
      <c r="BB265" s="78" t="str">
        <f>REPLACE(INDEX(GroupVertices[Group],MATCH(Edges[[#This Row],[Vertex 1]],GroupVertices[Vertex],0)),1,1,"")</f>
        <v>2</v>
      </c>
      <c r="BC265" s="78" t="str">
        <f>REPLACE(INDEX(GroupVertices[Group],MATCH(Edges[[#This Row],[Vertex 2]],GroupVertices[Vertex],0)),1,1,"")</f>
        <v>3</v>
      </c>
      <c r="BD265" s="48">
        <v>0</v>
      </c>
      <c r="BE265" s="49">
        <v>0</v>
      </c>
      <c r="BF265" s="48">
        <v>0</v>
      </c>
      <c r="BG265" s="49">
        <v>0</v>
      </c>
      <c r="BH265" s="48">
        <v>0</v>
      </c>
      <c r="BI265" s="49">
        <v>0</v>
      </c>
      <c r="BJ265" s="48">
        <v>14</v>
      </c>
      <c r="BK265" s="49">
        <v>100</v>
      </c>
      <c r="BL265" s="48">
        <v>14</v>
      </c>
    </row>
    <row r="266" spans="1:64" ht="15">
      <c r="A266" s="64" t="s">
        <v>306</v>
      </c>
      <c r="B266" s="64" t="s">
        <v>303</v>
      </c>
      <c r="C266" s="65" t="s">
        <v>4031</v>
      </c>
      <c r="D266" s="66">
        <v>10</v>
      </c>
      <c r="E266" s="67" t="s">
        <v>136</v>
      </c>
      <c r="F266" s="68">
        <v>12</v>
      </c>
      <c r="G266" s="65"/>
      <c r="H266" s="69"/>
      <c r="I266" s="70"/>
      <c r="J266" s="70"/>
      <c r="K266" s="34" t="s">
        <v>66</v>
      </c>
      <c r="L266" s="77">
        <v>266</v>
      </c>
      <c r="M266" s="77"/>
      <c r="N266" s="72"/>
      <c r="O266" s="79" t="s">
        <v>369</v>
      </c>
      <c r="P266" s="81">
        <v>43693.45625</v>
      </c>
      <c r="Q266" s="79" t="s">
        <v>408</v>
      </c>
      <c r="R266" s="79"/>
      <c r="S266" s="79"/>
      <c r="T266" s="79" t="s">
        <v>686</v>
      </c>
      <c r="U266" s="79"/>
      <c r="V266" s="83" t="s">
        <v>912</v>
      </c>
      <c r="W266" s="81">
        <v>43693.45625</v>
      </c>
      <c r="X266" s="83" t="s">
        <v>1126</v>
      </c>
      <c r="Y266" s="79"/>
      <c r="Z266" s="79"/>
      <c r="AA266" s="85" t="s">
        <v>1386</v>
      </c>
      <c r="AB266" s="79"/>
      <c r="AC266" s="79" t="b">
        <v>0</v>
      </c>
      <c r="AD266" s="79">
        <v>0</v>
      </c>
      <c r="AE266" s="85" t="s">
        <v>1459</v>
      </c>
      <c r="AF266" s="79" t="b">
        <v>0</v>
      </c>
      <c r="AG266" s="79" t="s">
        <v>1468</v>
      </c>
      <c r="AH266" s="79"/>
      <c r="AI266" s="85" t="s">
        <v>1459</v>
      </c>
      <c r="AJ266" s="79" t="b">
        <v>0</v>
      </c>
      <c r="AK266" s="79">
        <v>5</v>
      </c>
      <c r="AL266" s="85" t="s">
        <v>1352</v>
      </c>
      <c r="AM266" s="79" t="s">
        <v>1495</v>
      </c>
      <c r="AN266" s="79" t="b">
        <v>0</v>
      </c>
      <c r="AO266" s="85" t="s">
        <v>1352</v>
      </c>
      <c r="AP266" s="79" t="s">
        <v>176</v>
      </c>
      <c r="AQ266" s="79">
        <v>0</v>
      </c>
      <c r="AR266" s="79">
        <v>0</v>
      </c>
      <c r="AS266" s="79"/>
      <c r="AT266" s="79"/>
      <c r="AU266" s="79"/>
      <c r="AV266" s="79"/>
      <c r="AW266" s="79"/>
      <c r="AX266" s="79"/>
      <c r="AY266" s="79"/>
      <c r="AZ266" s="79"/>
      <c r="BA266">
        <v>12</v>
      </c>
      <c r="BB266" s="78" t="str">
        <f>REPLACE(INDEX(GroupVertices[Group],MATCH(Edges[[#This Row],[Vertex 1]],GroupVertices[Vertex],0)),1,1,"")</f>
        <v>2</v>
      </c>
      <c r="BC266" s="78" t="str">
        <f>REPLACE(INDEX(GroupVertices[Group],MATCH(Edges[[#This Row],[Vertex 2]],GroupVertices[Vertex],0)),1,1,"")</f>
        <v>3</v>
      </c>
      <c r="BD266" s="48">
        <v>0</v>
      </c>
      <c r="BE266" s="49">
        <v>0</v>
      </c>
      <c r="BF266" s="48">
        <v>0</v>
      </c>
      <c r="BG266" s="49">
        <v>0</v>
      </c>
      <c r="BH266" s="48">
        <v>0</v>
      </c>
      <c r="BI266" s="49">
        <v>0</v>
      </c>
      <c r="BJ266" s="48">
        <v>17</v>
      </c>
      <c r="BK266" s="49">
        <v>100</v>
      </c>
      <c r="BL266" s="48">
        <v>17</v>
      </c>
    </row>
    <row r="267" spans="1:64" ht="15">
      <c r="A267" s="64" t="s">
        <v>306</v>
      </c>
      <c r="B267" s="64" t="s">
        <v>303</v>
      </c>
      <c r="C267" s="65" t="s">
        <v>4031</v>
      </c>
      <c r="D267" s="66">
        <v>10</v>
      </c>
      <c r="E267" s="67" t="s">
        <v>136</v>
      </c>
      <c r="F267" s="68">
        <v>12</v>
      </c>
      <c r="G267" s="65"/>
      <c r="H267" s="69"/>
      <c r="I267" s="70"/>
      <c r="J267" s="70"/>
      <c r="K267" s="34" t="s">
        <v>66</v>
      </c>
      <c r="L267" s="77">
        <v>267</v>
      </c>
      <c r="M267" s="77"/>
      <c r="N267" s="72"/>
      <c r="O267" s="79" t="s">
        <v>369</v>
      </c>
      <c r="P267" s="81">
        <v>43696.48479166667</v>
      </c>
      <c r="Q267" s="79" t="s">
        <v>492</v>
      </c>
      <c r="R267" s="79"/>
      <c r="S267" s="79"/>
      <c r="T267" s="79"/>
      <c r="U267" s="79"/>
      <c r="V267" s="83" t="s">
        <v>912</v>
      </c>
      <c r="W267" s="81">
        <v>43696.48479166667</v>
      </c>
      <c r="X267" s="83" t="s">
        <v>1099</v>
      </c>
      <c r="Y267" s="79"/>
      <c r="Z267" s="79"/>
      <c r="AA267" s="85" t="s">
        <v>1359</v>
      </c>
      <c r="AB267" s="79"/>
      <c r="AC267" s="79" t="b">
        <v>0</v>
      </c>
      <c r="AD267" s="79">
        <v>0</v>
      </c>
      <c r="AE267" s="85" t="s">
        <v>1459</v>
      </c>
      <c r="AF267" s="79" t="b">
        <v>0</v>
      </c>
      <c r="AG267" s="79" t="s">
        <v>1468</v>
      </c>
      <c r="AH267" s="79"/>
      <c r="AI267" s="85" t="s">
        <v>1459</v>
      </c>
      <c r="AJ267" s="79" t="b">
        <v>0</v>
      </c>
      <c r="AK267" s="79">
        <v>1</v>
      </c>
      <c r="AL267" s="85" t="s">
        <v>1358</v>
      </c>
      <c r="AM267" s="79" t="s">
        <v>1495</v>
      </c>
      <c r="AN267" s="79" t="b">
        <v>0</v>
      </c>
      <c r="AO267" s="85" t="s">
        <v>1358</v>
      </c>
      <c r="AP267" s="79" t="s">
        <v>176</v>
      </c>
      <c r="AQ267" s="79">
        <v>0</v>
      </c>
      <c r="AR267" s="79">
        <v>0</v>
      </c>
      <c r="AS267" s="79"/>
      <c r="AT267" s="79"/>
      <c r="AU267" s="79"/>
      <c r="AV267" s="79"/>
      <c r="AW267" s="79"/>
      <c r="AX267" s="79"/>
      <c r="AY267" s="79"/>
      <c r="AZ267" s="79"/>
      <c r="BA267">
        <v>12</v>
      </c>
      <c r="BB267" s="78" t="str">
        <f>REPLACE(INDEX(GroupVertices[Group],MATCH(Edges[[#This Row],[Vertex 1]],GroupVertices[Vertex],0)),1,1,"")</f>
        <v>2</v>
      </c>
      <c r="BC267" s="78" t="str">
        <f>REPLACE(INDEX(GroupVertices[Group],MATCH(Edges[[#This Row],[Vertex 2]],GroupVertices[Vertex],0)),1,1,"")</f>
        <v>3</v>
      </c>
      <c r="BD267" s="48"/>
      <c r="BE267" s="49"/>
      <c r="BF267" s="48"/>
      <c r="BG267" s="49"/>
      <c r="BH267" s="48"/>
      <c r="BI267" s="49"/>
      <c r="BJ267" s="48"/>
      <c r="BK267" s="49"/>
      <c r="BL267" s="48"/>
    </row>
    <row r="268" spans="1:64" ht="15">
      <c r="A268" s="64" t="s">
        <v>306</v>
      </c>
      <c r="B268" s="64" t="s">
        <v>303</v>
      </c>
      <c r="C268" s="65" t="s">
        <v>4031</v>
      </c>
      <c r="D268" s="66">
        <v>10</v>
      </c>
      <c r="E268" s="67" t="s">
        <v>136</v>
      </c>
      <c r="F268" s="68">
        <v>12</v>
      </c>
      <c r="G268" s="65"/>
      <c r="H268" s="69"/>
      <c r="I268" s="70"/>
      <c r="J268" s="70"/>
      <c r="K268" s="34" t="s">
        <v>66</v>
      </c>
      <c r="L268" s="77">
        <v>268</v>
      </c>
      <c r="M268" s="77"/>
      <c r="N268" s="72"/>
      <c r="O268" s="79" t="s">
        <v>369</v>
      </c>
      <c r="P268" s="81">
        <v>43699.42766203704</v>
      </c>
      <c r="Q268" s="79" t="s">
        <v>469</v>
      </c>
      <c r="R268" s="79"/>
      <c r="S268" s="79"/>
      <c r="T268" s="79" t="s">
        <v>721</v>
      </c>
      <c r="U268" s="79"/>
      <c r="V268" s="83" t="s">
        <v>912</v>
      </c>
      <c r="W268" s="81">
        <v>43699.42766203704</v>
      </c>
      <c r="X268" s="83" t="s">
        <v>1127</v>
      </c>
      <c r="Y268" s="79"/>
      <c r="Z268" s="79"/>
      <c r="AA268" s="85" t="s">
        <v>1387</v>
      </c>
      <c r="AB268" s="79"/>
      <c r="AC268" s="79" t="b">
        <v>0</v>
      </c>
      <c r="AD268" s="79">
        <v>0</v>
      </c>
      <c r="AE268" s="85" t="s">
        <v>1459</v>
      </c>
      <c r="AF268" s="79" t="b">
        <v>0</v>
      </c>
      <c r="AG268" s="79" t="s">
        <v>1468</v>
      </c>
      <c r="AH268" s="79"/>
      <c r="AI268" s="85" t="s">
        <v>1459</v>
      </c>
      <c r="AJ268" s="79" t="b">
        <v>0</v>
      </c>
      <c r="AK268" s="79">
        <v>2</v>
      </c>
      <c r="AL268" s="85" t="s">
        <v>1330</v>
      </c>
      <c r="AM268" s="79" t="s">
        <v>1495</v>
      </c>
      <c r="AN268" s="79" t="b">
        <v>0</v>
      </c>
      <c r="AO268" s="85" t="s">
        <v>1330</v>
      </c>
      <c r="AP268" s="79" t="s">
        <v>176</v>
      </c>
      <c r="AQ268" s="79">
        <v>0</v>
      </c>
      <c r="AR268" s="79">
        <v>0</v>
      </c>
      <c r="AS268" s="79"/>
      <c r="AT268" s="79"/>
      <c r="AU268" s="79"/>
      <c r="AV268" s="79"/>
      <c r="AW268" s="79"/>
      <c r="AX268" s="79"/>
      <c r="AY268" s="79"/>
      <c r="AZ268" s="79"/>
      <c r="BA268">
        <v>12</v>
      </c>
      <c r="BB268" s="78" t="str">
        <f>REPLACE(INDEX(GroupVertices[Group],MATCH(Edges[[#This Row],[Vertex 1]],GroupVertices[Vertex],0)),1,1,"")</f>
        <v>2</v>
      </c>
      <c r="BC268" s="78" t="str">
        <f>REPLACE(INDEX(GroupVertices[Group],MATCH(Edges[[#This Row],[Vertex 2]],GroupVertices[Vertex],0)),1,1,"")</f>
        <v>3</v>
      </c>
      <c r="BD268" s="48">
        <v>0</v>
      </c>
      <c r="BE268" s="49">
        <v>0</v>
      </c>
      <c r="BF268" s="48">
        <v>0</v>
      </c>
      <c r="BG268" s="49">
        <v>0</v>
      </c>
      <c r="BH268" s="48">
        <v>0</v>
      </c>
      <c r="BI268" s="49">
        <v>0</v>
      </c>
      <c r="BJ268" s="48">
        <v>14</v>
      </c>
      <c r="BK268" s="49">
        <v>100</v>
      </c>
      <c r="BL268" s="48">
        <v>14</v>
      </c>
    </row>
    <row r="269" spans="1:64" ht="15">
      <c r="A269" s="64" t="s">
        <v>306</v>
      </c>
      <c r="B269" s="64" t="s">
        <v>303</v>
      </c>
      <c r="C269" s="65" t="s">
        <v>4031</v>
      </c>
      <c r="D269" s="66">
        <v>10</v>
      </c>
      <c r="E269" s="67" t="s">
        <v>136</v>
      </c>
      <c r="F269" s="68">
        <v>12</v>
      </c>
      <c r="G269" s="65"/>
      <c r="H269" s="69"/>
      <c r="I269" s="70"/>
      <c r="J269" s="70"/>
      <c r="K269" s="34" t="s">
        <v>66</v>
      </c>
      <c r="L269" s="77">
        <v>269</v>
      </c>
      <c r="M269" s="77"/>
      <c r="N269" s="72"/>
      <c r="O269" s="79" t="s">
        <v>369</v>
      </c>
      <c r="P269" s="81">
        <v>43700.41583333333</v>
      </c>
      <c r="Q269" s="79" t="s">
        <v>512</v>
      </c>
      <c r="R269" s="79"/>
      <c r="S269" s="79"/>
      <c r="T269" s="79"/>
      <c r="U269" s="79"/>
      <c r="V269" s="83" t="s">
        <v>912</v>
      </c>
      <c r="W269" s="81">
        <v>43700.41583333333</v>
      </c>
      <c r="X269" s="83" t="s">
        <v>1128</v>
      </c>
      <c r="Y269" s="79"/>
      <c r="Z269" s="79"/>
      <c r="AA269" s="85" t="s">
        <v>1388</v>
      </c>
      <c r="AB269" s="79"/>
      <c r="AC269" s="79" t="b">
        <v>0</v>
      </c>
      <c r="AD269" s="79">
        <v>0</v>
      </c>
      <c r="AE269" s="85" t="s">
        <v>1459</v>
      </c>
      <c r="AF269" s="79" t="b">
        <v>0</v>
      </c>
      <c r="AG269" s="79" t="s">
        <v>1468</v>
      </c>
      <c r="AH269" s="79"/>
      <c r="AI269" s="85" t="s">
        <v>1459</v>
      </c>
      <c r="AJ269" s="79" t="b">
        <v>0</v>
      </c>
      <c r="AK269" s="79">
        <v>1</v>
      </c>
      <c r="AL269" s="85" t="s">
        <v>1375</v>
      </c>
      <c r="AM269" s="79" t="s">
        <v>1495</v>
      </c>
      <c r="AN269" s="79" t="b">
        <v>0</v>
      </c>
      <c r="AO269" s="85" t="s">
        <v>1375</v>
      </c>
      <c r="AP269" s="79" t="s">
        <v>176</v>
      </c>
      <c r="AQ269" s="79">
        <v>0</v>
      </c>
      <c r="AR269" s="79">
        <v>0</v>
      </c>
      <c r="AS269" s="79"/>
      <c r="AT269" s="79"/>
      <c r="AU269" s="79"/>
      <c r="AV269" s="79"/>
      <c r="AW269" s="79"/>
      <c r="AX269" s="79"/>
      <c r="AY269" s="79"/>
      <c r="AZ269" s="79"/>
      <c r="BA269">
        <v>12</v>
      </c>
      <c r="BB269" s="78" t="str">
        <f>REPLACE(INDEX(GroupVertices[Group],MATCH(Edges[[#This Row],[Vertex 1]],GroupVertices[Vertex],0)),1,1,"")</f>
        <v>2</v>
      </c>
      <c r="BC269" s="78" t="str">
        <f>REPLACE(INDEX(GroupVertices[Group],MATCH(Edges[[#This Row],[Vertex 2]],GroupVertices[Vertex],0)),1,1,"")</f>
        <v>3</v>
      </c>
      <c r="BD269" s="48">
        <v>0</v>
      </c>
      <c r="BE269" s="49">
        <v>0</v>
      </c>
      <c r="BF269" s="48">
        <v>0</v>
      </c>
      <c r="BG269" s="49">
        <v>0</v>
      </c>
      <c r="BH269" s="48">
        <v>0</v>
      </c>
      <c r="BI269" s="49">
        <v>0</v>
      </c>
      <c r="BJ269" s="48">
        <v>18</v>
      </c>
      <c r="BK269" s="49">
        <v>100</v>
      </c>
      <c r="BL269" s="48">
        <v>18</v>
      </c>
    </row>
    <row r="270" spans="1:64" ht="15">
      <c r="A270" s="64" t="s">
        <v>306</v>
      </c>
      <c r="B270" s="64" t="s">
        <v>303</v>
      </c>
      <c r="C270" s="65" t="s">
        <v>4031</v>
      </c>
      <c r="D270" s="66">
        <v>10</v>
      </c>
      <c r="E270" s="67" t="s">
        <v>136</v>
      </c>
      <c r="F270" s="68">
        <v>12</v>
      </c>
      <c r="G270" s="65"/>
      <c r="H270" s="69"/>
      <c r="I270" s="70"/>
      <c r="J270" s="70"/>
      <c r="K270" s="34" t="s">
        <v>66</v>
      </c>
      <c r="L270" s="77">
        <v>270</v>
      </c>
      <c r="M270" s="77"/>
      <c r="N270" s="72"/>
      <c r="O270" s="79" t="s">
        <v>369</v>
      </c>
      <c r="P270" s="81">
        <v>43700.561898148146</v>
      </c>
      <c r="Q270" s="79" t="s">
        <v>513</v>
      </c>
      <c r="R270" s="79"/>
      <c r="S270" s="79"/>
      <c r="T270" s="79" t="s">
        <v>747</v>
      </c>
      <c r="U270" s="79"/>
      <c r="V270" s="83" t="s">
        <v>912</v>
      </c>
      <c r="W270" s="81">
        <v>43700.561898148146</v>
      </c>
      <c r="X270" s="83" t="s">
        <v>1129</v>
      </c>
      <c r="Y270" s="79"/>
      <c r="Z270" s="79"/>
      <c r="AA270" s="85" t="s">
        <v>1389</v>
      </c>
      <c r="AB270" s="79"/>
      <c r="AC270" s="79" t="b">
        <v>0</v>
      </c>
      <c r="AD270" s="79">
        <v>0</v>
      </c>
      <c r="AE270" s="85" t="s">
        <v>1459</v>
      </c>
      <c r="AF270" s="79" t="b">
        <v>0</v>
      </c>
      <c r="AG270" s="79" t="s">
        <v>1468</v>
      </c>
      <c r="AH270" s="79"/>
      <c r="AI270" s="85" t="s">
        <v>1459</v>
      </c>
      <c r="AJ270" s="79" t="b">
        <v>0</v>
      </c>
      <c r="AK270" s="79">
        <v>2</v>
      </c>
      <c r="AL270" s="85" t="s">
        <v>1377</v>
      </c>
      <c r="AM270" s="79" t="s">
        <v>1495</v>
      </c>
      <c r="AN270" s="79" t="b">
        <v>0</v>
      </c>
      <c r="AO270" s="85" t="s">
        <v>1377</v>
      </c>
      <c r="AP270" s="79" t="s">
        <v>176</v>
      </c>
      <c r="AQ270" s="79">
        <v>0</v>
      </c>
      <c r="AR270" s="79">
        <v>0</v>
      </c>
      <c r="AS270" s="79"/>
      <c r="AT270" s="79"/>
      <c r="AU270" s="79"/>
      <c r="AV270" s="79"/>
      <c r="AW270" s="79"/>
      <c r="AX270" s="79"/>
      <c r="AY270" s="79"/>
      <c r="AZ270" s="79"/>
      <c r="BA270">
        <v>12</v>
      </c>
      <c r="BB270" s="78" t="str">
        <f>REPLACE(INDEX(GroupVertices[Group],MATCH(Edges[[#This Row],[Vertex 1]],GroupVertices[Vertex],0)),1,1,"")</f>
        <v>2</v>
      </c>
      <c r="BC270" s="78" t="str">
        <f>REPLACE(INDEX(GroupVertices[Group],MATCH(Edges[[#This Row],[Vertex 2]],GroupVertices[Vertex],0)),1,1,"")</f>
        <v>3</v>
      </c>
      <c r="BD270" s="48">
        <v>0</v>
      </c>
      <c r="BE270" s="49">
        <v>0</v>
      </c>
      <c r="BF270" s="48">
        <v>0</v>
      </c>
      <c r="BG270" s="49">
        <v>0</v>
      </c>
      <c r="BH270" s="48">
        <v>0</v>
      </c>
      <c r="BI270" s="49">
        <v>0</v>
      </c>
      <c r="BJ270" s="48">
        <v>14</v>
      </c>
      <c r="BK270" s="49">
        <v>100</v>
      </c>
      <c r="BL270" s="48">
        <v>14</v>
      </c>
    </row>
    <row r="271" spans="1:64" ht="15">
      <c r="A271" s="64" t="s">
        <v>313</v>
      </c>
      <c r="B271" s="64" t="s">
        <v>303</v>
      </c>
      <c r="C271" s="65" t="s">
        <v>4028</v>
      </c>
      <c r="D271" s="66">
        <v>3</v>
      </c>
      <c r="E271" s="67" t="s">
        <v>132</v>
      </c>
      <c r="F271" s="68">
        <v>35</v>
      </c>
      <c r="G271" s="65"/>
      <c r="H271" s="69"/>
      <c r="I271" s="70"/>
      <c r="J271" s="70"/>
      <c r="K271" s="34" t="s">
        <v>66</v>
      </c>
      <c r="L271" s="77">
        <v>271</v>
      </c>
      <c r="M271" s="77"/>
      <c r="N271" s="72"/>
      <c r="O271" s="79" t="s">
        <v>369</v>
      </c>
      <c r="P271" s="81">
        <v>43700.58760416666</v>
      </c>
      <c r="Q271" s="79" t="s">
        <v>513</v>
      </c>
      <c r="R271" s="79"/>
      <c r="S271" s="79"/>
      <c r="T271" s="79" t="s">
        <v>747</v>
      </c>
      <c r="U271" s="79"/>
      <c r="V271" s="83" t="s">
        <v>918</v>
      </c>
      <c r="W271" s="81">
        <v>43700.58760416666</v>
      </c>
      <c r="X271" s="83" t="s">
        <v>1130</v>
      </c>
      <c r="Y271" s="79"/>
      <c r="Z271" s="79"/>
      <c r="AA271" s="85" t="s">
        <v>1390</v>
      </c>
      <c r="AB271" s="79"/>
      <c r="AC271" s="79" t="b">
        <v>0</v>
      </c>
      <c r="AD271" s="79">
        <v>0</v>
      </c>
      <c r="AE271" s="85" t="s">
        <v>1459</v>
      </c>
      <c r="AF271" s="79" t="b">
        <v>0</v>
      </c>
      <c r="AG271" s="79" t="s">
        <v>1468</v>
      </c>
      <c r="AH271" s="79"/>
      <c r="AI271" s="85" t="s">
        <v>1459</v>
      </c>
      <c r="AJ271" s="79" t="b">
        <v>0</v>
      </c>
      <c r="AK271" s="79">
        <v>2</v>
      </c>
      <c r="AL271" s="85" t="s">
        <v>1377</v>
      </c>
      <c r="AM271" s="79" t="s">
        <v>1488</v>
      </c>
      <c r="AN271" s="79" t="b">
        <v>0</v>
      </c>
      <c r="AO271" s="85" t="s">
        <v>1377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3</v>
      </c>
      <c r="BD271" s="48">
        <v>0</v>
      </c>
      <c r="BE271" s="49">
        <v>0</v>
      </c>
      <c r="BF271" s="48">
        <v>0</v>
      </c>
      <c r="BG271" s="49">
        <v>0</v>
      </c>
      <c r="BH271" s="48">
        <v>0</v>
      </c>
      <c r="BI271" s="49">
        <v>0</v>
      </c>
      <c r="BJ271" s="48">
        <v>14</v>
      </c>
      <c r="BK271" s="49">
        <v>100</v>
      </c>
      <c r="BL271" s="48">
        <v>14</v>
      </c>
    </row>
    <row r="272" spans="1:64" ht="15">
      <c r="A272" s="64" t="s">
        <v>289</v>
      </c>
      <c r="B272" s="64" t="s">
        <v>295</v>
      </c>
      <c r="C272" s="65" t="s">
        <v>4028</v>
      </c>
      <c r="D272" s="66">
        <v>3</v>
      </c>
      <c r="E272" s="67" t="s">
        <v>132</v>
      </c>
      <c r="F272" s="68">
        <v>35</v>
      </c>
      <c r="G272" s="65"/>
      <c r="H272" s="69"/>
      <c r="I272" s="70"/>
      <c r="J272" s="70"/>
      <c r="K272" s="34" t="s">
        <v>65</v>
      </c>
      <c r="L272" s="77">
        <v>272</v>
      </c>
      <c r="M272" s="77"/>
      <c r="N272" s="72"/>
      <c r="O272" s="79" t="s">
        <v>369</v>
      </c>
      <c r="P272" s="81">
        <v>43700.309641203705</v>
      </c>
      <c r="Q272" s="79" t="s">
        <v>449</v>
      </c>
      <c r="R272" s="83" t="s">
        <v>588</v>
      </c>
      <c r="S272" s="79" t="s">
        <v>647</v>
      </c>
      <c r="T272" s="79" t="s">
        <v>708</v>
      </c>
      <c r="U272" s="79"/>
      <c r="V272" s="83" t="s">
        <v>898</v>
      </c>
      <c r="W272" s="81">
        <v>43700.309641203705</v>
      </c>
      <c r="X272" s="83" t="s">
        <v>1043</v>
      </c>
      <c r="Y272" s="79"/>
      <c r="Z272" s="79"/>
      <c r="AA272" s="85" t="s">
        <v>1303</v>
      </c>
      <c r="AB272" s="79"/>
      <c r="AC272" s="79" t="b">
        <v>0</v>
      </c>
      <c r="AD272" s="79">
        <v>16</v>
      </c>
      <c r="AE272" s="85" t="s">
        <v>1459</v>
      </c>
      <c r="AF272" s="79" t="b">
        <v>0</v>
      </c>
      <c r="AG272" s="79" t="s">
        <v>1468</v>
      </c>
      <c r="AH272" s="79"/>
      <c r="AI272" s="85" t="s">
        <v>1459</v>
      </c>
      <c r="AJ272" s="79" t="b">
        <v>0</v>
      </c>
      <c r="AK272" s="79">
        <v>4</v>
      </c>
      <c r="AL272" s="85" t="s">
        <v>1459</v>
      </c>
      <c r="AM272" s="79" t="s">
        <v>1488</v>
      </c>
      <c r="AN272" s="79" t="b">
        <v>0</v>
      </c>
      <c r="AO272" s="85" t="s">
        <v>1303</v>
      </c>
      <c r="AP272" s="79" t="s">
        <v>176</v>
      </c>
      <c r="AQ272" s="79">
        <v>0</v>
      </c>
      <c r="AR272" s="79">
        <v>0</v>
      </c>
      <c r="AS272" s="79" t="s">
        <v>1500</v>
      </c>
      <c r="AT272" s="79" t="s">
        <v>1503</v>
      </c>
      <c r="AU272" s="79" t="s">
        <v>1504</v>
      </c>
      <c r="AV272" s="79" t="s">
        <v>1505</v>
      </c>
      <c r="AW272" s="79" t="s">
        <v>1508</v>
      </c>
      <c r="AX272" s="79" t="s">
        <v>1511</v>
      </c>
      <c r="AY272" s="79" t="s">
        <v>1514</v>
      </c>
      <c r="AZ272" s="83" t="s">
        <v>1515</v>
      </c>
      <c r="BA272">
        <v>1</v>
      </c>
      <c r="BB272" s="78" t="str">
        <f>REPLACE(INDEX(GroupVertices[Group],MATCH(Edges[[#This Row],[Vertex 1]],GroupVertices[Vertex],0)),1,1,"")</f>
        <v>2</v>
      </c>
      <c r="BC272" s="78" t="str">
        <f>REPLACE(INDEX(GroupVertices[Group],MATCH(Edges[[#This Row],[Vertex 2]],GroupVertices[Vertex],0)),1,1,"")</f>
        <v>1</v>
      </c>
      <c r="BD272" s="48"/>
      <c r="BE272" s="49"/>
      <c r="BF272" s="48"/>
      <c r="BG272" s="49"/>
      <c r="BH272" s="48"/>
      <c r="BI272" s="49"/>
      <c r="BJ272" s="48"/>
      <c r="BK272" s="49"/>
      <c r="BL272" s="48"/>
    </row>
    <row r="273" spans="1:64" ht="15">
      <c r="A273" s="64" t="s">
        <v>289</v>
      </c>
      <c r="B273" s="64" t="s">
        <v>306</v>
      </c>
      <c r="C273" s="65" t="s">
        <v>4028</v>
      </c>
      <c r="D273" s="66">
        <v>3</v>
      </c>
      <c r="E273" s="67" t="s">
        <v>132</v>
      </c>
      <c r="F273" s="68">
        <v>35</v>
      </c>
      <c r="G273" s="65"/>
      <c r="H273" s="69"/>
      <c r="I273" s="70"/>
      <c r="J273" s="70"/>
      <c r="K273" s="34" t="s">
        <v>65</v>
      </c>
      <c r="L273" s="77">
        <v>273</v>
      </c>
      <c r="M273" s="77"/>
      <c r="N273" s="72"/>
      <c r="O273" s="79" t="s">
        <v>369</v>
      </c>
      <c r="P273" s="81">
        <v>43700.309641203705</v>
      </c>
      <c r="Q273" s="79" t="s">
        <v>449</v>
      </c>
      <c r="R273" s="83" t="s">
        <v>588</v>
      </c>
      <c r="S273" s="79" t="s">
        <v>647</v>
      </c>
      <c r="T273" s="79" t="s">
        <v>708</v>
      </c>
      <c r="U273" s="79"/>
      <c r="V273" s="83" t="s">
        <v>898</v>
      </c>
      <c r="W273" s="81">
        <v>43700.309641203705</v>
      </c>
      <c r="X273" s="83" t="s">
        <v>1043</v>
      </c>
      <c r="Y273" s="79"/>
      <c r="Z273" s="79"/>
      <c r="AA273" s="85" t="s">
        <v>1303</v>
      </c>
      <c r="AB273" s="79"/>
      <c r="AC273" s="79" t="b">
        <v>0</v>
      </c>
      <c r="AD273" s="79">
        <v>16</v>
      </c>
      <c r="AE273" s="85" t="s">
        <v>1459</v>
      </c>
      <c r="AF273" s="79" t="b">
        <v>0</v>
      </c>
      <c r="AG273" s="79" t="s">
        <v>1468</v>
      </c>
      <c r="AH273" s="79"/>
      <c r="AI273" s="85" t="s">
        <v>1459</v>
      </c>
      <c r="AJ273" s="79" t="b">
        <v>0</v>
      </c>
      <c r="AK273" s="79">
        <v>4</v>
      </c>
      <c r="AL273" s="85" t="s">
        <v>1459</v>
      </c>
      <c r="AM273" s="79" t="s">
        <v>1488</v>
      </c>
      <c r="AN273" s="79" t="b">
        <v>0</v>
      </c>
      <c r="AO273" s="85" t="s">
        <v>1303</v>
      </c>
      <c r="AP273" s="79" t="s">
        <v>176</v>
      </c>
      <c r="AQ273" s="79">
        <v>0</v>
      </c>
      <c r="AR273" s="79">
        <v>0</v>
      </c>
      <c r="AS273" s="79" t="s">
        <v>1500</v>
      </c>
      <c r="AT273" s="79" t="s">
        <v>1503</v>
      </c>
      <c r="AU273" s="79" t="s">
        <v>1504</v>
      </c>
      <c r="AV273" s="79" t="s">
        <v>1505</v>
      </c>
      <c r="AW273" s="79" t="s">
        <v>1508</v>
      </c>
      <c r="AX273" s="79" t="s">
        <v>1511</v>
      </c>
      <c r="AY273" s="79" t="s">
        <v>1514</v>
      </c>
      <c r="AZ273" s="83" t="s">
        <v>1515</v>
      </c>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314</v>
      </c>
      <c r="B274" s="64" t="s">
        <v>289</v>
      </c>
      <c r="C274" s="65" t="s">
        <v>4028</v>
      </c>
      <c r="D274" s="66">
        <v>3</v>
      </c>
      <c r="E274" s="67" t="s">
        <v>132</v>
      </c>
      <c r="F274" s="68">
        <v>35</v>
      </c>
      <c r="G274" s="65"/>
      <c r="H274" s="69"/>
      <c r="I274" s="70"/>
      <c r="J274" s="70"/>
      <c r="K274" s="34" t="s">
        <v>65</v>
      </c>
      <c r="L274" s="77">
        <v>274</v>
      </c>
      <c r="M274" s="77"/>
      <c r="N274" s="72"/>
      <c r="O274" s="79" t="s">
        <v>369</v>
      </c>
      <c r="P274" s="81">
        <v>43700.71760416667</v>
      </c>
      <c r="Q274" s="79" t="s">
        <v>451</v>
      </c>
      <c r="R274" s="79"/>
      <c r="S274" s="79"/>
      <c r="T274" s="79" t="s">
        <v>708</v>
      </c>
      <c r="U274" s="79"/>
      <c r="V274" s="83" t="s">
        <v>919</v>
      </c>
      <c r="W274" s="81">
        <v>43700.71760416667</v>
      </c>
      <c r="X274" s="83" t="s">
        <v>1131</v>
      </c>
      <c r="Y274" s="79"/>
      <c r="Z274" s="79"/>
      <c r="AA274" s="85" t="s">
        <v>1391</v>
      </c>
      <c r="AB274" s="79"/>
      <c r="AC274" s="79" t="b">
        <v>0</v>
      </c>
      <c r="AD274" s="79">
        <v>0</v>
      </c>
      <c r="AE274" s="85" t="s">
        <v>1459</v>
      </c>
      <c r="AF274" s="79" t="b">
        <v>0</v>
      </c>
      <c r="AG274" s="79" t="s">
        <v>1468</v>
      </c>
      <c r="AH274" s="79"/>
      <c r="AI274" s="85" t="s">
        <v>1459</v>
      </c>
      <c r="AJ274" s="79" t="b">
        <v>0</v>
      </c>
      <c r="AK274" s="79">
        <v>4</v>
      </c>
      <c r="AL274" s="85" t="s">
        <v>1303</v>
      </c>
      <c r="AM274" s="79" t="s">
        <v>1489</v>
      </c>
      <c r="AN274" s="79" t="b">
        <v>0</v>
      </c>
      <c r="AO274" s="85" t="s">
        <v>1303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314</v>
      </c>
      <c r="B275" s="64" t="s">
        <v>306</v>
      </c>
      <c r="C275" s="65" t="s">
        <v>4028</v>
      </c>
      <c r="D275" s="66">
        <v>3</v>
      </c>
      <c r="E275" s="67" t="s">
        <v>132</v>
      </c>
      <c r="F275" s="68">
        <v>35</v>
      </c>
      <c r="G275" s="65"/>
      <c r="H275" s="69"/>
      <c r="I275" s="70"/>
      <c r="J275" s="70"/>
      <c r="K275" s="34" t="s">
        <v>65</v>
      </c>
      <c r="L275" s="77">
        <v>275</v>
      </c>
      <c r="M275" s="77"/>
      <c r="N275" s="72"/>
      <c r="O275" s="79" t="s">
        <v>369</v>
      </c>
      <c r="P275" s="81">
        <v>43700.71760416667</v>
      </c>
      <c r="Q275" s="79" t="s">
        <v>451</v>
      </c>
      <c r="R275" s="79"/>
      <c r="S275" s="79"/>
      <c r="T275" s="79" t="s">
        <v>708</v>
      </c>
      <c r="U275" s="79"/>
      <c r="V275" s="83" t="s">
        <v>919</v>
      </c>
      <c r="W275" s="81">
        <v>43700.71760416667</v>
      </c>
      <c r="X275" s="83" t="s">
        <v>1131</v>
      </c>
      <c r="Y275" s="79"/>
      <c r="Z275" s="79"/>
      <c r="AA275" s="85" t="s">
        <v>1391</v>
      </c>
      <c r="AB275" s="79"/>
      <c r="AC275" s="79" t="b">
        <v>0</v>
      </c>
      <c r="AD275" s="79">
        <v>0</v>
      </c>
      <c r="AE275" s="85" t="s">
        <v>1459</v>
      </c>
      <c r="AF275" s="79" t="b">
        <v>0</v>
      </c>
      <c r="AG275" s="79" t="s">
        <v>1468</v>
      </c>
      <c r="AH275" s="79"/>
      <c r="AI275" s="85" t="s">
        <v>1459</v>
      </c>
      <c r="AJ275" s="79" t="b">
        <v>0</v>
      </c>
      <c r="AK275" s="79">
        <v>4</v>
      </c>
      <c r="AL275" s="85" t="s">
        <v>1303</v>
      </c>
      <c r="AM275" s="79" t="s">
        <v>1489</v>
      </c>
      <c r="AN275" s="79" t="b">
        <v>0</v>
      </c>
      <c r="AO275" s="85" t="s">
        <v>1303</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15</v>
      </c>
      <c r="BK275" s="49">
        <v>100</v>
      </c>
      <c r="BL275" s="48">
        <v>15</v>
      </c>
    </row>
    <row r="276" spans="1:64" ht="15">
      <c r="A276" s="64" t="s">
        <v>315</v>
      </c>
      <c r="B276" s="64" t="s">
        <v>357</v>
      </c>
      <c r="C276" s="65" t="s">
        <v>4028</v>
      </c>
      <c r="D276" s="66">
        <v>3</v>
      </c>
      <c r="E276" s="67" t="s">
        <v>132</v>
      </c>
      <c r="F276" s="68">
        <v>35</v>
      </c>
      <c r="G276" s="65"/>
      <c r="H276" s="69"/>
      <c r="I276" s="70"/>
      <c r="J276" s="70"/>
      <c r="K276" s="34" t="s">
        <v>65</v>
      </c>
      <c r="L276" s="77">
        <v>276</v>
      </c>
      <c r="M276" s="77"/>
      <c r="N276" s="72"/>
      <c r="O276" s="79" t="s">
        <v>369</v>
      </c>
      <c r="P276" s="81">
        <v>43700.7187037037</v>
      </c>
      <c r="Q276" s="79" t="s">
        <v>450</v>
      </c>
      <c r="R276" s="79"/>
      <c r="S276" s="79"/>
      <c r="T276" s="79" t="s">
        <v>674</v>
      </c>
      <c r="U276" s="79"/>
      <c r="V276" s="83" t="s">
        <v>920</v>
      </c>
      <c r="W276" s="81">
        <v>43700.7187037037</v>
      </c>
      <c r="X276" s="83" t="s">
        <v>1132</v>
      </c>
      <c r="Y276" s="79"/>
      <c r="Z276" s="79"/>
      <c r="AA276" s="85" t="s">
        <v>1392</v>
      </c>
      <c r="AB276" s="79"/>
      <c r="AC276" s="79" t="b">
        <v>0</v>
      </c>
      <c r="AD276" s="79">
        <v>0</v>
      </c>
      <c r="AE276" s="85" t="s">
        <v>1459</v>
      </c>
      <c r="AF276" s="79" t="b">
        <v>0</v>
      </c>
      <c r="AG276" s="79" t="s">
        <v>1467</v>
      </c>
      <c r="AH276" s="79"/>
      <c r="AI276" s="85" t="s">
        <v>1459</v>
      </c>
      <c r="AJ276" s="79" t="b">
        <v>0</v>
      </c>
      <c r="AK276" s="79">
        <v>3</v>
      </c>
      <c r="AL276" s="85" t="s">
        <v>1393</v>
      </c>
      <c r="AM276" s="79" t="s">
        <v>1489</v>
      </c>
      <c r="AN276" s="79" t="b">
        <v>0</v>
      </c>
      <c r="AO276" s="85" t="s">
        <v>1393</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8</v>
      </c>
      <c r="BC276" s="78" t="str">
        <f>REPLACE(INDEX(GroupVertices[Group],MATCH(Edges[[#This Row],[Vertex 2]],GroupVertices[Vertex],0)),1,1,"")</f>
        <v>8</v>
      </c>
      <c r="BD276" s="48"/>
      <c r="BE276" s="49"/>
      <c r="BF276" s="48"/>
      <c r="BG276" s="49"/>
      <c r="BH276" s="48"/>
      <c r="BI276" s="49"/>
      <c r="BJ276" s="48"/>
      <c r="BK276" s="49"/>
      <c r="BL276" s="48"/>
    </row>
    <row r="277" spans="1:64" ht="15">
      <c r="A277" s="64" t="s">
        <v>315</v>
      </c>
      <c r="B277" s="64" t="s">
        <v>358</v>
      </c>
      <c r="C277" s="65" t="s">
        <v>4028</v>
      </c>
      <c r="D277" s="66">
        <v>3</v>
      </c>
      <c r="E277" s="67" t="s">
        <v>132</v>
      </c>
      <c r="F277" s="68">
        <v>35</v>
      </c>
      <c r="G277" s="65"/>
      <c r="H277" s="69"/>
      <c r="I277" s="70"/>
      <c r="J277" s="70"/>
      <c r="K277" s="34" t="s">
        <v>65</v>
      </c>
      <c r="L277" s="77">
        <v>277</v>
      </c>
      <c r="M277" s="77"/>
      <c r="N277" s="72"/>
      <c r="O277" s="79" t="s">
        <v>369</v>
      </c>
      <c r="P277" s="81">
        <v>43700.7187037037</v>
      </c>
      <c r="Q277" s="79" t="s">
        <v>450</v>
      </c>
      <c r="R277" s="79"/>
      <c r="S277" s="79"/>
      <c r="T277" s="79" t="s">
        <v>674</v>
      </c>
      <c r="U277" s="79"/>
      <c r="V277" s="83" t="s">
        <v>920</v>
      </c>
      <c r="W277" s="81">
        <v>43700.7187037037</v>
      </c>
      <c r="X277" s="83" t="s">
        <v>1132</v>
      </c>
      <c r="Y277" s="79"/>
      <c r="Z277" s="79"/>
      <c r="AA277" s="85" t="s">
        <v>1392</v>
      </c>
      <c r="AB277" s="79"/>
      <c r="AC277" s="79" t="b">
        <v>0</v>
      </c>
      <c r="AD277" s="79">
        <v>0</v>
      </c>
      <c r="AE277" s="85" t="s">
        <v>1459</v>
      </c>
      <c r="AF277" s="79" t="b">
        <v>0</v>
      </c>
      <c r="AG277" s="79" t="s">
        <v>1467</v>
      </c>
      <c r="AH277" s="79"/>
      <c r="AI277" s="85" t="s">
        <v>1459</v>
      </c>
      <c r="AJ277" s="79" t="b">
        <v>0</v>
      </c>
      <c r="AK277" s="79">
        <v>3</v>
      </c>
      <c r="AL277" s="85" t="s">
        <v>1393</v>
      </c>
      <c r="AM277" s="79" t="s">
        <v>1489</v>
      </c>
      <c r="AN277" s="79" t="b">
        <v>0</v>
      </c>
      <c r="AO277" s="85" t="s">
        <v>1393</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8</v>
      </c>
      <c r="BC277" s="78" t="str">
        <f>REPLACE(INDEX(GroupVertices[Group],MATCH(Edges[[#This Row],[Vertex 2]],GroupVertices[Vertex],0)),1,1,"")</f>
        <v>8</v>
      </c>
      <c r="BD277" s="48"/>
      <c r="BE277" s="49"/>
      <c r="BF277" s="48"/>
      <c r="BG277" s="49"/>
      <c r="BH277" s="48"/>
      <c r="BI277" s="49"/>
      <c r="BJ277" s="48"/>
      <c r="BK277" s="49"/>
      <c r="BL277" s="48"/>
    </row>
    <row r="278" spans="1:64" ht="15">
      <c r="A278" s="64" t="s">
        <v>315</v>
      </c>
      <c r="B278" s="64" t="s">
        <v>359</v>
      </c>
      <c r="C278" s="65" t="s">
        <v>4028</v>
      </c>
      <c r="D278" s="66">
        <v>3</v>
      </c>
      <c r="E278" s="67" t="s">
        <v>132</v>
      </c>
      <c r="F278" s="68">
        <v>35</v>
      </c>
      <c r="G278" s="65"/>
      <c r="H278" s="69"/>
      <c r="I278" s="70"/>
      <c r="J278" s="70"/>
      <c r="K278" s="34" t="s">
        <v>65</v>
      </c>
      <c r="L278" s="77">
        <v>278</v>
      </c>
      <c r="M278" s="77"/>
      <c r="N278" s="72"/>
      <c r="O278" s="79" t="s">
        <v>369</v>
      </c>
      <c r="P278" s="81">
        <v>43700.7187037037</v>
      </c>
      <c r="Q278" s="79" t="s">
        <v>450</v>
      </c>
      <c r="R278" s="79"/>
      <c r="S278" s="79"/>
      <c r="T278" s="79" t="s">
        <v>674</v>
      </c>
      <c r="U278" s="79"/>
      <c r="V278" s="83" t="s">
        <v>920</v>
      </c>
      <c r="W278" s="81">
        <v>43700.7187037037</v>
      </c>
      <c r="X278" s="83" t="s">
        <v>1132</v>
      </c>
      <c r="Y278" s="79"/>
      <c r="Z278" s="79"/>
      <c r="AA278" s="85" t="s">
        <v>1392</v>
      </c>
      <c r="AB278" s="79"/>
      <c r="AC278" s="79" t="b">
        <v>0</v>
      </c>
      <c r="AD278" s="79">
        <v>0</v>
      </c>
      <c r="AE278" s="85" t="s">
        <v>1459</v>
      </c>
      <c r="AF278" s="79" t="b">
        <v>0</v>
      </c>
      <c r="AG278" s="79" t="s">
        <v>1467</v>
      </c>
      <c r="AH278" s="79"/>
      <c r="AI278" s="85" t="s">
        <v>1459</v>
      </c>
      <c r="AJ278" s="79" t="b">
        <v>0</v>
      </c>
      <c r="AK278" s="79">
        <v>3</v>
      </c>
      <c r="AL278" s="85" t="s">
        <v>1393</v>
      </c>
      <c r="AM278" s="79" t="s">
        <v>1489</v>
      </c>
      <c r="AN278" s="79" t="b">
        <v>0</v>
      </c>
      <c r="AO278" s="85" t="s">
        <v>1393</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8</v>
      </c>
      <c r="BC278" s="78" t="str">
        <f>REPLACE(INDEX(GroupVertices[Group],MATCH(Edges[[#This Row],[Vertex 2]],GroupVertices[Vertex],0)),1,1,"")</f>
        <v>8</v>
      </c>
      <c r="BD278" s="48"/>
      <c r="BE278" s="49"/>
      <c r="BF278" s="48"/>
      <c r="BG278" s="49"/>
      <c r="BH278" s="48"/>
      <c r="BI278" s="49"/>
      <c r="BJ278" s="48"/>
      <c r="BK278" s="49"/>
      <c r="BL278" s="48"/>
    </row>
    <row r="279" spans="1:64" ht="15">
      <c r="A279" s="64" t="s">
        <v>315</v>
      </c>
      <c r="B279" s="64" t="s">
        <v>360</v>
      </c>
      <c r="C279" s="65" t="s">
        <v>4028</v>
      </c>
      <c r="D279" s="66">
        <v>3</v>
      </c>
      <c r="E279" s="67" t="s">
        <v>132</v>
      </c>
      <c r="F279" s="68">
        <v>35</v>
      </c>
      <c r="G279" s="65"/>
      <c r="H279" s="69"/>
      <c r="I279" s="70"/>
      <c r="J279" s="70"/>
      <c r="K279" s="34" t="s">
        <v>65</v>
      </c>
      <c r="L279" s="77">
        <v>279</v>
      </c>
      <c r="M279" s="77"/>
      <c r="N279" s="72"/>
      <c r="O279" s="79" t="s">
        <v>369</v>
      </c>
      <c r="P279" s="81">
        <v>43700.7187037037</v>
      </c>
      <c r="Q279" s="79" t="s">
        <v>450</v>
      </c>
      <c r="R279" s="79"/>
      <c r="S279" s="79"/>
      <c r="T279" s="79" t="s">
        <v>674</v>
      </c>
      <c r="U279" s="79"/>
      <c r="V279" s="83" t="s">
        <v>920</v>
      </c>
      <c r="W279" s="81">
        <v>43700.7187037037</v>
      </c>
      <c r="X279" s="83" t="s">
        <v>1132</v>
      </c>
      <c r="Y279" s="79"/>
      <c r="Z279" s="79"/>
      <c r="AA279" s="85" t="s">
        <v>1392</v>
      </c>
      <c r="AB279" s="79"/>
      <c r="AC279" s="79" t="b">
        <v>0</v>
      </c>
      <c r="AD279" s="79">
        <v>0</v>
      </c>
      <c r="AE279" s="85" t="s">
        <v>1459</v>
      </c>
      <c r="AF279" s="79" t="b">
        <v>0</v>
      </c>
      <c r="AG279" s="79" t="s">
        <v>1467</v>
      </c>
      <c r="AH279" s="79"/>
      <c r="AI279" s="85" t="s">
        <v>1459</v>
      </c>
      <c r="AJ279" s="79" t="b">
        <v>0</v>
      </c>
      <c r="AK279" s="79">
        <v>3</v>
      </c>
      <c r="AL279" s="85" t="s">
        <v>1393</v>
      </c>
      <c r="AM279" s="79" t="s">
        <v>1489</v>
      </c>
      <c r="AN279" s="79" t="b">
        <v>0</v>
      </c>
      <c r="AO279" s="85" t="s">
        <v>1393</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8</v>
      </c>
      <c r="BC279" s="78" t="str">
        <f>REPLACE(INDEX(GroupVertices[Group],MATCH(Edges[[#This Row],[Vertex 2]],GroupVertices[Vertex],0)),1,1,"")</f>
        <v>8</v>
      </c>
      <c r="BD279" s="48"/>
      <c r="BE279" s="49"/>
      <c r="BF279" s="48"/>
      <c r="BG279" s="49"/>
      <c r="BH279" s="48"/>
      <c r="BI279" s="49"/>
      <c r="BJ279" s="48"/>
      <c r="BK279" s="49"/>
      <c r="BL279" s="48"/>
    </row>
    <row r="280" spans="1:64" ht="15">
      <c r="A280" s="64" t="s">
        <v>315</v>
      </c>
      <c r="B280" s="64" t="s">
        <v>361</v>
      </c>
      <c r="C280" s="65" t="s">
        <v>4028</v>
      </c>
      <c r="D280" s="66">
        <v>3</v>
      </c>
      <c r="E280" s="67" t="s">
        <v>132</v>
      </c>
      <c r="F280" s="68">
        <v>35</v>
      </c>
      <c r="G280" s="65"/>
      <c r="H280" s="69"/>
      <c r="I280" s="70"/>
      <c r="J280" s="70"/>
      <c r="K280" s="34" t="s">
        <v>65</v>
      </c>
      <c r="L280" s="77">
        <v>280</v>
      </c>
      <c r="M280" s="77"/>
      <c r="N280" s="72"/>
      <c r="O280" s="79" t="s">
        <v>369</v>
      </c>
      <c r="P280" s="81">
        <v>43700.7187037037</v>
      </c>
      <c r="Q280" s="79" t="s">
        <v>450</v>
      </c>
      <c r="R280" s="79"/>
      <c r="S280" s="79"/>
      <c r="T280" s="79" t="s">
        <v>674</v>
      </c>
      <c r="U280" s="79"/>
      <c r="V280" s="83" t="s">
        <v>920</v>
      </c>
      <c r="W280" s="81">
        <v>43700.7187037037</v>
      </c>
      <c r="X280" s="83" t="s">
        <v>1132</v>
      </c>
      <c r="Y280" s="79"/>
      <c r="Z280" s="79"/>
      <c r="AA280" s="85" t="s">
        <v>1392</v>
      </c>
      <c r="AB280" s="79"/>
      <c r="AC280" s="79" t="b">
        <v>0</v>
      </c>
      <c r="AD280" s="79">
        <v>0</v>
      </c>
      <c r="AE280" s="85" t="s">
        <v>1459</v>
      </c>
      <c r="AF280" s="79" t="b">
        <v>0</v>
      </c>
      <c r="AG280" s="79" t="s">
        <v>1467</v>
      </c>
      <c r="AH280" s="79"/>
      <c r="AI280" s="85" t="s">
        <v>1459</v>
      </c>
      <c r="AJ280" s="79" t="b">
        <v>0</v>
      </c>
      <c r="AK280" s="79">
        <v>3</v>
      </c>
      <c r="AL280" s="85" t="s">
        <v>1393</v>
      </c>
      <c r="AM280" s="79" t="s">
        <v>1489</v>
      </c>
      <c r="AN280" s="79" t="b">
        <v>0</v>
      </c>
      <c r="AO280" s="85" t="s">
        <v>1393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8</v>
      </c>
      <c r="BC280" s="78" t="str">
        <f>REPLACE(INDEX(GroupVertices[Group],MATCH(Edges[[#This Row],[Vertex 2]],GroupVertices[Vertex],0)),1,1,"")</f>
        <v>8</v>
      </c>
      <c r="BD280" s="48"/>
      <c r="BE280" s="49"/>
      <c r="BF280" s="48"/>
      <c r="BG280" s="49"/>
      <c r="BH280" s="48"/>
      <c r="BI280" s="49"/>
      <c r="BJ280" s="48"/>
      <c r="BK280" s="49"/>
      <c r="BL280" s="48"/>
    </row>
    <row r="281" spans="1:64" ht="15">
      <c r="A281" s="64" t="s">
        <v>315</v>
      </c>
      <c r="B281" s="64" t="s">
        <v>316</v>
      </c>
      <c r="C281" s="65" t="s">
        <v>4028</v>
      </c>
      <c r="D281" s="66">
        <v>3</v>
      </c>
      <c r="E281" s="67" t="s">
        <v>132</v>
      </c>
      <c r="F281" s="68">
        <v>35</v>
      </c>
      <c r="G281" s="65"/>
      <c r="H281" s="69"/>
      <c r="I281" s="70"/>
      <c r="J281" s="70"/>
      <c r="K281" s="34" t="s">
        <v>65</v>
      </c>
      <c r="L281" s="77">
        <v>281</v>
      </c>
      <c r="M281" s="77"/>
      <c r="N281" s="72"/>
      <c r="O281" s="79" t="s">
        <v>369</v>
      </c>
      <c r="P281" s="81">
        <v>43700.7187037037</v>
      </c>
      <c r="Q281" s="79" t="s">
        <v>450</v>
      </c>
      <c r="R281" s="79"/>
      <c r="S281" s="79"/>
      <c r="T281" s="79" t="s">
        <v>674</v>
      </c>
      <c r="U281" s="79"/>
      <c r="V281" s="83" t="s">
        <v>920</v>
      </c>
      <c r="W281" s="81">
        <v>43700.7187037037</v>
      </c>
      <c r="X281" s="83" t="s">
        <v>1132</v>
      </c>
      <c r="Y281" s="79"/>
      <c r="Z281" s="79"/>
      <c r="AA281" s="85" t="s">
        <v>1392</v>
      </c>
      <c r="AB281" s="79"/>
      <c r="AC281" s="79" t="b">
        <v>0</v>
      </c>
      <c r="AD281" s="79">
        <v>0</v>
      </c>
      <c r="AE281" s="85" t="s">
        <v>1459</v>
      </c>
      <c r="AF281" s="79" t="b">
        <v>0</v>
      </c>
      <c r="AG281" s="79" t="s">
        <v>1467</v>
      </c>
      <c r="AH281" s="79"/>
      <c r="AI281" s="85" t="s">
        <v>1459</v>
      </c>
      <c r="AJ281" s="79" t="b">
        <v>0</v>
      </c>
      <c r="AK281" s="79">
        <v>3</v>
      </c>
      <c r="AL281" s="85" t="s">
        <v>1393</v>
      </c>
      <c r="AM281" s="79" t="s">
        <v>1489</v>
      </c>
      <c r="AN281" s="79" t="b">
        <v>0</v>
      </c>
      <c r="AO281" s="85" t="s">
        <v>1393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8</v>
      </c>
      <c r="BC281" s="78" t="str">
        <f>REPLACE(INDEX(GroupVertices[Group],MATCH(Edges[[#This Row],[Vertex 2]],GroupVertices[Vertex],0)),1,1,"")</f>
        <v>8</v>
      </c>
      <c r="BD281" s="48">
        <v>2</v>
      </c>
      <c r="BE281" s="49">
        <v>13.333333333333334</v>
      </c>
      <c r="BF281" s="48">
        <v>0</v>
      </c>
      <c r="BG281" s="49">
        <v>0</v>
      </c>
      <c r="BH281" s="48">
        <v>0</v>
      </c>
      <c r="BI281" s="49">
        <v>0</v>
      </c>
      <c r="BJ281" s="48">
        <v>13</v>
      </c>
      <c r="BK281" s="49">
        <v>86.66666666666667</v>
      </c>
      <c r="BL281" s="48">
        <v>15</v>
      </c>
    </row>
    <row r="282" spans="1:64" ht="15">
      <c r="A282" s="64" t="s">
        <v>316</v>
      </c>
      <c r="B282" s="64" t="s">
        <v>357</v>
      </c>
      <c r="C282" s="65" t="s">
        <v>4028</v>
      </c>
      <c r="D282" s="66">
        <v>3</v>
      </c>
      <c r="E282" s="67" t="s">
        <v>132</v>
      </c>
      <c r="F282" s="68">
        <v>35</v>
      </c>
      <c r="G282" s="65"/>
      <c r="H282" s="69"/>
      <c r="I282" s="70"/>
      <c r="J282" s="70"/>
      <c r="K282" s="34" t="s">
        <v>65</v>
      </c>
      <c r="L282" s="77">
        <v>282</v>
      </c>
      <c r="M282" s="77"/>
      <c r="N282" s="72"/>
      <c r="O282" s="79" t="s">
        <v>369</v>
      </c>
      <c r="P282" s="81">
        <v>43700.27253472222</v>
      </c>
      <c r="Q282" s="79" t="s">
        <v>514</v>
      </c>
      <c r="R282" s="79"/>
      <c r="S282" s="79"/>
      <c r="T282" s="79" t="s">
        <v>748</v>
      </c>
      <c r="U282" s="83" t="s">
        <v>811</v>
      </c>
      <c r="V282" s="83" t="s">
        <v>811</v>
      </c>
      <c r="W282" s="81">
        <v>43700.27253472222</v>
      </c>
      <c r="X282" s="83" t="s">
        <v>1133</v>
      </c>
      <c r="Y282" s="79"/>
      <c r="Z282" s="79"/>
      <c r="AA282" s="85" t="s">
        <v>1393</v>
      </c>
      <c r="AB282" s="79"/>
      <c r="AC282" s="79" t="b">
        <v>0</v>
      </c>
      <c r="AD282" s="79">
        <v>11</v>
      </c>
      <c r="AE282" s="85" t="s">
        <v>1459</v>
      </c>
      <c r="AF282" s="79" t="b">
        <v>0</v>
      </c>
      <c r="AG282" s="79" t="s">
        <v>1467</v>
      </c>
      <c r="AH282" s="79"/>
      <c r="AI282" s="85" t="s">
        <v>1459</v>
      </c>
      <c r="AJ282" s="79" t="b">
        <v>0</v>
      </c>
      <c r="AK282" s="79">
        <v>3</v>
      </c>
      <c r="AL282" s="85" t="s">
        <v>1459</v>
      </c>
      <c r="AM282" s="79" t="s">
        <v>1495</v>
      </c>
      <c r="AN282" s="79" t="b">
        <v>0</v>
      </c>
      <c r="AO282" s="85" t="s">
        <v>1393</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8</v>
      </c>
      <c r="BC282" s="78" t="str">
        <f>REPLACE(INDEX(GroupVertices[Group],MATCH(Edges[[#This Row],[Vertex 2]],GroupVertices[Vertex],0)),1,1,"")</f>
        <v>8</v>
      </c>
      <c r="BD282" s="48"/>
      <c r="BE282" s="49"/>
      <c r="BF282" s="48"/>
      <c r="BG282" s="49"/>
      <c r="BH282" s="48"/>
      <c r="BI282" s="49"/>
      <c r="BJ282" s="48"/>
      <c r="BK282" s="49"/>
      <c r="BL282" s="48"/>
    </row>
    <row r="283" spans="1:64" ht="15">
      <c r="A283" s="64" t="s">
        <v>317</v>
      </c>
      <c r="B283" s="64" t="s">
        <v>357</v>
      </c>
      <c r="C283" s="65" t="s">
        <v>4028</v>
      </c>
      <c r="D283" s="66">
        <v>3</v>
      </c>
      <c r="E283" s="67" t="s">
        <v>132</v>
      </c>
      <c r="F283" s="68">
        <v>35</v>
      </c>
      <c r="G283" s="65"/>
      <c r="H283" s="69"/>
      <c r="I283" s="70"/>
      <c r="J283" s="70"/>
      <c r="K283" s="34" t="s">
        <v>65</v>
      </c>
      <c r="L283" s="77">
        <v>283</v>
      </c>
      <c r="M283" s="77"/>
      <c r="N283" s="72"/>
      <c r="O283" s="79" t="s">
        <v>369</v>
      </c>
      <c r="P283" s="81">
        <v>43700.721863425926</v>
      </c>
      <c r="Q283" s="79" t="s">
        <v>450</v>
      </c>
      <c r="R283" s="79"/>
      <c r="S283" s="79"/>
      <c r="T283" s="79" t="s">
        <v>674</v>
      </c>
      <c r="U283" s="79"/>
      <c r="V283" s="83" t="s">
        <v>921</v>
      </c>
      <c r="W283" s="81">
        <v>43700.721863425926</v>
      </c>
      <c r="X283" s="83" t="s">
        <v>1134</v>
      </c>
      <c r="Y283" s="79"/>
      <c r="Z283" s="79"/>
      <c r="AA283" s="85" t="s">
        <v>1394</v>
      </c>
      <c r="AB283" s="79"/>
      <c r="AC283" s="79" t="b">
        <v>0</v>
      </c>
      <c r="AD283" s="79">
        <v>0</v>
      </c>
      <c r="AE283" s="85" t="s">
        <v>1459</v>
      </c>
      <c r="AF283" s="79" t="b">
        <v>0</v>
      </c>
      <c r="AG283" s="79" t="s">
        <v>1467</v>
      </c>
      <c r="AH283" s="79"/>
      <c r="AI283" s="85" t="s">
        <v>1459</v>
      </c>
      <c r="AJ283" s="79" t="b">
        <v>0</v>
      </c>
      <c r="AK283" s="79">
        <v>3</v>
      </c>
      <c r="AL283" s="85" t="s">
        <v>1393</v>
      </c>
      <c r="AM283" s="79" t="s">
        <v>1489</v>
      </c>
      <c r="AN283" s="79" t="b">
        <v>0</v>
      </c>
      <c r="AO283" s="85" t="s">
        <v>1393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8</v>
      </c>
      <c r="BC283" s="78" t="str">
        <f>REPLACE(INDEX(GroupVertices[Group],MATCH(Edges[[#This Row],[Vertex 2]],GroupVertices[Vertex],0)),1,1,"")</f>
        <v>8</v>
      </c>
      <c r="BD283" s="48"/>
      <c r="BE283" s="49"/>
      <c r="BF283" s="48"/>
      <c r="BG283" s="49"/>
      <c r="BH283" s="48"/>
      <c r="BI283" s="49"/>
      <c r="BJ283" s="48"/>
      <c r="BK283" s="49"/>
      <c r="BL283" s="48"/>
    </row>
    <row r="284" spans="1:64" ht="15">
      <c r="A284" s="64" t="s">
        <v>316</v>
      </c>
      <c r="B284" s="64" t="s">
        <v>358</v>
      </c>
      <c r="C284" s="65" t="s">
        <v>4028</v>
      </c>
      <c r="D284" s="66">
        <v>3</v>
      </c>
      <c r="E284" s="67" t="s">
        <v>132</v>
      </c>
      <c r="F284" s="68">
        <v>35</v>
      </c>
      <c r="G284" s="65"/>
      <c r="H284" s="69"/>
      <c r="I284" s="70"/>
      <c r="J284" s="70"/>
      <c r="K284" s="34" t="s">
        <v>65</v>
      </c>
      <c r="L284" s="77">
        <v>284</v>
      </c>
      <c r="M284" s="77"/>
      <c r="N284" s="72"/>
      <c r="O284" s="79" t="s">
        <v>369</v>
      </c>
      <c r="P284" s="81">
        <v>43700.27253472222</v>
      </c>
      <c r="Q284" s="79" t="s">
        <v>514</v>
      </c>
      <c r="R284" s="79"/>
      <c r="S284" s="79"/>
      <c r="T284" s="79" t="s">
        <v>748</v>
      </c>
      <c r="U284" s="83" t="s">
        <v>811</v>
      </c>
      <c r="V284" s="83" t="s">
        <v>811</v>
      </c>
      <c r="W284" s="81">
        <v>43700.27253472222</v>
      </c>
      <c r="X284" s="83" t="s">
        <v>1133</v>
      </c>
      <c r="Y284" s="79"/>
      <c r="Z284" s="79"/>
      <c r="AA284" s="85" t="s">
        <v>1393</v>
      </c>
      <c r="AB284" s="79"/>
      <c r="AC284" s="79" t="b">
        <v>0</v>
      </c>
      <c r="AD284" s="79">
        <v>11</v>
      </c>
      <c r="AE284" s="85" t="s">
        <v>1459</v>
      </c>
      <c r="AF284" s="79" t="b">
        <v>0</v>
      </c>
      <c r="AG284" s="79" t="s">
        <v>1467</v>
      </c>
      <c r="AH284" s="79"/>
      <c r="AI284" s="85" t="s">
        <v>1459</v>
      </c>
      <c r="AJ284" s="79" t="b">
        <v>0</v>
      </c>
      <c r="AK284" s="79">
        <v>3</v>
      </c>
      <c r="AL284" s="85" t="s">
        <v>1459</v>
      </c>
      <c r="AM284" s="79" t="s">
        <v>1495</v>
      </c>
      <c r="AN284" s="79" t="b">
        <v>0</v>
      </c>
      <c r="AO284" s="85" t="s">
        <v>1393</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8</v>
      </c>
      <c r="BC284" s="78" t="str">
        <f>REPLACE(INDEX(GroupVertices[Group],MATCH(Edges[[#This Row],[Vertex 2]],GroupVertices[Vertex],0)),1,1,"")</f>
        <v>8</v>
      </c>
      <c r="BD284" s="48"/>
      <c r="BE284" s="49"/>
      <c r="BF284" s="48"/>
      <c r="BG284" s="49"/>
      <c r="BH284" s="48"/>
      <c r="BI284" s="49"/>
      <c r="BJ284" s="48"/>
      <c r="BK284" s="49"/>
      <c r="BL284" s="48"/>
    </row>
    <row r="285" spans="1:64" ht="15">
      <c r="A285" s="64" t="s">
        <v>317</v>
      </c>
      <c r="B285" s="64" t="s">
        <v>358</v>
      </c>
      <c r="C285" s="65" t="s">
        <v>4028</v>
      </c>
      <c r="D285" s="66">
        <v>3</v>
      </c>
      <c r="E285" s="67" t="s">
        <v>132</v>
      </c>
      <c r="F285" s="68">
        <v>35</v>
      </c>
      <c r="G285" s="65"/>
      <c r="H285" s="69"/>
      <c r="I285" s="70"/>
      <c r="J285" s="70"/>
      <c r="K285" s="34" t="s">
        <v>65</v>
      </c>
      <c r="L285" s="77">
        <v>285</v>
      </c>
      <c r="M285" s="77"/>
      <c r="N285" s="72"/>
      <c r="O285" s="79" t="s">
        <v>369</v>
      </c>
      <c r="P285" s="81">
        <v>43700.721863425926</v>
      </c>
      <c r="Q285" s="79" t="s">
        <v>450</v>
      </c>
      <c r="R285" s="79"/>
      <c r="S285" s="79"/>
      <c r="T285" s="79" t="s">
        <v>674</v>
      </c>
      <c r="U285" s="79"/>
      <c r="V285" s="83" t="s">
        <v>921</v>
      </c>
      <c r="W285" s="81">
        <v>43700.721863425926</v>
      </c>
      <c r="X285" s="83" t="s">
        <v>1134</v>
      </c>
      <c r="Y285" s="79"/>
      <c r="Z285" s="79"/>
      <c r="AA285" s="85" t="s">
        <v>1394</v>
      </c>
      <c r="AB285" s="79"/>
      <c r="AC285" s="79" t="b">
        <v>0</v>
      </c>
      <c r="AD285" s="79">
        <v>0</v>
      </c>
      <c r="AE285" s="85" t="s">
        <v>1459</v>
      </c>
      <c r="AF285" s="79" t="b">
        <v>0</v>
      </c>
      <c r="AG285" s="79" t="s">
        <v>1467</v>
      </c>
      <c r="AH285" s="79"/>
      <c r="AI285" s="85" t="s">
        <v>1459</v>
      </c>
      <c r="AJ285" s="79" t="b">
        <v>0</v>
      </c>
      <c r="AK285" s="79">
        <v>3</v>
      </c>
      <c r="AL285" s="85" t="s">
        <v>1393</v>
      </c>
      <c r="AM285" s="79" t="s">
        <v>1489</v>
      </c>
      <c r="AN285" s="79" t="b">
        <v>0</v>
      </c>
      <c r="AO285" s="85" t="s">
        <v>1393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8</v>
      </c>
      <c r="BC285" s="78" t="str">
        <f>REPLACE(INDEX(GroupVertices[Group],MATCH(Edges[[#This Row],[Vertex 2]],GroupVertices[Vertex],0)),1,1,"")</f>
        <v>8</v>
      </c>
      <c r="BD285" s="48"/>
      <c r="BE285" s="49"/>
      <c r="BF285" s="48"/>
      <c r="BG285" s="49"/>
      <c r="BH285" s="48"/>
      <c r="BI285" s="49"/>
      <c r="BJ285" s="48"/>
      <c r="BK285" s="49"/>
      <c r="BL285" s="48"/>
    </row>
    <row r="286" spans="1:64" ht="15">
      <c r="A286" s="64" t="s">
        <v>316</v>
      </c>
      <c r="B286" s="64" t="s">
        <v>359</v>
      </c>
      <c r="C286" s="65" t="s">
        <v>4028</v>
      </c>
      <c r="D286" s="66">
        <v>3</v>
      </c>
      <c r="E286" s="67" t="s">
        <v>132</v>
      </c>
      <c r="F286" s="68">
        <v>35</v>
      </c>
      <c r="G286" s="65"/>
      <c r="H286" s="69"/>
      <c r="I286" s="70"/>
      <c r="J286" s="70"/>
      <c r="K286" s="34" t="s">
        <v>65</v>
      </c>
      <c r="L286" s="77">
        <v>286</v>
      </c>
      <c r="M286" s="77"/>
      <c r="N286" s="72"/>
      <c r="O286" s="79" t="s">
        <v>369</v>
      </c>
      <c r="P286" s="81">
        <v>43700.27253472222</v>
      </c>
      <c r="Q286" s="79" t="s">
        <v>514</v>
      </c>
      <c r="R286" s="79"/>
      <c r="S286" s="79"/>
      <c r="T286" s="79" t="s">
        <v>748</v>
      </c>
      <c r="U286" s="83" t="s">
        <v>811</v>
      </c>
      <c r="V286" s="83" t="s">
        <v>811</v>
      </c>
      <c r="W286" s="81">
        <v>43700.27253472222</v>
      </c>
      <c r="X286" s="83" t="s">
        <v>1133</v>
      </c>
      <c r="Y286" s="79"/>
      <c r="Z286" s="79"/>
      <c r="AA286" s="85" t="s">
        <v>1393</v>
      </c>
      <c r="AB286" s="79"/>
      <c r="AC286" s="79" t="b">
        <v>0</v>
      </c>
      <c r="AD286" s="79">
        <v>11</v>
      </c>
      <c r="AE286" s="85" t="s">
        <v>1459</v>
      </c>
      <c r="AF286" s="79" t="b">
        <v>0</v>
      </c>
      <c r="AG286" s="79" t="s">
        <v>1467</v>
      </c>
      <c r="AH286" s="79"/>
      <c r="AI286" s="85" t="s">
        <v>1459</v>
      </c>
      <c r="AJ286" s="79" t="b">
        <v>0</v>
      </c>
      <c r="AK286" s="79">
        <v>3</v>
      </c>
      <c r="AL286" s="85" t="s">
        <v>1459</v>
      </c>
      <c r="AM286" s="79" t="s">
        <v>1495</v>
      </c>
      <c r="AN286" s="79" t="b">
        <v>0</v>
      </c>
      <c r="AO286" s="85" t="s">
        <v>1393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8</v>
      </c>
      <c r="BC286" s="78" t="str">
        <f>REPLACE(INDEX(GroupVertices[Group],MATCH(Edges[[#This Row],[Vertex 2]],GroupVertices[Vertex],0)),1,1,"")</f>
        <v>8</v>
      </c>
      <c r="BD286" s="48"/>
      <c r="BE286" s="49"/>
      <c r="BF286" s="48"/>
      <c r="BG286" s="49"/>
      <c r="BH286" s="48"/>
      <c r="BI286" s="49"/>
      <c r="BJ286" s="48"/>
      <c r="BK286" s="49"/>
      <c r="BL286" s="48"/>
    </row>
    <row r="287" spans="1:64" ht="15">
      <c r="A287" s="64" t="s">
        <v>317</v>
      </c>
      <c r="B287" s="64" t="s">
        <v>359</v>
      </c>
      <c r="C287" s="65" t="s">
        <v>4028</v>
      </c>
      <c r="D287" s="66">
        <v>3</v>
      </c>
      <c r="E287" s="67" t="s">
        <v>132</v>
      </c>
      <c r="F287" s="68">
        <v>35</v>
      </c>
      <c r="G287" s="65"/>
      <c r="H287" s="69"/>
      <c r="I287" s="70"/>
      <c r="J287" s="70"/>
      <c r="K287" s="34" t="s">
        <v>65</v>
      </c>
      <c r="L287" s="77">
        <v>287</v>
      </c>
      <c r="M287" s="77"/>
      <c r="N287" s="72"/>
      <c r="O287" s="79" t="s">
        <v>369</v>
      </c>
      <c r="P287" s="81">
        <v>43700.721863425926</v>
      </c>
      <c r="Q287" s="79" t="s">
        <v>450</v>
      </c>
      <c r="R287" s="79"/>
      <c r="S287" s="79"/>
      <c r="T287" s="79" t="s">
        <v>674</v>
      </c>
      <c r="U287" s="79"/>
      <c r="V287" s="83" t="s">
        <v>921</v>
      </c>
      <c r="W287" s="81">
        <v>43700.721863425926</v>
      </c>
      <c r="X287" s="83" t="s">
        <v>1134</v>
      </c>
      <c r="Y287" s="79"/>
      <c r="Z287" s="79"/>
      <c r="AA287" s="85" t="s">
        <v>1394</v>
      </c>
      <c r="AB287" s="79"/>
      <c r="AC287" s="79" t="b">
        <v>0</v>
      </c>
      <c r="AD287" s="79">
        <v>0</v>
      </c>
      <c r="AE287" s="85" t="s">
        <v>1459</v>
      </c>
      <c r="AF287" s="79" t="b">
        <v>0</v>
      </c>
      <c r="AG287" s="79" t="s">
        <v>1467</v>
      </c>
      <c r="AH287" s="79"/>
      <c r="AI287" s="85" t="s">
        <v>1459</v>
      </c>
      <c r="AJ287" s="79" t="b">
        <v>0</v>
      </c>
      <c r="AK287" s="79">
        <v>3</v>
      </c>
      <c r="AL287" s="85" t="s">
        <v>1393</v>
      </c>
      <c r="AM287" s="79" t="s">
        <v>1489</v>
      </c>
      <c r="AN287" s="79" t="b">
        <v>0</v>
      </c>
      <c r="AO287" s="85" t="s">
        <v>1393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8</v>
      </c>
      <c r="BC287" s="78" t="str">
        <f>REPLACE(INDEX(GroupVertices[Group],MATCH(Edges[[#This Row],[Vertex 2]],GroupVertices[Vertex],0)),1,1,"")</f>
        <v>8</v>
      </c>
      <c r="BD287" s="48"/>
      <c r="BE287" s="49"/>
      <c r="BF287" s="48"/>
      <c r="BG287" s="49"/>
      <c r="BH287" s="48"/>
      <c r="BI287" s="49"/>
      <c r="BJ287" s="48"/>
      <c r="BK287" s="49"/>
      <c r="BL287" s="48"/>
    </row>
    <row r="288" spans="1:64" ht="15">
      <c r="A288" s="64" t="s">
        <v>316</v>
      </c>
      <c r="B288" s="64" t="s">
        <v>360</v>
      </c>
      <c r="C288" s="65" t="s">
        <v>4028</v>
      </c>
      <c r="D288" s="66">
        <v>3</v>
      </c>
      <c r="E288" s="67" t="s">
        <v>132</v>
      </c>
      <c r="F288" s="68">
        <v>35</v>
      </c>
      <c r="G288" s="65"/>
      <c r="H288" s="69"/>
      <c r="I288" s="70"/>
      <c r="J288" s="70"/>
      <c r="K288" s="34" t="s">
        <v>65</v>
      </c>
      <c r="L288" s="77">
        <v>288</v>
      </c>
      <c r="M288" s="77"/>
      <c r="N288" s="72"/>
      <c r="O288" s="79" t="s">
        <v>369</v>
      </c>
      <c r="P288" s="81">
        <v>43700.27253472222</v>
      </c>
      <c r="Q288" s="79" t="s">
        <v>514</v>
      </c>
      <c r="R288" s="79"/>
      <c r="S288" s="79"/>
      <c r="T288" s="79" t="s">
        <v>748</v>
      </c>
      <c r="U288" s="83" t="s">
        <v>811</v>
      </c>
      <c r="V288" s="83" t="s">
        <v>811</v>
      </c>
      <c r="W288" s="81">
        <v>43700.27253472222</v>
      </c>
      <c r="X288" s="83" t="s">
        <v>1133</v>
      </c>
      <c r="Y288" s="79"/>
      <c r="Z288" s="79"/>
      <c r="AA288" s="85" t="s">
        <v>1393</v>
      </c>
      <c r="AB288" s="79"/>
      <c r="AC288" s="79" t="b">
        <v>0</v>
      </c>
      <c r="AD288" s="79">
        <v>11</v>
      </c>
      <c r="AE288" s="85" t="s">
        <v>1459</v>
      </c>
      <c r="AF288" s="79" t="b">
        <v>0</v>
      </c>
      <c r="AG288" s="79" t="s">
        <v>1467</v>
      </c>
      <c r="AH288" s="79"/>
      <c r="AI288" s="85" t="s">
        <v>1459</v>
      </c>
      <c r="AJ288" s="79" t="b">
        <v>0</v>
      </c>
      <c r="AK288" s="79">
        <v>3</v>
      </c>
      <c r="AL288" s="85" t="s">
        <v>1459</v>
      </c>
      <c r="AM288" s="79" t="s">
        <v>1495</v>
      </c>
      <c r="AN288" s="79" t="b">
        <v>0</v>
      </c>
      <c r="AO288" s="85" t="s">
        <v>1393</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8</v>
      </c>
      <c r="BC288" s="78" t="str">
        <f>REPLACE(INDEX(GroupVertices[Group],MATCH(Edges[[#This Row],[Vertex 2]],GroupVertices[Vertex],0)),1,1,"")</f>
        <v>8</v>
      </c>
      <c r="BD288" s="48"/>
      <c r="BE288" s="49"/>
      <c r="BF288" s="48"/>
      <c r="BG288" s="49"/>
      <c r="BH288" s="48"/>
      <c r="BI288" s="49"/>
      <c r="BJ288" s="48"/>
      <c r="BK288" s="49"/>
      <c r="BL288" s="48"/>
    </row>
    <row r="289" spans="1:64" ht="15">
      <c r="A289" s="64" t="s">
        <v>317</v>
      </c>
      <c r="B289" s="64" t="s">
        <v>360</v>
      </c>
      <c r="C289" s="65" t="s">
        <v>4028</v>
      </c>
      <c r="D289" s="66">
        <v>3</v>
      </c>
      <c r="E289" s="67" t="s">
        <v>132</v>
      </c>
      <c r="F289" s="68">
        <v>35</v>
      </c>
      <c r="G289" s="65"/>
      <c r="H289" s="69"/>
      <c r="I289" s="70"/>
      <c r="J289" s="70"/>
      <c r="K289" s="34" t="s">
        <v>65</v>
      </c>
      <c r="L289" s="77">
        <v>289</v>
      </c>
      <c r="M289" s="77"/>
      <c r="N289" s="72"/>
      <c r="O289" s="79" t="s">
        <v>369</v>
      </c>
      <c r="P289" s="81">
        <v>43700.721863425926</v>
      </c>
      <c r="Q289" s="79" t="s">
        <v>450</v>
      </c>
      <c r="R289" s="79"/>
      <c r="S289" s="79"/>
      <c r="T289" s="79" t="s">
        <v>674</v>
      </c>
      <c r="U289" s="79"/>
      <c r="V289" s="83" t="s">
        <v>921</v>
      </c>
      <c r="W289" s="81">
        <v>43700.721863425926</v>
      </c>
      <c r="X289" s="83" t="s">
        <v>1134</v>
      </c>
      <c r="Y289" s="79"/>
      <c r="Z289" s="79"/>
      <c r="AA289" s="85" t="s">
        <v>1394</v>
      </c>
      <c r="AB289" s="79"/>
      <c r="AC289" s="79" t="b">
        <v>0</v>
      </c>
      <c r="AD289" s="79">
        <v>0</v>
      </c>
      <c r="AE289" s="85" t="s">
        <v>1459</v>
      </c>
      <c r="AF289" s="79" t="b">
        <v>0</v>
      </c>
      <c r="AG289" s="79" t="s">
        <v>1467</v>
      </c>
      <c r="AH289" s="79"/>
      <c r="AI289" s="85" t="s">
        <v>1459</v>
      </c>
      <c r="AJ289" s="79" t="b">
        <v>0</v>
      </c>
      <c r="AK289" s="79">
        <v>3</v>
      </c>
      <c r="AL289" s="85" t="s">
        <v>1393</v>
      </c>
      <c r="AM289" s="79" t="s">
        <v>1489</v>
      </c>
      <c r="AN289" s="79" t="b">
        <v>0</v>
      </c>
      <c r="AO289" s="85" t="s">
        <v>1393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8</v>
      </c>
      <c r="BC289" s="78" t="str">
        <f>REPLACE(INDEX(GroupVertices[Group],MATCH(Edges[[#This Row],[Vertex 2]],GroupVertices[Vertex],0)),1,1,"")</f>
        <v>8</v>
      </c>
      <c r="BD289" s="48"/>
      <c r="BE289" s="49"/>
      <c r="BF289" s="48"/>
      <c r="BG289" s="49"/>
      <c r="BH289" s="48"/>
      <c r="BI289" s="49"/>
      <c r="BJ289" s="48"/>
      <c r="BK289" s="49"/>
      <c r="BL289" s="48"/>
    </row>
    <row r="290" spans="1:64" ht="15">
      <c r="A290" s="64" t="s">
        <v>316</v>
      </c>
      <c r="B290" s="64" t="s">
        <v>361</v>
      </c>
      <c r="C290" s="65" t="s">
        <v>4028</v>
      </c>
      <c r="D290" s="66">
        <v>3</v>
      </c>
      <c r="E290" s="67" t="s">
        <v>132</v>
      </c>
      <c r="F290" s="68">
        <v>35</v>
      </c>
      <c r="G290" s="65"/>
      <c r="H290" s="69"/>
      <c r="I290" s="70"/>
      <c r="J290" s="70"/>
      <c r="K290" s="34" t="s">
        <v>65</v>
      </c>
      <c r="L290" s="77">
        <v>290</v>
      </c>
      <c r="M290" s="77"/>
      <c r="N290" s="72"/>
      <c r="O290" s="79" t="s">
        <v>369</v>
      </c>
      <c r="P290" s="81">
        <v>43700.27253472222</v>
      </c>
      <c r="Q290" s="79" t="s">
        <v>514</v>
      </c>
      <c r="R290" s="79"/>
      <c r="S290" s="79"/>
      <c r="T290" s="79" t="s">
        <v>748</v>
      </c>
      <c r="U290" s="83" t="s">
        <v>811</v>
      </c>
      <c r="V290" s="83" t="s">
        <v>811</v>
      </c>
      <c r="W290" s="81">
        <v>43700.27253472222</v>
      </c>
      <c r="X290" s="83" t="s">
        <v>1133</v>
      </c>
      <c r="Y290" s="79"/>
      <c r="Z290" s="79"/>
      <c r="AA290" s="85" t="s">
        <v>1393</v>
      </c>
      <c r="AB290" s="79"/>
      <c r="AC290" s="79" t="b">
        <v>0</v>
      </c>
      <c r="AD290" s="79">
        <v>11</v>
      </c>
      <c r="AE290" s="85" t="s">
        <v>1459</v>
      </c>
      <c r="AF290" s="79" t="b">
        <v>0</v>
      </c>
      <c r="AG290" s="79" t="s">
        <v>1467</v>
      </c>
      <c r="AH290" s="79"/>
      <c r="AI290" s="85" t="s">
        <v>1459</v>
      </c>
      <c r="AJ290" s="79" t="b">
        <v>0</v>
      </c>
      <c r="AK290" s="79">
        <v>3</v>
      </c>
      <c r="AL290" s="85" t="s">
        <v>1459</v>
      </c>
      <c r="AM290" s="79" t="s">
        <v>1495</v>
      </c>
      <c r="AN290" s="79" t="b">
        <v>0</v>
      </c>
      <c r="AO290" s="85" t="s">
        <v>1393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8</v>
      </c>
      <c r="BC290" s="78" t="str">
        <f>REPLACE(INDEX(GroupVertices[Group],MATCH(Edges[[#This Row],[Vertex 2]],GroupVertices[Vertex],0)),1,1,"")</f>
        <v>8</v>
      </c>
      <c r="BD290" s="48">
        <v>2</v>
      </c>
      <c r="BE290" s="49">
        <v>10.526315789473685</v>
      </c>
      <c r="BF290" s="48">
        <v>0</v>
      </c>
      <c r="BG290" s="49">
        <v>0</v>
      </c>
      <c r="BH290" s="48">
        <v>0</v>
      </c>
      <c r="BI290" s="49">
        <v>0</v>
      </c>
      <c r="BJ290" s="48">
        <v>17</v>
      </c>
      <c r="BK290" s="49">
        <v>89.47368421052632</v>
      </c>
      <c r="BL290" s="48">
        <v>19</v>
      </c>
    </row>
    <row r="291" spans="1:64" ht="15">
      <c r="A291" s="64" t="s">
        <v>317</v>
      </c>
      <c r="B291" s="64" t="s">
        <v>361</v>
      </c>
      <c r="C291" s="65" t="s">
        <v>4028</v>
      </c>
      <c r="D291" s="66">
        <v>3</v>
      </c>
      <c r="E291" s="67" t="s">
        <v>132</v>
      </c>
      <c r="F291" s="68">
        <v>35</v>
      </c>
      <c r="G291" s="65"/>
      <c r="H291" s="69"/>
      <c r="I291" s="70"/>
      <c r="J291" s="70"/>
      <c r="K291" s="34" t="s">
        <v>65</v>
      </c>
      <c r="L291" s="77">
        <v>291</v>
      </c>
      <c r="M291" s="77"/>
      <c r="N291" s="72"/>
      <c r="O291" s="79" t="s">
        <v>369</v>
      </c>
      <c r="P291" s="81">
        <v>43700.721863425926</v>
      </c>
      <c r="Q291" s="79" t="s">
        <v>450</v>
      </c>
      <c r="R291" s="79"/>
      <c r="S291" s="79"/>
      <c r="T291" s="79" t="s">
        <v>674</v>
      </c>
      <c r="U291" s="79"/>
      <c r="V291" s="83" t="s">
        <v>921</v>
      </c>
      <c r="W291" s="81">
        <v>43700.721863425926</v>
      </c>
      <c r="X291" s="83" t="s">
        <v>1134</v>
      </c>
      <c r="Y291" s="79"/>
      <c r="Z291" s="79"/>
      <c r="AA291" s="85" t="s">
        <v>1394</v>
      </c>
      <c r="AB291" s="79"/>
      <c r="AC291" s="79" t="b">
        <v>0</v>
      </c>
      <c r="AD291" s="79">
        <v>0</v>
      </c>
      <c r="AE291" s="85" t="s">
        <v>1459</v>
      </c>
      <c r="AF291" s="79" t="b">
        <v>0</v>
      </c>
      <c r="AG291" s="79" t="s">
        <v>1467</v>
      </c>
      <c r="AH291" s="79"/>
      <c r="AI291" s="85" t="s">
        <v>1459</v>
      </c>
      <c r="AJ291" s="79" t="b">
        <v>0</v>
      </c>
      <c r="AK291" s="79">
        <v>3</v>
      </c>
      <c r="AL291" s="85" t="s">
        <v>1393</v>
      </c>
      <c r="AM291" s="79" t="s">
        <v>1489</v>
      </c>
      <c r="AN291" s="79" t="b">
        <v>0</v>
      </c>
      <c r="AO291" s="85" t="s">
        <v>1393</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8</v>
      </c>
      <c r="BC291" s="78" t="str">
        <f>REPLACE(INDEX(GroupVertices[Group],MATCH(Edges[[#This Row],[Vertex 2]],GroupVertices[Vertex],0)),1,1,"")</f>
        <v>8</v>
      </c>
      <c r="BD291" s="48"/>
      <c r="BE291" s="49"/>
      <c r="BF291" s="48"/>
      <c r="BG291" s="49"/>
      <c r="BH291" s="48"/>
      <c r="BI291" s="49"/>
      <c r="BJ291" s="48"/>
      <c r="BK291" s="49"/>
      <c r="BL291" s="48"/>
    </row>
    <row r="292" spans="1:64" ht="15">
      <c r="A292" s="64" t="s">
        <v>317</v>
      </c>
      <c r="B292" s="64" t="s">
        <v>316</v>
      </c>
      <c r="C292" s="65" t="s">
        <v>4028</v>
      </c>
      <c r="D292" s="66">
        <v>3</v>
      </c>
      <c r="E292" s="67" t="s">
        <v>132</v>
      </c>
      <c r="F292" s="68">
        <v>35</v>
      </c>
      <c r="G292" s="65"/>
      <c r="H292" s="69"/>
      <c r="I292" s="70"/>
      <c r="J292" s="70"/>
      <c r="K292" s="34" t="s">
        <v>65</v>
      </c>
      <c r="L292" s="77">
        <v>292</v>
      </c>
      <c r="M292" s="77"/>
      <c r="N292" s="72"/>
      <c r="O292" s="79" t="s">
        <v>369</v>
      </c>
      <c r="P292" s="81">
        <v>43700.721863425926</v>
      </c>
      <c r="Q292" s="79" t="s">
        <v>450</v>
      </c>
      <c r="R292" s="79"/>
      <c r="S292" s="79"/>
      <c r="T292" s="79" t="s">
        <v>674</v>
      </c>
      <c r="U292" s="79"/>
      <c r="V292" s="83" t="s">
        <v>921</v>
      </c>
      <c r="W292" s="81">
        <v>43700.721863425926</v>
      </c>
      <c r="X292" s="83" t="s">
        <v>1134</v>
      </c>
      <c r="Y292" s="79"/>
      <c r="Z292" s="79"/>
      <c r="AA292" s="85" t="s">
        <v>1394</v>
      </c>
      <c r="AB292" s="79"/>
      <c r="AC292" s="79" t="b">
        <v>0</v>
      </c>
      <c r="AD292" s="79">
        <v>0</v>
      </c>
      <c r="AE292" s="85" t="s">
        <v>1459</v>
      </c>
      <c r="AF292" s="79" t="b">
        <v>0</v>
      </c>
      <c r="AG292" s="79" t="s">
        <v>1467</v>
      </c>
      <c r="AH292" s="79"/>
      <c r="AI292" s="85" t="s">
        <v>1459</v>
      </c>
      <c r="AJ292" s="79" t="b">
        <v>0</v>
      </c>
      <c r="AK292" s="79">
        <v>3</v>
      </c>
      <c r="AL292" s="85" t="s">
        <v>1393</v>
      </c>
      <c r="AM292" s="79" t="s">
        <v>1489</v>
      </c>
      <c r="AN292" s="79" t="b">
        <v>0</v>
      </c>
      <c r="AO292" s="85" t="s">
        <v>1393</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8</v>
      </c>
      <c r="BC292" s="78" t="str">
        <f>REPLACE(INDEX(GroupVertices[Group],MATCH(Edges[[#This Row],[Vertex 2]],GroupVertices[Vertex],0)),1,1,"")</f>
        <v>8</v>
      </c>
      <c r="BD292" s="48">
        <v>2</v>
      </c>
      <c r="BE292" s="49">
        <v>13.333333333333334</v>
      </c>
      <c r="BF292" s="48">
        <v>0</v>
      </c>
      <c r="BG292" s="49">
        <v>0</v>
      </c>
      <c r="BH292" s="48">
        <v>0</v>
      </c>
      <c r="BI292" s="49">
        <v>0</v>
      </c>
      <c r="BJ292" s="48">
        <v>13</v>
      </c>
      <c r="BK292" s="49">
        <v>86.66666666666667</v>
      </c>
      <c r="BL292" s="48">
        <v>15</v>
      </c>
    </row>
    <row r="293" spans="1:64" ht="15">
      <c r="A293" s="64" t="s">
        <v>312</v>
      </c>
      <c r="B293" s="64" t="s">
        <v>295</v>
      </c>
      <c r="C293" s="65" t="s">
        <v>4028</v>
      </c>
      <c r="D293" s="66">
        <v>3</v>
      </c>
      <c r="E293" s="67" t="s">
        <v>132</v>
      </c>
      <c r="F293" s="68">
        <v>35</v>
      </c>
      <c r="G293" s="65"/>
      <c r="H293" s="69"/>
      <c r="I293" s="70"/>
      <c r="J293" s="70"/>
      <c r="K293" s="34" t="s">
        <v>66</v>
      </c>
      <c r="L293" s="77">
        <v>293</v>
      </c>
      <c r="M293" s="77"/>
      <c r="N293" s="72"/>
      <c r="O293" s="79" t="s">
        <v>369</v>
      </c>
      <c r="P293" s="81">
        <v>43697.29305555556</v>
      </c>
      <c r="Q293" s="79" t="s">
        <v>515</v>
      </c>
      <c r="R293" s="83" t="s">
        <v>617</v>
      </c>
      <c r="S293" s="79" t="s">
        <v>656</v>
      </c>
      <c r="T293" s="79" t="s">
        <v>749</v>
      </c>
      <c r="U293" s="79"/>
      <c r="V293" s="83" t="s">
        <v>917</v>
      </c>
      <c r="W293" s="81">
        <v>43697.29305555556</v>
      </c>
      <c r="X293" s="83" t="s">
        <v>1135</v>
      </c>
      <c r="Y293" s="79"/>
      <c r="Z293" s="79"/>
      <c r="AA293" s="85" t="s">
        <v>1395</v>
      </c>
      <c r="AB293" s="79"/>
      <c r="AC293" s="79" t="b">
        <v>0</v>
      </c>
      <c r="AD293" s="79">
        <v>7</v>
      </c>
      <c r="AE293" s="85" t="s">
        <v>1459</v>
      </c>
      <c r="AF293" s="79" t="b">
        <v>0</v>
      </c>
      <c r="AG293" s="79" t="s">
        <v>1468</v>
      </c>
      <c r="AH293" s="79"/>
      <c r="AI293" s="85" t="s">
        <v>1459</v>
      </c>
      <c r="AJ293" s="79" t="b">
        <v>0</v>
      </c>
      <c r="AK293" s="79">
        <v>6</v>
      </c>
      <c r="AL293" s="85" t="s">
        <v>1459</v>
      </c>
      <c r="AM293" s="79" t="s">
        <v>1497</v>
      </c>
      <c r="AN293" s="79" t="b">
        <v>0</v>
      </c>
      <c r="AO293" s="85" t="s">
        <v>1395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1</v>
      </c>
      <c r="BD293" s="48">
        <v>0</v>
      </c>
      <c r="BE293" s="49">
        <v>0</v>
      </c>
      <c r="BF293" s="48">
        <v>0</v>
      </c>
      <c r="BG293" s="49">
        <v>0</v>
      </c>
      <c r="BH293" s="48">
        <v>0</v>
      </c>
      <c r="BI293" s="49">
        <v>0</v>
      </c>
      <c r="BJ293" s="48">
        <v>25</v>
      </c>
      <c r="BK293" s="49">
        <v>100</v>
      </c>
      <c r="BL293" s="48">
        <v>25</v>
      </c>
    </row>
    <row r="294" spans="1:64" ht="15">
      <c r="A294" s="64" t="s">
        <v>295</v>
      </c>
      <c r="B294" s="64" t="s">
        <v>312</v>
      </c>
      <c r="C294" s="65" t="s">
        <v>4028</v>
      </c>
      <c r="D294" s="66">
        <v>3</v>
      </c>
      <c r="E294" s="67" t="s">
        <v>132</v>
      </c>
      <c r="F294" s="68">
        <v>35</v>
      </c>
      <c r="G294" s="65"/>
      <c r="H294" s="69"/>
      <c r="I294" s="70"/>
      <c r="J294" s="70"/>
      <c r="K294" s="34" t="s">
        <v>66</v>
      </c>
      <c r="L294" s="77">
        <v>294</v>
      </c>
      <c r="M294" s="77"/>
      <c r="N294" s="72"/>
      <c r="O294" s="79" t="s">
        <v>369</v>
      </c>
      <c r="P294" s="81">
        <v>43697.45479166666</v>
      </c>
      <c r="Q294" s="79" t="s">
        <v>516</v>
      </c>
      <c r="R294" s="83" t="s">
        <v>582</v>
      </c>
      <c r="S294" s="79" t="s">
        <v>645</v>
      </c>
      <c r="T294" s="79" t="s">
        <v>750</v>
      </c>
      <c r="U294" s="79"/>
      <c r="V294" s="83" t="s">
        <v>903</v>
      </c>
      <c r="W294" s="81">
        <v>43697.45479166666</v>
      </c>
      <c r="X294" s="83" t="s">
        <v>1136</v>
      </c>
      <c r="Y294" s="79"/>
      <c r="Z294" s="79"/>
      <c r="AA294" s="85" t="s">
        <v>1396</v>
      </c>
      <c r="AB294" s="79"/>
      <c r="AC294" s="79" t="b">
        <v>0</v>
      </c>
      <c r="AD294" s="79">
        <v>18</v>
      </c>
      <c r="AE294" s="85" t="s">
        <v>1459</v>
      </c>
      <c r="AF294" s="79" t="b">
        <v>0</v>
      </c>
      <c r="AG294" s="79" t="s">
        <v>1467</v>
      </c>
      <c r="AH294" s="79"/>
      <c r="AI294" s="85" t="s">
        <v>1459</v>
      </c>
      <c r="AJ294" s="79" t="b">
        <v>0</v>
      </c>
      <c r="AK294" s="79">
        <v>2</v>
      </c>
      <c r="AL294" s="85" t="s">
        <v>1459</v>
      </c>
      <c r="AM294" s="79" t="s">
        <v>1487</v>
      </c>
      <c r="AN294" s="79" t="b">
        <v>0</v>
      </c>
      <c r="AO294" s="85" t="s">
        <v>1396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2</v>
      </c>
      <c r="BD294" s="48">
        <v>2</v>
      </c>
      <c r="BE294" s="49">
        <v>6.0606060606060606</v>
      </c>
      <c r="BF294" s="48">
        <v>0</v>
      </c>
      <c r="BG294" s="49">
        <v>0</v>
      </c>
      <c r="BH294" s="48">
        <v>0</v>
      </c>
      <c r="BI294" s="49">
        <v>0</v>
      </c>
      <c r="BJ294" s="48">
        <v>31</v>
      </c>
      <c r="BK294" s="49">
        <v>93.93939393939394</v>
      </c>
      <c r="BL294" s="48">
        <v>33</v>
      </c>
    </row>
    <row r="295" spans="1:64" ht="15">
      <c r="A295" s="64" t="s">
        <v>306</v>
      </c>
      <c r="B295" s="64" t="s">
        <v>312</v>
      </c>
      <c r="C295" s="65" t="s">
        <v>4028</v>
      </c>
      <c r="D295" s="66">
        <v>3</v>
      </c>
      <c r="E295" s="67" t="s">
        <v>132</v>
      </c>
      <c r="F295" s="68">
        <v>35</v>
      </c>
      <c r="G295" s="65"/>
      <c r="H295" s="69"/>
      <c r="I295" s="70"/>
      <c r="J295" s="70"/>
      <c r="K295" s="34" t="s">
        <v>65</v>
      </c>
      <c r="L295" s="77">
        <v>295</v>
      </c>
      <c r="M295" s="77"/>
      <c r="N295" s="72"/>
      <c r="O295" s="79" t="s">
        <v>369</v>
      </c>
      <c r="P295" s="81">
        <v>43697.31248842592</v>
      </c>
      <c r="Q295" s="79" t="s">
        <v>431</v>
      </c>
      <c r="R295" s="79"/>
      <c r="S295" s="79"/>
      <c r="T295" s="79"/>
      <c r="U295" s="79"/>
      <c r="V295" s="83" t="s">
        <v>912</v>
      </c>
      <c r="W295" s="81">
        <v>43697.31248842592</v>
      </c>
      <c r="X295" s="83" t="s">
        <v>1137</v>
      </c>
      <c r="Y295" s="79"/>
      <c r="Z295" s="79"/>
      <c r="AA295" s="85" t="s">
        <v>1397</v>
      </c>
      <c r="AB295" s="79"/>
      <c r="AC295" s="79" t="b">
        <v>0</v>
      </c>
      <c r="AD295" s="79">
        <v>0</v>
      </c>
      <c r="AE295" s="85" t="s">
        <v>1459</v>
      </c>
      <c r="AF295" s="79" t="b">
        <v>0</v>
      </c>
      <c r="AG295" s="79" t="s">
        <v>1468</v>
      </c>
      <c r="AH295" s="79"/>
      <c r="AI295" s="85" t="s">
        <v>1459</v>
      </c>
      <c r="AJ295" s="79" t="b">
        <v>0</v>
      </c>
      <c r="AK295" s="79">
        <v>6</v>
      </c>
      <c r="AL295" s="85" t="s">
        <v>1395</v>
      </c>
      <c r="AM295" s="79" t="s">
        <v>1495</v>
      </c>
      <c r="AN295" s="79" t="b">
        <v>0</v>
      </c>
      <c r="AO295" s="85" t="s">
        <v>1395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17</v>
      </c>
      <c r="BK295" s="49">
        <v>100</v>
      </c>
      <c r="BL295" s="48">
        <v>17</v>
      </c>
    </row>
    <row r="296" spans="1:64" ht="15">
      <c r="A296" s="64" t="s">
        <v>318</v>
      </c>
      <c r="B296" s="64" t="s">
        <v>312</v>
      </c>
      <c r="C296" s="65" t="s">
        <v>4028</v>
      </c>
      <c r="D296" s="66">
        <v>3</v>
      </c>
      <c r="E296" s="67" t="s">
        <v>132</v>
      </c>
      <c r="F296" s="68">
        <v>35</v>
      </c>
      <c r="G296" s="65"/>
      <c r="H296" s="69"/>
      <c r="I296" s="70"/>
      <c r="J296" s="70"/>
      <c r="K296" s="34" t="s">
        <v>65</v>
      </c>
      <c r="L296" s="77">
        <v>296</v>
      </c>
      <c r="M296" s="77"/>
      <c r="N296" s="72"/>
      <c r="O296" s="79" t="s">
        <v>369</v>
      </c>
      <c r="P296" s="81">
        <v>43700.751805555556</v>
      </c>
      <c r="Q296" s="79" t="s">
        <v>517</v>
      </c>
      <c r="R296" s="79"/>
      <c r="S296" s="79"/>
      <c r="T296" s="79" t="s">
        <v>751</v>
      </c>
      <c r="U296" s="83" t="s">
        <v>812</v>
      </c>
      <c r="V296" s="83" t="s">
        <v>812</v>
      </c>
      <c r="W296" s="81">
        <v>43700.751805555556</v>
      </c>
      <c r="X296" s="83" t="s">
        <v>1138</v>
      </c>
      <c r="Y296" s="79"/>
      <c r="Z296" s="79"/>
      <c r="AA296" s="85" t="s">
        <v>1398</v>
      </c>
      <c r="AB296" s="79"/>
      <c r="AC296" s="79" t="b">
        <v>0</v>
      </c>
      <c r="AD296" s="79">
        <v>9</v>
      </c>
      <c r="AE296" s="85" t="s">
        <v>1459</v>
      </c>
      <c r="AF296" s="79" t="b">
        <v>0</v>
      </c>
      <c r="AG296" s="79" t="s">
        <v>1468</v>
      </c>
      <c r="AH296" s="79"/>
      <c r="AI296" s="85" t="s">
        <v>1459</v>
      </c>
      <c r="AJ296" s="79" t="b">
        <v>0</v>
      </c>
      <c r="AK296" s="79">
        <v>1</v>
      </c>
      <c r="AL296" s="85" t="s">
        <v>1459</v>
      </c>
      <c r="AM296" s="79" t="s">
        <v>1488</v>
      </c>
      <c r="AN296" s="79" t="b">
        <v>0</v>
      </c>
      <c r="AO296" s="85" t="s">
        <v>1398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319</v>
      </c>
      <c r="B297" s="64" t="s">
        <v>312</v>
      </c>
      <c r="C297" s="65" t="s">
        <v>4028</v>
      </c>
      <c r="D297" s="66">
        <v>3</v>
      </c>
      <c r="E297" s="67" t="s">
        <v>132</v>
      </c>
      <c r="F297" s="68">
        <v>35</v>
      </c>
      <c r="G297" s="65"/>
      <c r="H297" s="69"/>
      <c r="I297" s="70"/>
      <c r="J297" s="70"/>
      <c r="K297" s="34" t="s">
        <v>65</v>
      </c>
      <c r="L297" s="77">
        <v>297</v>
      </c>
      <c r="M297" s="77"/>
      <c r="N297" s="72"/>
      <c r="O297" s="79" t="s">
        <v>369</v>
      </c>
      <c r="P297" s="81">
        <v>43700.75209490741</v>
      </c>
      <c r="Q297" s="79" t="s">
        <v>518</v>
      </c>
      <c r="R297" s="79"/>
      <c r="S297" s="79"/>
      <c r="T297" s="79" t="s">
        <v>751</v>
      </c>
      <c r="U297" s="83" t="s">
        <v>812</v>
      </c>
      <c r="V297" s="83" t="s">
        <v>812</v>
      </c>
      <c r="W297" s="81">
        <v>43700.75209490741</v>
      </c>
      <c r="X297" s="83" t="s">
        <v>1139</v>
      </c>
      <c r="Y297" s="79"/>
      <c r="Z297" s="79"/>
      <c r="AA297" s="85" t="s">
        <v>1399</v>
      </c>
      <c r="AB297" s="79"/>
      <c r="AC297" s="79" t="b">
        <v>0</v>
      </c>
      <c r="AD297" s="79">
        <v>0</v>
      </c>
      <c r="AE297" s="85" t="s">
        <v>1459</v>
      </c>
      <c r="AF297" s="79" t="b">
        <v>0</v>
      </c>
      <c r="AG297" s="79" t="s">
        <v>1468</v>
      </c>
      <c r="AH297" s="79"/>
      <c r="AI297" s="85" t="s">
        <v>1459</v>
      </c>
      <c r="AJ297" s="79" t="b">
        <v>0</v>
      </c>
      <c r="AK297" s="79">
        <v>1</v>
      </c>
      <c r="AL297" s="85" t="s">
        <v>1398</v>
      </c>
      <c r="AM297" s="79" t="s">
        <v>1488</v>
      </c>
      <c r="AN297" s="79" t="b">
        <v>0</v>
      </c>
      <c r="AO297" s="85" t="s">
        <v>1398</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318</v>
      </c>
      <c r="B298" s="64" t="s">
        <v>295</v>
      </c>
      <c r="C298" s="65" t="s">
        <v>4028</v>
      </c>
      <c r="D298" s="66">
        <v>3</v>
      </c>
      <c r="E298" s="67" t="s">
        <v>132</v>
      </c>
      <c r="F298" s="68">
        <v>35</v>
      </c>
      <c r="G298" s="65"/>
      <c r="H298" s="69"/>
      <c r="I298" s="70"/>
      <c r="J298" s="70"/>
      <c r="K298" s="34" t="s">
        <v>65</v>
      </c>
      <c r="L298" s="77">
        <v>298</v>
      </c>
      <c r="M298" s="77"/>
      <c r="N298" s="72"/>
      <c r="O298" s="79" t="s">
        <v>369</v>
      </c>
      <c r="P298" s="81">
        <v>43700.751805555556</v>
      </c>
      <c r="Q298" s="79" t="s">
        <v>517</v>
      </c>
      <c r="R298" s="79"/>
      <c r="S298" s="79"/>
      <c r="T298" s="79" t="s">
        <v>751</v>
      </c>
      <c r="U298" s="83" t="s">
        <v>812</v>
      </c>
      <c r="V298" s="83" t="s">
        <v>812</v>
      </c>
      <c r="W298" s="81">
        <v>43700.751805555556</v>
      </c>
      <c r="X298" s="83" t="s">
        <v>1138</v>
      </c>
      <c r="Y298" s="79"/>
      <c r="Z298" s="79"/>
      <c r="AA298" s="85" t="s">
        <v>1398</v>
      </c>
      <c r="AB298" s="79"/>
      <c r="AC298" s="79" t="b">
        <v>0</v>
      </c>
      <c r="AD298" s="79">
        <v>9</v>
      </c>
      <c r="AE298" s="85" t="s">
        <v>1459</v>
      </c>
      <c r="AF298" s="79" t="b">
        <v>0</v>
      </c>
      <c r="AG298" s="79" t="s">
        <v>1468</v>
      </c>
      <c r="AH298" s="79"/>
      <c r="AI298" s="85" t="s">
        <v>1459</v>
      </c>
      <c r="AJ298" s="79" t="b">
        <v>0</v>
      </c>
      <c r="AK298" s="79">
        <v>1</v>
      </c>
      <c r="AL298" s="85" t="s">
        <v>1459</v>
      </c>
      <c r="AM298" s="79" t="s">
        <v>1488</v>
      </c>
      <c r="AN298" s="79" t="b">
        <v>0</v>
      </c>
      <c r="AO298" s="85" t="s">
        <v>1398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1</v>
      </c>
      <c r="BD298" s="48"/>
      <c r="BE298" s="49"/>
      <c r="BF298" s="48"/>
      <c r="BG298" s="49"/>
      <c r="BH298" s="48"/>
      <c r="BI298" s="49"/>
      <c r="BJ298" s="48"/>
      <c r="BK298" s="49"/>
      <c r="BL298" s="48"/>
    </row>
    <row r="299" spans="1:64" ht="15">
      <c r="A299" s="64" t="s">
        <v>318</v>
      </c>
      <c r="B299" s="64" t="s">
        <v>306</v>
      </c>
      <c r="C299" s="65" t="s">
        <v>4028</v>
      </c>
      <c r="D299" s="66">
        <v>3</v>
      </c>
      <c r="E299" s="67" t="s">
        <v>132</v>
      </c>
      <c r="F299" s="68">
        <v>35</v>
      </c>
      <c r="G299" s="65"/>
      <c r="H299" s="69"/>
      <c r="I299" s="70"/>
      <c r="J299" s="70"/>
      <c r="K299" s="34" t="s">
        <v>65</v>
      </c>
      <c r="L299" s="77">
        <v>299</v>
      </c>
      <c r="M299" s="77"/>
      <c r="N299" s="72"/>
      <c r="O299" s="79" t="s">
        <v>369</v>
      </c>
      <c r="P299" s="81">
        <v>43700.751805555556</v>
      </c>
      <c r="Q299" s="79" t="s">
        <v>517</v>
      </c>
      <c r="R299" s="79"/>
      <c r="S299" s="79"/>
      <c r="T299" s="79" t="s">
        <v>751</v>
      </c>
      <c r="U299" s="83" t="s">
        <v>812</v>
      </c>
      <c r="V299" s="83" t="s">
        <v>812</v>
      </c>
      <c r="W299" s="81">
        <v>43700.751805555556</v>
      </c>
      <c r="X299" s="83" t="s">
        <v>1138</v>
      </c>
      <c r="Y299" s="79"/>
      <c r="Z299" s="79"/>
      <c r="AA299" s="85" t="s">
        <v>1398</v>
      </c>
      <c r="AB299" s="79"/>
      <c r="AC299" s="79" t="b">
        <v>0</v>
      </c>
      <c r="AD299" s="79">
        <v>9</v>
      </c>
      <c r="AE299" s="85" t="s">
        <v>1459</v>
      </c>
      <c r="AF299" s="79" t="b">
        <v>0</v>
      </c>
      <c r="AG299" s="79" t="s">
        <v>1468</v>
      </c>
      <c r="AH299" s="79"/>
      <c r="AI299" s="85" t="s">
        <v>1459</v>
      </c>
      <c r="AJ299" s="79" t="b">
        <v>0</v>
      </c>
      <c r="AK299" s="79">
        <v>1</v>
      </c>
      <c r="AL299" s="85" t="s">
        <v>1459</v>
      </c>
      <c r="AM299" s="79" t="s">
        <v>1488</v>
      </c>
      <c r="AN299" s="79" t="b">
        <v>0</v>
      </c>
      <c r="AO299" s="85" t="s">
        <v>1398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7</v>
      </c>
      <c r="BK299" s="49">
        <v>100</v>
      </c>
      <c r="BL299" s="48">
        <v>7</v>
      </c>
    </row>
    <row r="300" spans="1:64" ht="15">
      <c r="A300" s="64" t="s">
        <v>319</v>
      </c>
      <c r="B300" s="64" t="s">
        <v>318</v>
      </c>
      <c r="C300" s="65" t="s">
        <v>4028</v>
      </c>
      <c r="D300" s="66">
        <v>3</v>
      </c>
      <c r="E300" s="67" t="s">
        <v>132</v>
      </c>
      <c r="F300" s="68">
        <v>35</v>
      </c>
      <c r="G300" s="65"/>
      <c r="H300" s="69"/>
      <c r="I300" s="70"/>
      <c r="J300" s="70"/>
      <c r="K300" s="34" t="s">
        <v>65</v>
      </c>
      <c r="L300" s="77">
        <v>300</v>
      </c>
      <c r="M300" s="77"/>
      <c r="N300" s="72"/>
      <c r="O300" s="79" t="s">
        <v>369</v>
      </c>
      <c r="P300" s="81">
        <v>43700.75209490741</v>
      </c>
      <c r="Q300" s="79" t="s">
        <v>518</v>
      </c>
      <c r="R300" s="79"/>
      <c r="S300" s="79"/>
      <c r="T300" s="79" t="s">
        <v>751</v>
      </c>
      <c r="U300" s="83" t="s">
        <v>812</v>
      </c>
      <c r="V300" s="83" t="s">
        <v>812</v>
      </c>
      <c r="W300" s="81">
        <v>43700.75209490741</v>
      </c>
      <c r="X300" s="83" t="s">
        <v>1139</v>
      </c>
      <c r="Y300" s="79"/>
      <c r="Z300" s="79"/>
      <c r="AA300" s="85" t="s">
        <v>1399</v>
      </c>
      <c r="AB300" s="79"/>
      <c r="AC300" s="79" t="b">
        <v>0</v>
      </c>
      <c r="AD300" s="79">
        <v>0</v>
      </c>
      <c r="AE300" s="85" t="s">
        <v>1459</v>
      </c>
      <c r="AF300" s="79" t="b">
        <v>0</v>
      </c>
      <c r="AG300" s="79" t="s">
        <v>1468</v>
      </c>
      <c r="AH300" s="79"/>
      <c r="AI300" s="85" t="s">
        <v>1459</v>
      </c>
      <c r="AJ300" s="79" t="b">
        <v>0</v>
      </c>
      <c r="AK300" s="79">
        <v>1</v>
      </c>
      <c r="AL300" s="85" t="s">
        <v>1398</v>
      </c>
      <c r="AM300" s="79" t="s">
        <v>1488</v>
      </c>
      <c r="AN300" s="79" t="b">
        <v>0</v>
      </c>
      <c r="AO300" s="85" t="s">
        <v>1398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319</v>
      </c>
      <c r="B301" s="64" t="s">
        <v>295</v>
      </c>
      <c r="C301" s="65" t="s">
        <v>4028</v>
      </c>
      <c r="D301" s="66">
        <v>3</v>
      </c>
      <c r="E301" s="67" t="s">
        <v>132</v>
      </c>
      <c r="F301" s="68">
        <v>35</v>
      </c>
      <c r="G301" s="65"/>
      <c r="H301" s="69"/>
      <c r="I301" s="70"/>
      <c r="J301" s="70"/>
      <c r="K301" s="34" t="s">
        <v>65</v>
      </c>
      <c r="L301" s="77">
        <v>301</v>
      </c>
      <c r="M301" s="77"/>
      <c r="N301" s="72"/>
      <c r="O301" s="79" t="s">
        <v>369</v>
      </c>
      <c r="P301" s="81">
        <v>43700.75209490741</v>
      </c>
      <c r="Q301" s="79" t="s">
        <v>518</v>
      </c>
      <c r="R301" s="79"/>
      <c r="S301" s="79"/>
      <c r="T301" s="79" t="s">
        <v>751</v>
      </c>
      <c r="U301" s="83" t="s">
        <v>812</v>
      </c>
      <c r="V301" s="83" t="s">
        <v>812</v>
      </c>
      <c r="W301" s="81">
        <v>43700.75209490741</v>
      </c>
      <c r="X301" s="83" t="s">
        <v>1139</v>
      </c>
      <c r="Y301" s="79"/>
      <c r="Z301" s="79"/>
      <c r="AA301" s="85" t="s">
        <v>1399</v>
      </c>
      <c r="AB301" s="79"/>
      <c r="AC301" s="79" t="b">
        <v>0</v>
      </c>
      <c r="AD301" s="79">
        <v>0</v>
      </c>
      <c r="AE301" s="85" t="s">
        <v>1459</v>
      </c>
      <c r="AF301" s="79" t="b">
        <v>0</v>
      </c>
      <c r="AG301" s="79" t="s">
        <v>1468</v>
      </c>
      <c r="AH301" s="79"/>
      <c r="AI301" s="85" t="s">
        <v>1459</v>
      </c>
      <c r="AJ301" s="79" t="b">
        <v>0</v>
      </c>
      <c r="AK301" s="79">
        <v>1</v>
      </c>
      <c r="AL301" s="85" t="s">
        <v>1398</v>
      </c>
      <c r="AM301" s="79" t="s">
        <v>1488</v>
      </c>
      <c r="AN301" s="79" t="b">
        <v>0</v>
      </c>
      <c r="AO301" s="85" t="s">
        <v>1398</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1</v>
      </c>
      <c r="BD301" s="48"/>
      <c r="BE301" s="49"/>
      <c r="BF301" s="48"/>
      <c r="BG301" s="49"/>
      <c r="BH301" s="48"/>
      <c r="BI301" s="49"/>
      <c r="BJ301" s="48"/>
      <c r="BK301" s="49"/>
      <c r="BL301" s="48"/>
    </row>
    <row r="302" spans="1:64" ht="15">
      <c r="A302" s="64" t="s">
        <v>319</v>
      </c>
      <c r="B302" s="64" t="s">
        <v>306</v>
      </c>
      <c r="C302" s="65" t="s">
        <v>4028</v>
      </c>
      <c r="D302" s="66">
        <v>3</v>
      </c>
      <c r="E302" s="67" t="s">
        <v>132</v>
      </c>
      <c r="F302" s="68">
        <v>35</v>
      </c>
      <c r="G302" s="65"/>
      <c r="H302" s="69"/>
      <c r="I302" s="70"/>
      <c r="J302" s="70"/>
      <c r="K302" s="34" t="s">
        <v>65</v>
      </c>
      <c r="L302" s="77">
        <v>302</v>
      </c>
      <c r="M302" s="77"/>
      <c r="N302" s="72"/>
      <c r="O302" s="79" t="s">
        <v>369</v>
      </c>
      <c r="P302" s="81">
        <v>43700.75209490741</v>
      </c>
      <c r="Q302" s="79" t="s">
        <v>518</v>
      </c>
      <c r="R302" s="79"/>
      <c r="S302" s="79"/>
      <c r="T302" s="79" t="s">
        <v>751</v>
      </c>
      <c r="U302" s="83" t="s">
        <v>812</v>
      </c>
      <c r="V302" s="83" t="s">
        <v>812</v>
      </c>
      <c r="W302" s="81">
        <v>43700.75209490741</v>
      </c>
      <c r="X302" s="83" t="s">
        <v>1139</v>
      </c>
      <c r="Y302" s="79"/>
      <c r="Z302" s="79"/>
      <c r="AA302" s="85" t="s">
        <v>1399</v>
      </c>
      <c r="AB302" s="79"/>
      <c r="AC302" s="79" t="b">
        <v>0</v>
      </c>
      <c r="AD302" s="79">
        <v>0</v>
      </c>
      <c r="AE302" s="85" t="s">
        <v>1459</v>
      </c>
      <c r="AF302" s="79" t="b">
        <v>0</v>
      </c>
      <c r="AG302" s="79" t="s">
        <v>1468</v>
      </c>
      <c r="AH302" s="79"/>
      <c r="AI302" s="85" t="s">
        <v>1459</v>
      </c>
      <c r="AJ302" s="79" t="b">
        <v>0</v>
      </c>
      <c r="AK302" s="79">
        <v>1</v>
      </c>
      <c r="AL302" s="85" t="s">
        <v>1398</v>
      </c>
      <c r="AM302" s="79" t="s">
        <v>1488</v>
      </c>
      <c r="AN302" s="79" t="b">
        <v>0</v>
      </c>
      <c r="AO302" s="85" t="s">
        <v>1398</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9</v>
      </c>
      <c r="BK302" s="49">
        <v>100</v>
      </c>
      <c r="BL302" s="48">
        <v>9</v>
      </c>
    </row>
    <row r="303" spans="1:64" ht="15">
      <c r="A303" s="64" t="s">
        <v>320</v>
      </c>
      <c r="B303" s="64" t="s">
        <v>320</v>
      </c>
      <c r="C303" s="65" t="s">
        <v>4028</v>
      </c>
      <c r="D303" s="66">
        <v>3</v>
      </c>
      <c r="E303" s="67" t="s">
        <v>132</v>
      </c>
      <c r="F303" s="68">
        <v>35</v>
      </c>
      <c r="G303" s="65"/>
      <c r="H303" s="69"/>
      <c r="I303" s="70"/>
      <c r="J303" s="70"/>
      <c r="K303" s="34" t="s">
        <v>65</v>
      </c>
      <c r="L303" s="77">
        <v>303</v>
      </c>
      <c r="M303" s="77"/>
      <c r="N303" s="72"/>
      <c r="O303" s="79" t="s">
        <v>176</v>
      </c>
      <c r="P303" s="81">
        <v>43700.75465277778</v>
      </c>
      <c r="Q303" s="79" t="s">
        <v>519</v>
      </c>
      <c r="R303" s="83" t="s">
        <v>618</v>
      </c>
      <c r="S303" s="79" t="s">
        <v>639</v>
      </c>
      <c r="T303" s="79" t="s">
        <v>752</v>
      </c>
      <c r="U303" s="79"/>
      <c r="V303" s="83" t="s">
        <v>922</v>
      </c>
      <c r="W303" s="81">
        <v>43700.75465277778</v>
      </c>
      <c r="X303" s="83" t="s">
        <v>1140</v>
      </c>
      <c r="Y303" s="79"/>
      <c r="Z303" s="79"/>
      <c r="AA303" s="85" t="s">
        <v>1400</v>
      </c>
      <c r="AB303" s="79"/>
      <c r="AC303" s="79" t="b">
        <v>0</v>
      </c>
      <c r="AD303" s="79">
        <v>0</v>
      </c>
      <c r="AE303" s="85" t="s">
        <v>1459</v>
      </c>
      <c r="AF303" s="79" t="b">
        <v>1</v>
      </c>
      <c r="AG303" s="79" t="s">
        <v>1467</v>
      </c>
      <c r="AH303" s="79"/>
      <c r="AI303" s="85" t="s">
        <v>1482</v>
      </c>
      <c r="AJ303" s="79" t="b">
        <v>0</v>
      </c>
      <c r="AK303" s="79">
        <v>0</v>
      </c>
      <c r="AL303" s="85" t="s">
        <v>1459</v>
      </c>
      <c r="AM303" s="79" t="s">
        <v>1487</v>
      </c>
      <c r="AN303" s="79" t="b">
        <v>0</v>
      </c>
      <c r="AO303" s="85" t="s">
        <v>1400</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6</v>
      </c>
      <c r="BC303" s="78" t="str">
        <f>REPLACE(INDEX(GroupVertices[Group],MATCH(Edges[[#This Row],[Vertex 2]],GroupVertices[Vertex],0)),1,1,"")</f>
        <v>6</v>
      </c>
      <c r="BD303" s="48">
        <v>0</v>
      </c>
      <c r="BE303" s="49">
        <v>0</v>
      </c>
      <c r="BF303" s="48">
        <v>0</v>
      </c>
      <c r="BG303" s="49">
        <v>0</v>
      </c>
      <c r="BH303" s="48">
        <v>0</v>
      </c>
      <c r="BI303" s="49">
        <v>0</v>
      </c>
      <c r="BJ303" s="48">
        <v>21</v>
      </c>
      <c r="BK303" s="49">
        <v>100</v>
      </c>
      <c r="BL303" s="48">
        <v>21</v>
      </c>
    </row>
    <row r="304" spans="1:64" ht="15">
      <c r="A304" s="64" t="s">
        <v>321</v>
      </c>
      <c r="B304" s="64" t="s">
        <v>321</v>
      </c>
      <c r="C304" s="65" t="s">
        <v>4030</v>
      </c>
      <c r="D304" s="66">
        <v>5.333333333333334</v>
      </c>
      <c r="E304" s="67" t="s">
        <v>136</v>
      </c>
      <c r="F304" s="68">
        <v>27.333333333333332</v>
      </c>
      <c r="G304" s="65"/>
      <c r="H304" s="69"/>
      <c r="I304" s="70"/>
      <c r="J304" s="70"/>
      <c r="K304" s="34" t="s">
        <v>65</v>
      </c>
      <c r="L304" s="77">
        <v>304</v>
      </c>
      <c r="M304" s="77"/>
      <c r="N304" s="72"/>
      <c r="O304" s="79" t="s">
        <v>176</v>
      </c>
      <c r="P304" s="81">
        <v>43695.05855324074</v>
      </c>
      <c r="Q304" s="79" t="s">
        <v>520</v>
      </c>
      <c r="R304" s="83" t="s">
        <v>619</v>
      </c>
      <c r="S304" s="79" t="s">
        <v>635</v>
      </c>
      <c r="T304" s="79" t="s">
        <v>753</v>
      </c>
      <c r="U304" s="79"/>
      <c r="V304" s="83" t="s">
        <v>923</v>
      </c>
      <c r="W304" s="81">
        <v>43695.05855324074</v>
      </c>
      <c r="X304" s="83" t="s">
        <v>1141</v>
      </c>
      <c r="Y304" s="79"/>
      <c r="Z304" s="79"/>
      <c r="AA304" s="85" t="s">
        <v>1401</v>
      </c>
      <c r="AB304" s="79"/>
      <c r="AC304" s="79" t="b">
        <v>0</v>
      </c>
      <c r="AD304" s="79">
        <v>0</v>
      </c>
      <c r="AE304" s="85" t="s">
        <v>1459</v>
      </c>
      <c r="AF304" s="79" t="b">
        <v>0</v>
      </c>
      <c r="AG304" s="79" t="s">
        <v>1468</v>
      </c>
      <c r="AH304" s="79"/>
      <c r="AI304" s="85" t="s">
        <v>1459</v>
      </c>
      <c r="AJ304" s="79" t="b">
        <v>0</v>
      </c>
      <c r="AK304" s="79">
        <v>0</v>
      </c>
      <c r="AL304" s="85" t="s">
        <v>1459</v>
      </c>
      <c r="AM304" s="79" t="s">
        <v>1485</v>
      </c>
      <c r="AN304" s="79" t="b">
        <v>0</v>
      </c>
      <c r="AO304" s="85" t="s">
        <v>1401</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6</v>
      </c>
      <c r="BC304" s="78" t="str">
        <f>REPLACE(INDEX(GroupVertices[Group],MATCH(Edges[[#This Row],[Vertex 2]],GroupVertices[Vertex],0)),1,1,"")</f>
        <v>6</v>
      </c>
      <c r="BD304" s="48">
        <v>0</v>
      </c>
      <c r="BE304" s="49">
        <v>0</v>
      </c>
      <c r="BF304" s="48">
        <v>0</v>
      </c>
      <c r="BG304" s="49">
        <v>0</v>
      </c>
      <c r="BH304" s="48">
        <v>0</v>
      </c>
      <c r="BI304" s="49">
        <v>0</v>
      </c>
      <c r="BJ304" s="48">
        <v>24</v>
      </c>
      <c r="BK304" s="49">
        <v>100</v>
      </c>
      <c r="BL304" s="48">
        <v>24</v>
      </c>
    </row>
    <row r="305" spans="1:64" ht="15">
      <c r="A305" s="64" t="s">
        <v>321</v>
      </c>
      <c r="B305" s="64" t="s">
        <v>321</v>
      </c>
      <c r="C305" s="65" t="s">
        <v>4030</v>
      </c>
      <c r="D305" s="66">
        <v>5.333333333333334</v>
      </c>
      <c r="E305" s="67" t="s">
        <v>136</v>
      </c>
      <c r="F305" s="68">
        <v>27.333333333333332</v>
      </c>
      <c r="G305" s="65"/>
      <c r="H305" s="69"/>
      <c r="I305" s="70"/>
      <c r="J305" s="70"/>
      <c r="K305" s="34" t="s">
        <v>65</v>
      </c>
      <c r="L305" s="77">
        <v>305</v>
      </c>
      <c r="M305" s="77"/>
      <c r="N305" s="72"/>
      <c r="O305" s="79" t="s">
        <v>176</v>
      </c>
      <c r="P305" s="81">
        <v>43700.87293981481</v>
      </c>
      <c r="Q305" s="79" t="s">
        <v>521</v>
      </c>
      <c r="R305" s="83" t="s">
        <v>620</v>
      </c>
      <c r="S305" s="79" t="s">
        <v>635</v>
      </c>
      <c r="T305" s="79" t="s">
        <v>754</v>
      </c>
      <c r="U305" s="79"/>
      <c r="V305" s="83" t="s">
        <v>923</v>
      </c>
      <c r="W305" s="81">
        <v>43700.87293981481</v>
      </c>
      <c r="X305" s="83" t="s">
        <v>1142</v>
      </c>
      <c r="Y305" s="79"/>
      <c r="Z305" s="79"/>
      <c r="AA305" s="85" t="s">
        <v>1402</v>
      </c>
      <c r="AB305" s="79"/>
      <c r="AC305" s="79" t="b">
        <v>0</v>
      </c>
      <c r="AD305" s="79">
        <v>0</v>
      </c>
      <c r="AE305" s="85" t="s">
        <v>1459</v>
      </c>
      <c r="AF305" s="79" t="b">
        <v>0</v>
      </c>
      <c r="AG305" s="79" t="s">
        <v>1468</v>
      </c>
      <c r="AH305" s="79"/>
      <c r="AI305" s="85" t="s">
        <v>1459</v>
      </c>
      <c r="AJ305" s="79" t="b">
        <v>0</v>
      </c>
      <c r="AK305" s="79">
        <v>0</v>
      </c>
      <c r="AL305" s="85" t="s">
        <v>1459</v>
      </c>
      <c r="AM305" s="79" t="s">
        <v>1485</v>
      </c>
      <c r="AN305" s="79" t="b">
        <v>0</v>
      </c>
      <c r="AO305" s="85" t="s">
        <v>1402</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6</v>
      </c>
      <c r="BC305" s="78" t="str">
        <f>REPLACE(INDEX(GroupVertices[Group],MATCH(Edges[[#This Row],[Vertex 2]],GroupVertices[Vertex],0)),1,1,"")</f>
        <v>6</v>
      </c>
      <c r="BD305" s="48">
        <v>0</v>
      </c>
      <c r="BE305" s="49">
        <v>0</v>
      </c>
      <c r="BF305" s="48">
        <v>0</v>
      </c>
      <c r="BG305" s="49">
        <v>0</v>
      </c>
      <c r="BH305" s="48">
        <v>0</v>
      </c>
      <c r="BI305" s="49">
        <v>0</v>
      </c>
      <c r="BJ305" s="48">
        <v>23</v>
      </c>
      <c r="BK305" s="49">
        <v>100</v>
      </c>
      <c r="BL305" s="48">
        <v>23</v>
      </c>
    </row>
    <row r="306" spans="1:64" ht="15">
      <c r="A306" s="64" t="s">
        <v>322</v>
      </c>
      <c r="B306" s="64" t="s">
        <v>295</v>
      </c>
      <c r="C306" s="65" t="s">
        <v>4028</v>
      </c>
      <c r="D306" s="66">
        <v>3</v>
      </c>
      <c r="E306" s="67" t="s">
        <v>132</v>
      </c>
      <c r="F306" s="68">
        <v>35</v>
      </c>
      <c r="G306" s="65"/>
      <c r="H306" s="69"/>
      <c r="I306" s="70"/>
      <c r="J306" s="70"/>
      <c r="K306" s="34" t="s">
        <v>65</v>
      </c>
      <c r="L306" s="77">
        <v>306</v>
      </c>
      <c r="M306" s="77"/>
      <c r="N306" s="72"/>
      <c r="O306" s="79" t="s">
        <v>369</v>
      </c>
      <c r="P306" s="81">
        <v>43700.91327546296</v>
      </c>
      <c r="Q306" s="79" t="s">
        <v>522</v>
      </c>
      <c r="R306" s="83" t="s">
        <v>621</v>
      </c>
      <c r="S306" s="79" t="s">
        <v>645</v>
      </c>
      <c r="T306" s="79" t="s">
        <v>755</v>
      </c>
      <c r="U306" s="79"/>
      <c r="V306" s="83" t="s">
        <v>924</v>
      </c>
      <c r="W306" s="81">
        <v>43700.91327546296</v>
      </c>
      <c r="X306" s="83" t="s">
        <v>1143</v>
      </c>
      <c r="Y306" s="79"/>
      <c r="Z306" s="79"/>
      <c r="AA306" s="85" t="s">
        <v>1403</v>
      </c>
      <c r="AB306" s="79"/>
      <c r="AC306" s="79" t="b">
        <v>0</v>
      </c>
      <c r="AD306" s="79">
        <v>4</v>
      </c>
      <c r="AE306" s="85" t="s">
        <v>1459</v>
      </c>
      <c r="AF306" s="79" t="b">
        <v>0</v>
      </c>
      <c r="AG306" s="79" t="s">
        <v>1467</v>
      </c>
      <c r="AH306" s="79"/>
      <c r="AI306" s="85" t="s">
        <v>1459</v>
      </c>
      <c r="AJ306" s="79" t="b">
        <v>0</v>
      </c>
      <c r="AK306" s="79">
        <v>0</v>
      </c>
      <c r="AL306" s="85" t="s">
        <v>1459</v>
      </c>
      <c r="AM306" s="79" t="s">
        <v>1498</v>
      </c>
      <c r="AN306" s="79" t="b">
        <v>0</v>
      </c>
      <c r="AO306" s="85" t="s">
        <v>1403</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2</v>
      </c>
      <c r="BE306" s="49">
        <v>6.25</v>
      </c>
      <c r="BF306" s="48">
        <v>0</v>
      </c>
      <c r="BG306" s="49">
        <v>0</v>
      </c>
      <c r="BH306" s="48">
        <v>0</v>
      </c>
      <c r="BI306" s="49">
        <v>0</v>
      </c>
      <c r="BJ306" s="48">
        <v>30</v>
      </c>
      <c r="BK306" s="49">
        <v>93.75</v>
      </c>
      <c r="BL306" s="48">
        <v>32</v>
      </c>
    </row>
    <row r="307" spans="1:64" ht="15">
      <c r="A307" s="64" t="s">
        <v>295</v>
      </c>
      <c r="B307" s="64" t="s">
        <v>368</v>
      </c>
      <c r="C307" s="65" t="s">
        <v>4028</v>
      </c>
      <c r="D307" s="66">
        <v>3</v>
      </c>
      <c r="E307" s="67" t="s">
        <v>132</v>
      </c>
      <c r="F307" s="68">
        <v>35</v>
      </c>
      <c r="G307" s="65"/>
      <c r="H307" s="69"/>
      <c r="I307" s="70"/>
      <c r="J307" s="70"/>
      <c r="K307" s="34" t="s">
        <v>65</v>
      </c>
      <c r="L307" s="77">
        <v>307</v>
      </c>
      <c r="M307" s="77"/>
      <c r="N307" s="72"/>
      <c r="O307" s="79" t="s">
        <v>369</v>
      </c>
      <c r="P307" s="81">
        <v>43698.33042824074</v>
      </c>
      <c r="Q307" s="79" t="s">
        <v>523</v>
      </c>
      <c r="R307" s="83" t="s">
        <v>621</v>
      </c>
      <c r="S307" s="79" t="s">
        <v>645</v>
      </c>
      <c r="T307" s="79" t="s">
        <v>756</v>
      </c>
      <c r="U307" s="79"/>
      <c r="V307" s="83" t="s">
        <v>903</v>
      </c>
      <c r="W307" s="81">
        <v>43698.33042824074</v>
      </c>
      <c r="X307" s="83" t="s">
        <v>1144</v>
      </c>
      <c r="Y307" s="79"/>
      <c r="Z307" s="79"/>
      <c r="AA307" s="85" t="s">
        <v>1404</v>
      </c>
      <c r="AB307" s="79"/>
      <c r="AC307" s="79" t="b">
        <v>0</v>
      </c>
      <c r="AD307" s="79">
        <v>18</v>
      </c>
      <c r="AE307" s="85" t="s">
        <v>1459</v>
      </c>
      <c r="AF307" s="79" t="b">
        <v>0</v>
      </c>
      <c r="AG307" s="79" t="s">
        <v>1467</v>
      </c>
      <c r="AH307" s="79"/>
      <c r="AI307" s="85" t="s">
        <v>1459</v>
      </c>
      <c r="AJ307" s="79" t="b">
        <v>0</v>
      </c>
      <c r="AK307" s="79">
        <v>2</v>
      </c>
      <c r="AL307" s="85" t="s">
        <v>1459</v>
      </c>
      <c r="AM307" s="79" t="s">
        <v>1487</v>
      </c>
      <c r="AN307" s="79" t="b">
        <v>0</v>
      </c>
      <c r="AO307" s="85" t="s">
        <v>1404</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2</v>
      </c>
      <c r="BE307" s="49">
        <v>5.714285714285714</v>
      </c>
      <c r="BF307" s="48">
        <v>0</v>
      </c>
      <c r="BG307" s="49">
        <v>0</v>
      </c>
      <c r="BH307" s="48">
        <v>0</v>
      </c>
      <c r="BI307" s="49">
        <v>0</v>
      </c>
      <c r="BJ307" s="48">
        <v>33</v>
      </c>
      <c r="BK307" s="49">
        <v>94.28571428571429</v>
      </c>
      <c r="BL307" s="48">
        <v>35</v>
      </c>
    </row>
    <row r="308" spans="1:64" ht="15">
      <c r="A308" s="64" t="s">
        <v>295</v>
      </c>
      <c r="B308" s="64" t="s">
        <v>368</v>
      </c>
      <c r="C308" s="65" t="s">
        <v>4028</v>
      </c>
      <c r="D308" s="66">
        <v>3</v>
      </c>
      <c r="E308" s="67" t="s">
        <v>132</v>
      </c>
      <c r="F308" s="68">
        <v>35</v>
      </c>
      <c r="G308" s="65"/>
      <c r="H308" s="69"/>
      <c r="I308" s="70"/>
      <c r="J308" s="70"/>
      <c r="K308" s="34" t="s">
        <v>65</v>
      </c>
      <c r="L308" s="77">
        <v>308</v>
      </c>
      <c r="M308" s="77"/>
      <c r="N308" s="72"/>
      <c r="O308" s="79" t="s">
        <v>370</v>
      </c>
      <c r="P308" s="81">
        <v>43698.33128472222</v>
      </c>
      <c r="Q308" s="79" t="s">
        <v>524</v>
      </c>
      <c r="R308" s="79"/>
      <c r="S308" s="79"/>
      <c r="T308" s="79"/>
      <c r="U308" s="79"/>
      <c r="V308" s="83" t="s">
        <v>903</v>
      </c>
      <c r="W308" s="81">
        <v>43698.33128472222</v>
      </c>
      <c r="X308" s="83" t="s">
        <v>1145</v>
      </c>
      <c r="Y308" s="79"/>
      <c r="Z308" s="79"/>
      <c r="AA308" s="85" t="s">
        <v>1405</v>
      </c>
      <c r="AB308" s="85" t="s">
        <v>1404</v>
      </c>
      <c r="AC308" s="79" t="b">
        <v>0</v>
      </c>
      <c r="AD308" s="79">
        <v>1</v>
      </c>
      <c r="AE308" s="85" t="s">
        <v>1462</v>
      </c>
      <c r="AF308" s="79" t="b">
        <v>0</v>
      </c>
      <c r="AG308" s="79" t="s">
        <v>1470</v>
      </c>
      <c r="AH308" s="79"/>
      <c r="AI308" s="85" t="s">
        <v>1459</v>
      </c>
      <c r="AJ308" s="79" t="b">
        <v>0</v>
      </c>
      <c r="AK308" s="79">
        <v>0</v>
      </c>
      <c r="AL308" s="85" t="s">
        <v>1459</v>
      </c>
      <c r="AM308" s="79" t="s">
        <v>1487</v>
      </c>
      <c r="AN308" s="79" t="b">
        <v>0</v>
      </c>
      <c r="AO308" s="85" t="s">
        <v>1404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11</v>
      </c>
      <c r="BK308" s="49">
        <v>100</v>
      </c>
      <c r="BL308" s="48">
        <v>11</v>
      </c>
    </row>
    <row r="309" spans="1:64" ht="15">
      <c r="A309" s="64" t="s">
        <v>323</v>
      </c>
      <c r="B309" s="64" t="s">
        <v>368</v>
      </c>
      <c r="C309" s="65" t="s">
        <v>4028</v>
      </c>
      <c r="D309" s="66">
        <v>3</v>
      </c>
      <c r="E309" s="67" t="s">
        <v>132</v>
      </c>
      <c r="F309" s="68">
        <v>35</v>
      </c>
      <c r="G309" s="65"/>
      <c r="H309" s="69"/>
      <c r="I309" s="70"/>
      <c r="J309" s="70"/>
      <c r="K309" s="34" t="s">
        <v>65</v>
      </c>
      <c r="L309" s="77">
        <v>309</v>
      </c>
      <c r="M309" s="77"/>
      <c r="N309" s="72"/>
      <c r="O309" s="79" t="s">
        <v>369</v>
      </c>
      <c r="P309" s="81">
        <v>43701.34384259259</v>
      </c>
      <c r="Q309" s="79" t="s">
        <v>525</v>
      </c>
      <c r="R309" s="83" t="s">
        <v>621</v>
      </c>
      <c r="S309" s="79" t="s">
        <v>645</v>
      </c>
      <c r="T309" s="79" t="s">
        <v>757</v>
      </c>
      <c r="U309" s="79"/>
      <c r="V309" s="83" t="s">
        <v>925</v>
      </c>
      <c r="W309" s="81">
        <v>43701.34384259259</v>
      </c>
      <c r="X309" s="83" t="s">
        <v>1146</v>
      </c>
      <c r="Y309" s="79"/>
      <c r="Z309" s="79"/>
      <c r="AA309" s="85" t="s">
        <v>1406</v>
      </c>
      <c r="AB309" s="79"/>
      <c r="AC309" s="79" t="b">
        <v>0</v>
      </c>
      <c r="AD309" s="79">
        <v>34</v>
      </c>
      <c r="AE309" s="85" t="s">
        <v>1459</v>
      </c>
      <c r="AF309" s="79" t="b">
        <v>0</v>
      </c>
      <c r="AG309" s="79" t="s">
        <v>1467</v>
      </c>
      <c r="AH309" s="79"/>
      <c r="AI309" s="85" t="s">
        <v>1459</v>
      </c>
      <c r="AJ309" s="79" t="b">
        <v>0</v>
      </c>
      <c r="AK309" s="79">
        <v>6</v>
      </c>
      <c r="AL309" s="85" t="s">
        <v>1459</v>
      </c>
      <c r="AM309" s="79" t="s">
        <v>1498</v>
      </c>
      <c r="AN309" s="79" t="b">
        <v>0</v>
      </c>
      <c r="AO309" s="85" t="s">
        <v>1406</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324</v>
      </c>
      <c r="B310" s="64" t="s">
        <v>295</v>
      </c>
      <c r="C310" s="65" t="s">
        <v>4028</v>
      </c>
      <c r="D310" s="66">
        <v>3</v>
      </c>
      <c r="E310" s="67" t="s">
        <v>132</v>
      </c>
      <c r="F310" s="68">
        <v>35</v>
      </c>
      <c r="G310" s="65"/>
      <c r="H310" s="69"/>
      <c r="I310" s="70"/>
      <c r="J310" s="70"/>
      <c r="K310" s="34" t="s">
        <v>65</v>
      </c>
      <c r="L310" s="77">
        <v>310</v>
      </c>
      <c r="M310" s="77"/>
      <c r="N310" s="72"/>
      <c r="O310" s="79" t="s">
        <v>369</v>
      </c>
      <c r="P310" s="81">
        <v>43701.352951388886</v>
      </c>
      <c r="Q310" s="79" t="s">
        <v>526</v>
      </c>
      <c r="R310" s="79"/>
      <c r="S310" s="79"/>
      <c r="T310" s="79" t="s">
        <v>758</v>
      </c>
      <c r="U310" s="79"/>
      <c r="V310" s="83" t="s">
        <v>926</v>
      </c>
      <c r="W310" s="81">
        <v>43701.352951388886</v>
      </c>
      <c r="X310" s="83" t="s">
        <v>1147</v>
      </c>
      <c r="Y310" s="79"/>
      <c r="Z310" s="79"/>
      <c r="AA310" s="85" t="s">
        <v>1407</v>
      </c>
      <c r="AB310" s="79"/>
      <c r="AC310" s="79" t="b">
        <v>0</v>
      </c>
      <c r="AD310" s="79">
        <v>0</v>
      </c>
      <c r="AE310" s="85" t="s">
        <v>1459</v>
      </c>
      <c r="AF310" s="79" t="b">
        <v>0</v>
      </c>
      <c r="AG310" s="79" t="s">
        <v>1467</v>
      </c>
      <c r="AH310" s="79"/>
      <c r="AI310" s="85" t="s">
        <v>1459</v>
      </c>
      <c r="AJ310" s="79" t="b">
        <v>0</v>
      </c>
      <c r="AK310" s="79">
        <v>6</v>
      </c>
      <c r="AL310" s="85" t="s">
        <v>1406</v>
      </c>
      <c r="AM310" s="79" t="s">
        <v>1488</v>
      </c>
      <c r="AN310" s="79" t="b">
        <v>0</v>
      </c>
      <c r="AO310" s="85" t="s">
        <v>1406</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324</v>
      </c>
      <c r="B311" s="64" t="s">
        <v>323</v>
      </c>
      <c r="C311" s="65" t="s">
        <v>4028</v>
      </c>
      <c r="D311" s="66">
        <v>3</v>
      </c>
      <c r="E311" s="67" t="s">
        <v>132</v>
      </c>
      <c r="F311" s="68">
        <v>35</v>
      </c>
      <c r="G311" s="65"/>
      <c r="H311" s="69"/>
      <c r="I311" s="70"/>
      <c r="J311" s="70"/>
      <c r="K311" s="34" t="s">
        <v>65</v>
      </c>
      <c r="L311" s="77">
        <v>311</v>
      </c>
      <c r="M311" s="77"/>
      <c r="N311" s="72"/>
      <c r="O311" s="79" t="s">
        <v>369</v>
      </c>
      <c r="P311" s="81">
        <v>43701.352951388886</v>
      </c>
      <c r="Q311" s="79" t="s">
        <v>526</v>
      </c>
      <c r="R311" s="79"/>
      <c r="S311" s="79"/>
      <c r="T311" s="79" t="s">
        <v>758</v>
      </c>
      <c r="U311" s="79"/>
      <c r="V311" s="83" t="s">
        <v>926</v>
      </c>
      <c r="W311" s="81">
        <v>43701.352951388886</v>
      </c>
      <c r="X311" s="83" t="s">
        <v>1147</v>
      </c>
      <c r="Y311" s="79"/>
      <c r="Z311" s="79"/>
      <c r="AA311" s="85" t="s">
        <v>1407</v>
      </c>
      <c r="AB311" s="79"/>
      <c r="AC311" s="79" t="b">
        <v>0</v>
      </c>
      <c r="AD311" s="79">
        <v>0</v>
      </c>
      <c r="AE311" s="85" t="s">
        <v>1459</v>
      </c>
      <c r="AF311" s="79" t="b">
        <v>0</v>
      </c>
      <c r="AG311" s="79" t="s">
        <v>1467</v>
      </c>
      <c r="AH311" s="79"/>
      <c r="AI311" s="85" t="s">
        <v>1459</v>
      </c>
      <c r="AJ311" s="79" t="b">
        <v>0</v>
      </c>
      <c r="AK311" s="79">
        <v>6</v>
      </c>
      <c r="AL311" s="85" t="s">
        <v>1406</v>
      </c>
      <c r="AM311" s="79" t="s">
        <v>1488</v>
      </c>
      <c r="AN311" s="79" t="b">
        <v>0</v>
      </c>
      <c r="AO311" s="85" t="s">
        <v>1406</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2</v>
      </c>
      <c r="BE311" s="49">
        <v>9.523809523809524</v>
      </c>
      <c r="BF311" s="48">
        <v>0</v>
      </c>
      <c r="BG311" s="49">
        <v>0</v>
      </c>
      <c r="BH311" s="48">
        <v>0</v>
      </c>
      <c r="BI311" s="49">
        <v>0</v>
      </c>
      <c r="BJ311" s="48">
        <v>19</v>
      </c>
      <c r="BK311" s="49">
        <v>90.47619047619048</v>
      </c>
      <c r="BL311" s="48">
        <v>21</v>
      </c>
    </row>
    <row r="312" spans="1:64" ht="15">
      <c r="A312" s="64" t="s">
        <v>325</v>
      </c>
      <c r="B312" s="64" t="s">
        <v>325</v>
      </c>
      <c r="C312" s="65" t="s">
        <v>4028</v>
      </c>
      <c r="D312" s="66">
        <v>3</v>
      </c>
      <c r="E312" s="67" t="s">
        <v>132</v>
      </c>
      <c r="F312" s="68">
        <v>35</v>
      </c>
      <c r="G312" s="65"/>
      <c r="H312" s="69"/>
      <c r="I312" s="70"/>
      <c r="J312" s="70"/>
      <c r="K312" s="34" t="s">
        <v>65</v>
      </c>
      <c r="L312" s="77">
        <v>312</v>
      </c>
      <c r="M312" s="77"/>
      <c r="N312" s="72"/>
      <c r="O312" s="79" t="s">
        <v>176</v>
      </c>
      <c r="P312" s="81">
        <v>43701.44826388889</v>
      </c>
      <c r="Q312" s="79" t="s">
        <v>527</v>
      </c>
      <c r="R312" s="83" t="s">
        <v>622</v>
      </c>
      <c r="S312" s="79" t="s">
        <v>635</v>
      </c>
      <c r="T312" s="79" t="s">
        <v>759</v>
      </c>
      <c r="U312" s="79"/>
      <c r="V312" s="83" t="s">
        <v>927</v>
      </c>
      <c r="W312" s="81">
        <v>43701.44826388889</v>
      </c>
      <c r="X312" s="83" t="s">
        <v>1148</v>
      </c>
      <c r="Y312" s="79"/>
      <c r="Z312" s="79"/>
      <c r="AA312" s="85" t="s">
        <v>1408</v>
      </c>
      <c r="AB312" s="79"/>
      <c r="AC312" s="79" t="b">
        <v>0</v>
      </c>
      <c r="AD312" s="79">
        <v>1</v>
      </c>
      <c r="AE312" s="85" t="s">
        <v>1459</v>
      </c>
      <c r="AF312" s="79" t="b">
        <v>0</v>
      </c>
      <c r="AG312" s="79" t="s">
        <v>1468</v>
      </c>
      <c r="AH312" s="79"/>
      <c r="AI312" s="85" t="s">
        <v>1459</v>
      </c>
      <c r="AJ312" s="79" t="b">
        <v>0</v>
      </c>
      <c r="AK312" s="79">
        <v>0</v>
      </c>
      <c r="AL312" s="85" t="s">
        <v>1459</v>
      </c>
      <c r="AM312" s="79" t="s">
        <v>1485</v>
      </c>
      <c r="AN312" s="79" t="b">
        <v>0</v>
      </c>
      <c r="AO312" s="85" t="s">
        <v>1408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6</v>
      </c>
      <c r="BC312" s="78" t="str">
        <f>REPLACE(INDEX(GroupVertices[Group],MATCH(Edges[[#This Row],[Vertex 2]],GroupVertices[Vertex],0)),1,1,"")</f>
        <v>6</v>
      </c>
      <c r="BD312" s="48">
        <v>0</v>
      </c>
      <c r="BE312" s="49">
        <v>0</v>
      </c>
      <c r="BF312" s="48">
        <v>0</v>
      </c>
      <c r="BG312" s="49">
        <v>0</v>
      </c>
      <c r="BH312" s="48">
        <v>0</v>
      </c>
      <c r="BI312" s="49">
        <v>0</v>
      </c>
      <c r="BJ312" s="48">
        <v>13</v>
      </c>
      <c r="BK312" s="49">
        <v>100</v>
      </c>
      <c r="BL312" s="48">
        <v>13</v>
      </c>
    </row>
    <row r="313" spans="1:64" ht="15">
      <c r="A313" s="64" t="s">
        <v>326</v>
      </c>
      <c r="B313" s="64" t="s">
        <v>295</v>
      </c>
      <c r="C313" s="65" t="s">
        <v>4028</v>
      </c>
      <c r="D313" s="66">
        <v>3</v>
      </c>
      <c r="E313" s="67" t="s">
        <v>132</v>
      </c>
      <c r="F313" s="68">
        <v>35</v>
      </c>
      <c r="G313" s="65"/>
      <c r="H313" s="69"/>
      <c r="I313" s="70"/>
      <c r="J313" s="70"/>
      <c r="K313" s="34" t="s">
        <v>65</v>
      </c>
      <c r="L313" s="77">
        <v>313</v>
      </c>
      <c r="M313" s="77"/>
      <c r="N313" s="72"/>
      <c r="O313" s="79" t="s">
        <v>369</v>
      </c>
      <c r="P313" s="81">
        <v>43701.490381944444</v>
      </c>
      <c r="Q313" s="79" t="s">
        <v>526</v>
      </c>
      <c r="R313" s="79"/>
      <c r="S313" s="79"/>
      <c r="T313" s="79" t="s">
        <v>758</v>
      </c>
      <c r="U313" s="79"/>
      <c r="V313" s="83" t="s">
        <v>928</v>
      </c>
      <c r="W313" s="81">
        <v>43701.490381944444</v>
      </c>
      <c r="X313" s="83" t="s">
        <v>1149</v>
      </c>
      <c r="Y313" s="79"/>
      <c r="Z313" s="79"/>
      <c r="AA313" s="85" t="s">
        <v>1409</v>
      </c>
      <c r="AB313" s="79"/>
      <c r="AC313" s="79" t="b">
        <v>0</v>
      </c>
      <c r="AD313" s="79">
        <v>0</v>
      </c>
      <c r="AE313" s="85" t="s">
        <v>1459</v>
      </c>
      <c r="AF313" s="79" t="b">
        <v>0</v>
      </c>
      <c r="AG313" s="79" t="s">
        <v>1467</v>
      </c>
      <c r="AH313" s="79"/>
      <c r="AI313" s="85" t="s">
        <v>1459</v>
      </c>
      <c r="AJ313" s="79" t="b">
        <v>0</v>
      </c>
      <c r="AK313" s="79">
        <v>6</v>
      </c>
      <c r="AL313" s="85" t="s">
        <v>1406</v>
      </c>
      <c r="AM313" s="79" t="s">
        <v>1489</v>
      </c>
      <c r="AN313" s="79" t="b">
        <v>0</v>
      </c>
      <c r="AO313" s="85" t="s">
        <v>1406</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326</v>
      </c>
      <c r="B314" s="64" t="s">
        <v>323</v>
      </c>
      <c r="C314" s="65" t="s">
        <v>4028</v>
      </c>
      <c r="D314" s="66">
        <v>3</v>
      </c>
      <c r="E314" s="67" t="s">
        <v>132</v>
      </c>
      <c r="F314" s="68">
        <v>35</v>
      </c>
      <c r="G314" s="65"/>
      <c r="H314" s="69"/>
      <c r="I314" s="70"/>
      <c r="J314" s="70"/>
      <c r="K314" s="34" t="s">
        <v>65</v>
      </c>
      <c r="L314" s="77">
        <v>314</v>
      </c>
      <c r="M314" s="77"/>
      <c r="N314" s="72"/>
      <c r="O314" s="79" t="s">
        <v>369</v>
      </c>
      <c r="P314" s="81">
        <v>43701.490381944444</v>
      </c>
      <c r="Q314" s="79" t="s">
        <v>526</v>
      </c>
      <c r="R314" s="79"/>
      <c r="S314" s="79"/>
      <c r="T314" s="79" t="s">
        <v>758</v>
      </c>
      <c r="U314" s="79"/>
      <c r="V314" s="83" t="s">
        <v>928</v>
      </c>
      <c r="W314" s="81">
        <v>43701.490381944444</v>
      </c>
      <c r="X314" s="83" t="s">
        <v>1149</v>
      </c>
      <c r="Y314" s="79"/>
      <c r="Z314" s="79"/>
      <c r="AA314" s="85" t="s">
        <v>1409</v>
      </c>
      <c r="AB314" s="79"/>
      <c r="AC314" s="79" t="b">
        <v>0</v>
      </c>
      <c r="AD314" s="79">
        <v>0</v>
      </c>
      <c r="AE314" s="85" t="s">
        <v>1459</v>
      </c>
      <c r="AF314" s="79" t="b">
        <v>0</v>
      </c>
      <c r="AG314" s="79" t="s">
        <v>1467</v>
      </c>
      <c r="AH314" s="79"/>
      <c r="AI314" s="85" t="s">
        <v>1459</v>
      </c>
      <c r="AJ314" s="79" t="b">
        <v>0</v>
      </c>
      <c r="AK314" s="79">
        <v>6</v>
      </c>
      <c r="AL314" s="85" t="s">
        <v>1406</v>
      </c>
      <c r="AM314" s="79" t="s">
        <v>1489</v>
      </c>
      <c r="AN314" s="79" t="b">
        <v>0</v>
      </c>
      <c r="AO314" s="85" t="s">
        <v>1406</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2</v>
      </c>
      <c r="BE314" s="49">
        <v>9.523809523809524</v>
      </c>
      <c r="BF314" s="48">
        <v>0</v>
      </c>
      <c r="BG314" s="49">
        <v>0</v>
      </c>
      <c r="BH314" s="48">
        <v>0</v>
      </c>
      <c r="BI314" s="49">
        <v>0</v>
      </c>
      <c r="BJ314" s="48">
        <v>19</v>
      </c>
      <c r="BK314" s="49">
        <v>90.47619047619048</v>
      </c>
      <c r="BL314" s="48">
        <v>21</v>
      </c>
    </row>
    <row r="315" spans="1:64" ht="15">
      <c r="A315" s="64" t="s">
        <v>327</v>
      </c>
      <c r="B315" s="64" t="s">
        <v>327</v>
      </c>
      <c r="C315" s="65" t="s">
        <v>4028</v>
      </c>
      <c r="D315" s="66">
        <v>3</v>
      </c>
      <c r="E315" s="67" t="s">
        <v>132</v>
      </c>
      <c r="F315" s="68">
        <v>35</v>
      </c>
      <c r="G315" s="65"/>
      <c r="H315" s="69"/>
      <c r="I315" s="70"/>
      <c r="J315" s="70"/>
      <c r="K315" s="34" t="s">
        <v>65</v>
      </c>
      <c r="L315" s="77">
        <v>315</v>
      </c>
      <c r="M315" s="77"/>
      <c r="N315" s="72"/>
      <c r="O315" s="79" t="s">
        <v>176</v>
      </c>
      <c r="P315" s="81">
        <v>43700.53457175926</v>
      </c>
      <c r="Q315" s="79" t="s">
        <v>528</v>
      </c>
      <c r="R315" s="83" t="s">
        <v>623</v>
      </c>
      <c r="S315" s="79" t="s">
        <v>657</v>
      </c>
      <c r="T315" s="79" t="s">
        <v>760</v>
      </c>
      <c r="U315" s="79"/>
      <c r="V315" s="83" t="s">
        <v>929</v>
      </c>
      <c r="W315" s="81">
        <v>43700.53457175926</v>
      </c>
      <c r="X315" s="83" t="s">
        <v>1150</v>
      </c>
      <c r="Y315" s="79"/>
      <c r="Z315" s="79"/>
      <c r="AA315" s="85" t="s">
        <v>1410</v>
      </c>
      <c r="AB315" s="79"/>
      <c r="AC315" s="79" t="b">
        <v>0</v>
      </c>
      <c r="AD315" s="79">
        <v>0</v>
      </c>
      <c r="AE315" s="85" t="s">
        <v>1459</v>
      </c>
      <c r="AF315" s="79" t="b">
        <v>0</v>
      </c>
      <c r="AG315" s="79" t="s">
        <v>1467</v>
      </c>
      <c r="AH315" s="79"/>
      <c r="AI315" s="85" t="s">
        <v>1459</v>
      </c>
      <c r="AJ315" s="79" t="b">
        <v>0</v>
      </c>
      <c r="AK315" s="79">
        <v>0</v>
      </c>
      <c r="AL315" s="85" t="s">
        <v>1459</v>
      </c>
      <c r="AM315" s="79" t="s">
        <v>1487</v>
      </c>
      <c r="AN315" s="79" t="b">
        <v>0</v>
      </c>
      <c r="AO315" s="85" t="s">
        <v>1410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13</v>
      </c>
      <c r="BC315" s="78" t="str">
        <f>REPLACE(INDEX(GroupVertices[Group],MATCH(Edges[[#This Row],[Vertex 2]],GroupVertices[Vertex],0)),1,1,"")</f>
        <v>13</v>
      </c>
      <c r="BD315" s="48">
        <v>1</v>
      </c>
      <c r="BE315" s="49">
        <v>2.5641025641025643</v>
      </c>
      <c r="BF315" s="48">
        <v>1</v>
      </c>
      <c r="BG315" s="49">
        <v>2.5641025641025643</v>
      </c>
      <c r="BH315" s="48">
        <v>0</v>
      </c>
      <c r="BI315" s="49">
        <v>0</v>
      </c>
      <c r="BJ315" s="48">
        <v>37</v>
      </c>
      <c r="BK315" s="49">
        <v>94.87179487179488</v>
      </c>
      <c r="BL315" s="48">
        <v>39</v>
      </c>
    </row>
    <row r="316" spans="1:64" ht="15">
      <c r="A316" s="64" t="s">
        <v>328</v>
      </c>
      <c r="B316" s="64" t="s">
        <v>327</v>
      </c>
      <c r="C316" s="65" t="s">
        <v>4028</v>
      </c>
      <c r="D316" s="66">
        <v>3</v>
      </c>
      <c r="E316" s="67" t="s">
        <v>132</v>
      </c>
      <c r="F316" s="68">
        <v>35</v>
      </c>
      <c r="G316" s="65"/>
      <c r="H316" s="69"/>
      <c r="I316" s="70"/>
      <c r="J316" s="70"/>
      <c r="K316" s="34" t="s">
        <v>65</v>
      </c>
      <c r="L316" s="77">
        <v>316</v>
      </c>
      <c r="M316" s="77"/>
      <c r="N316" s="72"/>
      <c r="O316" s="79" t="s">
        <v>369</v>
      </c>
      <c r="P316" s="81">
        <v>43701.52842592593</v>
      </c>
      <c r="Q316" s="79" t="s">
        <v>529</v>
      </c>
      <c r="R316" s="79"/>
      <c r="S316" s="79"/>
      <c r="T316" s="79"/>
      <c r="U316" s="79"/>
      <c r="V316" s="83" t="s">
        <v>930</v>
      </c>
      <c r="W316" s="81">
        <v>43701.52842592593</v>
      </c>
      <c r="X316" s="83" t="s">
        <v>1151</v>
      </c>
      <c r="Y316" s="79"/>
      <c r="Z316" s="79"/>
      <c r="AA316" s="85" t="s">
        <v>1411</v>
      </c>
      <c r="AB316" s="79"/>
      <c r="AC316" s="79" t="b">
        <v>0</v>
      </c>
      <c r="AD316" s="79">
        <v>0</v>
      </c>
      <c r="AE316" s="85" t="s">
        <v>1459</v>
      </c>
      <c r="AF316" s="79" t="b">
        <v>0</v>
      </c>
      <c r="AG316" s="79" t="s">
        <v>1467</v>
      </c>
      <c r="AH316" s="79"/>
      <c r="AI316" s="85" t="s">
        <v>1459</v>
      </c>
      <c r="AJ316" s="79" t="b">
        <v>0</v>
      </c>
      <c r="AK316" s="79">
        <v>1</v>
      </c>
      <c r="AL316" s="85" t="s">
        <v>1410</v>
      </c>
      <c r="AM316" s="79" t="s">
        <v>1487</v>
      </c>
      <c r="AN316" s="79" t="b">
        <v>0</v>
      </c>
      <c r="AO316" s="85" t="s">
        <v>1410</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13</v>
      </c>
      <c r="BC316" s="78" t="str">
        <f>REPLACE(INDEX(GroupVertices[Group],MATCH(Edges[[#This Row],[Vertex 2]],GroupVertices[Vertex],0)),1,1,"")</f>
        <v>13</v>
      </c>
      <c r="BD316" s="48">
        <v>1</v>
      </c>
      <c r="BE316" s="49">
        <v>4.761904761904762</v>
      </c>
      <c r="BF316" s="48">
        <v>0</v>
      </c>
      <c r="BG316" s="49">
        <v>0</v>
      </c>
      <c r="BH316" s="48">
        <v>0</v>
      </c>
      <c r="BI316" s="49">
        <v>0</v>
      </c>
      <c r="BJ316" s="48">
        <v>20</v>
      </c>
      <c r="BK316" s="49">
        <v>95.23809523809524</v>
      </c>
      <c r="BL316" s="48">
        <v>21</v>
      </c>
    </row>
    <row r="317" spans="1:64" ht="15">
      <c r="A317" s="64" t="s">
        <v>329</v>
      </c>
      <c r="B317" s="64" t="s">
        <v>295</v>
      </c>
      <c r="C317" s="65" t="s">
        <v>4028</v>
      </c>
      <c r="D317" s="66">
        <v>3</v>
      </c>
      <c r="E317" s="67" t="s">
        <v>132</v>
      </c>
      <c r="F317" s="68">
        <v>35</v>
      </c>
      <c r="G317" s="65"/>
      <c r="H317" s="69"/>
      <c r="I317" s="70"/>
      <c r="J317" s="70"/>
      <c r="K317" s="34" t="s">
        <v>65</v>
      </c>
      <c r="L317" s="77">
        <v>317</v>
      </c>
      <c r="M317" s="77"/>
      <c r="N317" s="72"/>
      <c r="O317" s="79" t="s">
        <v>369</v>
      </c>
      <c r="P317" s="81">
        <v>43701.549259259256</v>
      </c>
      <c r="Q317" s="79" t="s">
        <v>526</v>
      </c>
      <c r="R317" s="79"/>
      <c r="S317" s="79"/>
      <c r="T317" s="79" t="s">
        <v>758</v>
      </c>
      <c r="U317" s="79"/>
      <c r="V317" s="83" t="s">
        <v>931</v>
      </c>
      <c r="W317" s="81">
        <v>43701.549259259256</v>
      </c>
      <c r="X317" s="83" t="s">
        <v>1152</v>
      </c>
      <c r="Y317" s="79"/>
      <c r="Z317" s="79"/>
      <c r="AA317" s="85" t="s">
        <v>1412</v>
      </c>
      <c r="AB317" s="79"/>
      <c r="AC317" s="79" t="b">
        <v>0</v>
      </c>
      <c r="AD317" s="79">
        <v>0</v>
      </c>
      <c r="AE317" s="85" t="s">
        <v>1459</v>
      </c>
      <c r="AF317" s="79" t="b">
        <v>0</v>
      </c>
      <c r="AG317" s="79" t="s">
        <v>1467</v>
      </c>
      <c r="AH317" s="79"/>
      <c r="AI317" s="85" t="s">
        <v>1459</v>
      </c>
      <c r="AJ317" s="79" t="b">
        <v>0</v>
      </c>
      <c r="AK317" s="79">
        <v>6</v>
      </c>
      <c r="AL317" s="85" t="s">
        <v>1406</v>
      </c>
      <c r="AM317" s="79" t="s">
        <v>1488</v>
      </c>
      <c r="AN317" s="79" t="b">
        <v>0</v>
      </c>
      <c r="AO317" s="85" t="s">
        <v>1406</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329</v>
      </c>
      <c r="B318" s="64" t="s">
        <v>323</v>
      </c>
      <c r="C318" s="65" t="s">
        <v>4028</v>
      </c>
      <c r="D318" s="66">
        <v>3</v>
      </c>
      <c r="E318" s="67" t="s">
        <v>132</v>
      </c>
      <c r="F318" s="68">
        <v>35</v>
      </c>
      <c r="G318" s="65"/>
      <c r="H318" s="69"/>
      <c r="I318" s="70"/>
      <c r="J318" s="70"/>
      <c r="K318" s="34" t="s">
        <v>65</v>
      </c>
      <c r="L318" s="77">
        <v>318</v>
      </c>
      <c r="M318" s="77"/>
      <c r="N318" s="72"/>
      <c r="O318" s="79" t="s">
        <v>369</v>
      </c>
      <c r="P318" s="81">
        <v>43701.549259259256</v>
      </c>
      <c r="Q318" s="79" t="s">
        <v>526</v>
      </c>
      <c r="R318" s="79"/>
      <c r="S318" s="79"/>
      <c r="T318" s="79" t="s">
        <v>758</v>
      </c>
      <c r="U318" s="79"/>
      <c r="V318" s="83" t="s">
        <v>931</v>
      </c>
      <c r="W318" s="81">
        <v>43701.549259259256</v>
      </c>
      <c r="X318" s="83" t="s">
        <v>1152</v>
      </c>
      <c r="Y318" s="79"/>
      <c r="Z318" s="79"/>
      <c r="AA318" s="85" t="s">
        <v>1412</v>
      </c>
      <c r="AB318" s="79"/>
      <c r="AC318" s="79" t="b">
        <v>0</v>
      </c>
      <c r="AD318" s="79">
        <v>0</v>
      </c>
      <c r="AE318" s="85" t="s">
        <v>1459</v>
      </c>
      <c r="AF318" s="79" t="b">
        <v>0</v>
      </c>
      <c r="AG318" s="79" t="s">
        <v>1467</v>
      </c>
      <c r="AH318" s="79"/>
      <c r="AI318" s="85" t="s">
        <v>1459</v>
      </c>
      <c r="AJ318" s="79" t="b">
        <v>0</v>
      </c>
      <c r="AK318" s="79">
        <v>6</v>
      </c>
      <c r="AL318" s="85" t="s">
        <v>1406</v>
      </c>
      <c r="AM318" s="79" t="s">
        <v>1488</v>
      </c>
      <c r="AN318" s="79" t="b">
        <v>0</v>
      </c>
      <c r="AO318" s="85" t="s">
        <v>1406</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2</v>
      </c>
      <c r="BE318" s="49">
        <v>9.523809523809524</v>
      </c>
      <c r="BF318" s="48">
        <v>0</v>
      </c>
      <c r="BG318" s="49">
        <v>0</v>
      </c>
      <c r="BH318" s="48">
        <v>0</v>
      </c>
      <c r="BI318" s="49">
        <v>0</v>
      </c>
      <c r="BJ318" s="48">
        <v>19</v>
      </c>
      <c r="BK318" s="49">
        <v>90.47619047619048</v>
      </c>
      <c r="BL318" s="48">
        <v>21</v>
      </c>
    </row>
    <row r="319" spans="1:64" ht="15">
      <c r="A319" s="64" t="s">
        <v>299</v>
      </c>
      <c r="B319" s="64" t="s">
        <v>344</v>
      </c>
      <c r="C319" s="65" t="s">
        <v>4028</v>
      </c>
      <c r="D319" s="66">
        <v>3</v>
      </c>
      <c r="E319" s="67" t="s">
        <v>132</v>
      </c>
      <c r="F319" s="68">
        <v>35</v>
      </c>
      <c r="G319" s="65"/>
      <c r="H319" s="69"/>
      <c r="I319" s="70"/>
      <c r="J319" s="70"/>
      <c r="K319" s="34" t="s">
        <v>65</v>
      </c>
      <c r="L319" s="77">
        <v>319</v>
      </c>
      <c r="M319" s="77"/>
      <c r="N319" s="72"/>
      <c r="O319" s="79" t="s">
        <v>369</v>
      </c>
      <c r="P319" s="81">
        <v>43691.518125</v>
      </c>
      <c r="Q319" s="79" t="s">
        <v>394</v>
      </c>
      <c r="R319" s="83" t="s">
        <v>569</v>
      </c>
      <c r="S319" s="79" t="s">
        <v>641</v>
      </c>
      <c r="T319" s="79" t="s">
        <v>677</v>
      </c>
      <c r="U319" s="79"/>
      <c r="V319" s="83" t="s">
        <v>906</v>
      </c>
      <c r="W319" s="81">
        <v>43691.518125</v>
      </c>
      <c r="X319" s="83" t="s">
        <v>1153</v>
      </c>
      <c r="Y319" s="79"/>
      <c r="Z319" s="79"/>
      <c r="AA319" s="85" t="s">
        <v>1413</v>
      </c>
      <c r="AB319" s="79"/>
      <c r="AC319" s="79" t="b">
        <v>0</v>
      </c>
      <c r="AD319" s="79">
        <v>0</v>
      </c>
      <c r="AE319" s="85" t="s">
        <v>1459</v>
      </c>
      <c r="AF319" s="79" t="b">
        <v>0</v>
      </c>
      <c r="AG319" s="79" t="s">
        <v>1467</v>
      </c>
      <c r="AH319" s="79"/>
      <c r="AI319" s="85" t="s">
        <v>1459</v>
      </c>
      <c r="AJ319" s="79" t="b">
        <v>0</v>
      </c>
      <c r="AK319" s="79">
        <v>5</v>
      </c>
      <c r="AL319" s="85" t="s">
        <v>1312</v>
      </c>
      <c r="AM319" s="79" t="s">
        <v>1486</v>
      </c>
      <c r="AN319" s="79" t="b">
        <v>0</v>
      </c>
      <c r="AO319" s="85" t="s">
        <v>1312</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4</v>
      </c>
      <c r="BC319" s="78" t="str">
        <f>REPLACE(INDEX(GroupVertices[Group],MATCH(Edges[[#This Row],[Vertex 2]],GroupVertices[Vertex],0)),1,1,"")</f>
        <v>1</v>
      </c>
      <c r="BD319" s="48"/>
      <c r="BE319" s="49"/>
      <c r="BF319" s="48"/>
      <c r="BG319" s="49"/>
      <c r="BH319" s="48"/>
      <c r="BI319" s="49"/>
      <c r="BJ319" s="48"/>
      <c r="BK319" s="49"/>
      <c r="BL319" s="48"/>
    </row>
    <row r="320" spans="1:64" ht="15">
      <c r="A320" s="64" t="s">
        <v>295</v>
      </c>
      <c r="B320" s="64" t="s">
        <v>344</v>
      </c>
      <c r="C320" s="65" t="s">
        <v>4031</v>
      </c>
      <c r="D320" s="66">
        <v>10</v>
      </c>
      <c r="E320" s="67" t="s">
        <v>136</v>
      </c>
      <c r="F320" s="68">
        <v>12</v>
      </c>
      <c r="G320" s="65"/>
      <c r="H320" s="69"/>
      <c r="I320" s="70"/>
      <c r="J320" s="70"/>
      <c r="K320" s="34" t="s">
        <v>65</v>
      </c>
      <c r="L320" s="77">
        <v>320</v>
      </c>
      <c r="M320" s="77"/>
      <c r="N320" s="72"/>
      <c r="O320" s="79" t="s">
        <v>369</v>
      </c>
      <c r="P320" s="81">
        <v>43686.483564814815</v>
      </c>
      <c r="Q320" s="79" t="s">
        <v>530</v>
      </c>
      <c r="R320" s="83" t="s">
        <v>624</v>
      </c>
      <c r="S320" s="79" t="s">
        <v>639</v>
      </c>
      <c r="T320" s="79" t="s">
        <v>761</v>
      </c>
      <c r="U320" s="79"/>
      <c r="V320" s="83" t="s">
        <v>903</v>
      </c>
      <c r="W320" s="81">
        <v>43686.483564814815</v>
      </c>
      <c r="X320" s="83" t="s">
        <v>1154</v>
      </c>
      <c r="Y320" s="79"/>
      <c r="Z320" s="79"/>
      <c r="AA320" s="85" t="s">
        <v>1414</v>
      </c>
      <c r="AB320" s="79"/>
      <c r="AC320" s="79" t="b">
        <v>0</v>
      </c>
      <c r="AD320" s="79">
        <v>11</v>
      </c>
      <c r="AE320" s="85" t="s">
        <v>1459</v>
      </c>
      <c r="AF320" s="79" t="b">
        <v>1</v>
      </c>
      <c r="AG320" s="79" t="s">
        <v>1467</v>
      </c>
      <c r="AH320" s="79"/>
      <c r="AI320" s="85" t="s">
        <v>1477</v>
      </c>
      <c r="AJ320" s="79" t="b">
        <v>0</v>
      </c>
      <c r="AK320" s="79">
        <v>3</v>
      </c>
      <c r="AL320" s="85" t="s">
        <v>1459</v>
      </c>
      <c r="AM320" s="79" t="s">
        <v>1487</v>
      </c>
      <c r="AN320" s="79" t="b">
        <v>0</v>
      </c>
      <c r="AO320" s="85" t="s">
        <v>1414</v>
      </c>
      <c r="AP320" s="79" t="s">
        <v>1499</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295</v>
      </c>
      <c r="B321" s="64" t="s">
        <v>344</v>
      </c>
      <c r="C321" s="65" t="s">
        <v>4031</v>
      </c>
      <c r="D321" s="66">
        <v>10</v>
      </c>
      <c r="E321" s="67" t="s">
        <v>136</v>
      </c>
      <c r="F321" s="68">
        <v>12</v>
      </c>
      <c r="G321" s="65"/>
      <c r="H321" s="69"/>
      <c r="I321" s="70"/>
      <c r="J321" s="70"/>
      <c r="K321" s="34" t="s">
        <v>65</v>
      </c>
      <c r="L321" s="77">
        <v>321</v>
      </c>
      <c r="M321" s="77"/>
      <c r="N321" s="72"/>
      <c r="O321" s="79" t="s">
        <v>369</v>
      </c>
      <c r="P321" s="81">
        <v>43689.47232638889</v>
      </c>
      <c r="Q321" s="79" t="s">
        <v>531</v>
      </c>
      <c r="R321" s="83" t="s">
        <v>611</v>
      </c>
      <c r="S321" s="79" t="s">
        <v>635</v>
      </c>
      <c r="T321" s="79" t="s">
        <v>762</v>
      </c>
      <c r="U321" s="79"/>
      <c r="V321" s="83" t="s">
        <v>903</v>
      </c>
      <c r="W321" s="81">
        <v>43689.47232638889</v>
      </c>
      <c r="X321" s="83" t="s">
        <v>1155</v>
      </c>
      <c r="Y321" s="79"/>
      <c r="Z321" s="79"/>
      <c r="AA321" s="85" t="s">
        <v>1415</v>
      </c>
      <c r="AB321" s="79"/>
      <c r="AC321" s="79" t="b">
        <v>0</v>
      </c>
      <c r="AD321" s="79">
        <v>13</v>
      </c>
      <c r="AE321" s="85" t="s">
        <v>1459</v>
      </c>
      <c r="AF321" s="79" t="b">
        <v>0</v>
      </c>
      <c r="AG321" s="79" t="s">
        <v>1467</v>
      </c>
      <c r="AH321" s="79"/>
      <c r="AI321" s="85" t="s">
        <v>1459</v>
      </c>
      <c r="AJ321" s="79" t="b">
        <v>0</v>
      </c>
      <c r="AK321" s="79">
        <v>2</v>
      </c>
      <c r="AL321" s="85" t="s">
        <v>1459</v>
      </c>
      <c r="AM321" s="79" t="s">
        <v>1487</v>
      </c>
      <c r="AN321" s="79" t="b">
        <v>0</v>
      </c>
      <c r="AO321" s="85" t="s">
        <v>1415</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1</v>
      </c>
      <c r="BD321" s="48">
        <v>3</v>
      </c>
      <c r="BE321" s="49">
        <v>8.108108108108109</v>
      </c>
      <c r="BF321" s="48">
        <v>0</v>
      </c>
      <c r="BG321" s="49">
        <v>0</v>
      </c>
      <c r="BH321" s="48">
        <v>0</v>
      </c>
      <c r="BI321" s="49">
        <v>0</v>
      </c>
      <c r="BJ321" s="48">
        <v>34</v>
      </c>
      <c r="BK321" s="49">
        <v>91.89189189189189</v>
      </c>
      <c r="BL321" s="48">
        <v>37</v>
      </c>
    </row>
    <row r="322" spans="1:64" ht="15">
      <c r="A322" s="64" t="s">
        <v>295</v>
      </c>
      <c r="B322" s="64" t="s">
        <v>344</v>
      </c>
      <c r="C322" s="65" t="s">
        <v>4031</v>
      </c>
      <c r="D322" s="66">
        <v>10</v>
      </c>
      <c r="E322" s="67" t="s">
        <v>136</v>
      </c>
      <c r="F322" s="68">
        <v>12</v>
      </c>
      <c r="G322" s="65"/>
      <c r="H322" s="69"/>
      <c r="I322" s="70"/>
      <c r="J322" s="70"/>
      <c r="K322" s="34" t="s">
        <v>65</v>
      </c>
      <c r="L322" s="77">
        <v>322</v>
      </c>
      <c r="M322" s="77"/>
      <c r="N322" s="72"/>
      <c r="O322" s="79" t="s">
        <v>369</v>
      </c>
      <c r="P322" s="81">
        <v>43691.316400462965</v>
      </c>
      <c r="Q322" s="79" t="s">
        <v>488</v>
      </c>
      <c r="R322" s="83" t="s">
        <v>599</v>
      </c>
      <c r="S322" s="79" t="s">
        <v>645</v>
      </c>
      <c r="T322" s="79" t="s">
        <v>710</v>
      </c>
      <c r="U322" s="79"/>
      <c r="V322" s="83" t="s">
        <v>903</v>
      </c>
      <c r="W322" s="81">
        <v>43691.316400462965</v>
      </c>
      <c r="X322" s="83" t="s">
        <v>1095</v>
      </c>
      <c r="Y322" s="79"/>
      <c r="Z322" s="79"/>
      <c r="AA322" s="85" t="s">
        <v>1355</v>
      </c>
      <c r="AB322" s="79"/>
      <c r="AC322" s="79" t="b">
        <v>0</v>
      </c>
      <c r="AD322" s="79">
        <v>15</v>
      </c>
      <c r="AE322" s="85" t="s">
        <v>1459</v>
      </c>
      <c r="AF322" s="79" t="b">
        <v>0</v>
      </c>
      <c r="AG322" s="79" t="s">
        <v>1467</v>
      </c>
      <c r="AH322" s="79"/>
      <c r="AI322" s="85" t="s">
        <v>1459</v>
      </c>
      <c r="AJ322" s="79" t="b">
        <v>0</v>
      </c>
      <c r="AK322" s="79">
        <v>3</v>
      </c>
      <c r="AL322" s="85" t="s">
        <v>1459</v>
      </c>
      <c r="AM322" s="79" t="s">
        <v>1487</v>
      </c>
      <c r="AN322" s="79" t="b">
        <v>0</v>
      </c>
      <c r="AO322" s="85" t="s">
        <v>1355</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295</v>
      </c>
      <c r="B323" s="64" t="s">
        <v>344</v>
      </c>
      <c r="C323" s="65" t="s">
        <v>4031</v>
      </c>
      <c r="D323" s="66">
        <v>10</v>
      </c>
      <c r="E323" s="67" t="s">
        <v>136</v>
      </c>
      <c r="F323" s="68">
        <v>12</v>
      </c>
      <c r="G323" s="65"/>
      <c r="H323" s="69"/>
      <c r="I323" s="70"/>
      <c r="J323" s="70"/>
      <c r="K323" s="34" t="s">
        <v>65</v>
      </c>
      <c r="L323" s="77">
        <v>323</v>
      </c>
      <c r="M323" s="77"/>
      <c r="N323" s="72"/>
      <c r="O323" s="79" t="s">
        <v>369</v>
      </c>
      <c r="P323" s="81">
        <v>43691.46386574074</v>
      </c>
      <c r="Q323" s="79" t="s">
        <v>455</v>
      </c>
      <c r="R323" s="83" t="s">
        <v>569</v>
      </c>
      <c r="S323" s="79" t="s">
        <v>641</v>
      </c>
      <c r="T323" s="79" t="s">
        <v>711</v>
      </c>
      <c r="U323" s="79"/>
      <c r="V323" s="83" t="s">
        <v>903</v>
      </c>
      <c r="W323" s="81">
        <v>43691.46386574074</v>
      </c>
      <c r="X323" s="83" t="s">
        <v>1052</v>
      </c>
      <c r="Y323" s="79"/>
      <c r="Z323" s="79"/>
      <c r="AA323" s="85" t="s">
        <v>1312</v>
      </c>
      <c r="AB323" s="79"/>
      <c r="AC323" s="79" t="b">
        <v>0</v>
      </c>
      <c r="AD323" s="79">
        <v>26</v>
      </c>
      <c r="AE323" s="85" t="s">
        <v>1459</v>
      </c>
      <c r="AF323" s="79" t="b">
        <v>0</v>
      </c>
      <c r="AG323" s="79" t="s">
        <v>1467</v>
      </c>
      <c r="AH323" s="79"/>
      <c r="AI323" s="85" t="s">
        <v>1459</v>
      </c>
      <c r="AJ323" s="79" t="b">
        <v>0</v>
      </c>
      <c r="AK323" s="79">
        <v>5</v>
      </c>
      <c r="AL323" s="85" t="s">
        <v>1459</v>
      </c>
      <c r="AM323" s="79" t="s">
        <v>1487</v>
      </c>
      <c r="AN323" s="79" t="b">
        <v>0</v>
      </c>
      <c r="AO323" s="85" t="s">
        <v>1312</v>
      </c>
      <c r="AP323" s="79" t="s">
        <v>176</v>
      </c>
      <c r="AQ323" s="79">
        <v>0</v>
      </c>
      <c r="AR323" s="79">
        <v>0</v>
      </c>
      <c r="AS323" s="79"/>
      <c r="AT323" s="79"/>
      <c r="AU323" s="79"/>
      <c r="AV323" s="79"/>
      <c r="AW323" s="79"/>
      <c r="AX323" s="79"/>
      <c r="AY323" s="79"/>
      <c r="AZ323" s="79"/>
      <c r="BA323">
        <v>4</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306</v>
      </c>
      <c r="B324" s="64" t="s">
        <v>344</v>
      </c>
      <c r="C324" s="65" t="s">
        <v>4028</v>
      </c>
      <c r="D324" s="66">
        <v>3</v>
      </c>
      <c r="E324" s="67" t="s">
        <v>132</v>
      </c>
      <c r="F324" s="68">
        <v>35</v>
      </c>
      <c r="G324" s="65"/>
      <c r="H324" s="69"/>
      <c r="I324" s="70"/>
      <c r="J324" s="70"/>
      <c r="K324" s="34" t="s">
        <v>65</v>
      </c>
      <c r="L324" s="77">
        <v>324</v>
      </c>
      <c r="M324" s="77"/>
      <c r="N324" s="72"/>
      <c r="O324" s="79" t="s">
        <v>369</v>
      </c>
      <c r="P324" s="81">
        <v>43691.49695601852</v>
      </c>
      <c r="Q324" s="79" t="s">
        <v>394</v>
      </c>
      <c r="R324" s="83" t="s">
        <v>569</v>
      </c>
      <c r="S324" s="79" t="s">
        <v>641</v>
      </c>
      <c r="T324" s="79" t="s">
        <v>677</v>
      </c>
      <c r="U324" s="79"/>
      <c r="V324" s="83" t="s">
        <v>912</v>
      </c>
      <c r="W324" s="81">
        <v>43691.49695601852</v>
      </c>
      <c r="X324" s="83" t="s">
        <v>1156</v>
      </c>
      <c r="Y324" s="79"/>
      <c r="Z324" s="79"/>
      <c r="AA324" s="85" t="s">
        <v>1416</v>
      </c>
      <c r="AB324" s="79"/>
      <c r="AC324" s="79" t="b">
        <v>0</v>
      </c>
      <c r="AD324" s="79">
        <v>0</v>
      </c>
      <c r="AE324" s="85" t="s">
        <v>1459</v>
      </c>
      <c r="AF324" s="79" t="b">
        <v>0</v>
      </c>
      <c r="AG324" s="79" t="s">
        <v>1467</v>
      </c>
      <c r="AH324" s="79"/>
      <c r="AI324" s="85" t="s">
        <v>1459</v>
      </c>
      <c r="AJ324" s="79" t="b">
        <v>0</v>
      </c>
      <c r="AK324" s="79">
        <v>5</v>
      </c>
      <c r="AL324" s="85" t="s">
        <v>1312</v>
      </c>
      <c r="AM324" s="79" t="s">
        <v>1495</v>
      </c>
      <c r="AN324" s="79" t="b">
        <v>0</v>
      </c>
      <c r="AO324" s="85" t="s">
        <v>1312</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1</v>
      </c>
      <c r="BD324" s="48">
        <v>0</v>
      </c>
      <c r="BE324" s="49">
        <v>0</v>
      </c>
      <c r="BF324" s="48">
        <v>0</v>
      </c>
      <c r="BG324" s="49">
        <v>0</v>
      </c>
      <c r="BH324" s="48">
        <v>0</v>
      </c>
      <c r="BI324" s="49">
        <v>0</v>
      </c>
      <c r="BJ324" s="48">
        <v>14</v>
      </c>
      <c r="BK324" s="49">
        <v>100</v>
      </c>
      <c r="BL324" s="48">
        <v>14</v>
      </c>
    </row>
    <row r="325" spans="1:64" ht="15">
      <c r="A325" s="64" t="s">
        <v>330</v>
      </c>
      <c r="B325" s="64" t="s">
        <v>344</v>
      </c>
      <c r="C325" s="65" t="s">
        <v>4028</v>
      </c>
      <c r="D325" s="66">
        <v>3</v>
      </c>
      <c r="E325" s="67" t="s">
        <v>132</v>
      </c>
      <c r="F325" s="68">
        <v>35</v>
      </c>
      <c r="G325" s="65"/>
      <c r="H325" s="69"/>
      <c r="I325" s="70"/>
      <c r="J325" s="70"/>
      <c r="K325" s="34" t="s">
        <v>65</v>
      </c>
      <c r="L325" s="77">
        <v>325</v>
      </c>
      <c r="M325" s="77"/>
      <c r="N325" s="72"/>
      <c r="O325" s="79" t="s">
        <v>369</v>
      </c>
      <c r="P325" s="81">
        <v>43701.55222222222</v>
      </c>
      <c r="Q325" s="79" t="s">
        <v>532</v>
      </c>
      <c r="R325" s="83" t="s">
        <v>625</v>
      </c>
      <c r="S325" s="79" t="s">
        <v>658</v>
      </c>
      <c r="T325" s="79" t="s">
        <v>763</v>
      </c>
      <c r="U325" s="83" t="s">
        <v>813</v>
      </c>
      <c r="V325" s="83" t="s">
        <v>813</v>
      </c>
      <c r="W325" s="81">
        <v>43701.55222222222</v>
      </c>
      <c r="X325" s="83" t="s">
        <v>1157</v>
      </c>
      <c r="Y325" s="79"/>
      <c r="Z325" s="79"/>
      <c r="AA325" s="85" t="s">
        <v>1417</v>
      </c>
      <c r="AB325" s="79"/>
      <c r="AC325" s="79" t="b">
        <v>0</v>
      </c>
      <c r="AD325" s="79">
        <v>0</v>
      </c>
      <c r="AE325" s="85" t="s">
        <v>1459</v>
      </c>
      <c r="AF325" s="79" t="b">
        <v>0</v>
      </c>
      <c r="AG325" s="79" t="s">
        <v>1475</v>
      </c>
      <c r="AH325" s="79"/>
      <c r="AI325" s="85" t="s">
        <v>1459</v>
      </c>
      <c r="AJ325" s="79" t="b">
        <v>0</v>
      </c>
      <c r="AK325" s="79">
        <v>0</v>
      </c>
      <c r="AL325" s="85" t="s">
        <v>1459</v>
      </c>
      <c r="AM325" s="79" t="s">
        <v>1498</v>
      </c>
      <c r="AN325" s="79" t="b">
        <v>0</v>
      </c>
      <c r="AO325" s="85" t="s">
        <v>1417</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330</v>
      </c>
      <c r="B326" s="64" t="s">
        <v>295</v>
      </c>
      <c r="C326" s="65" t="s">
        <v>4028</v>
      </c>
      <c r="D326" s="66">
        <v>3</v>
      </c>
      <c r="E326" s="67" t="s">
        <v>132</v>
      </c>
      <c r="F326" s="68">
        <v>35</v>
      </c>
      <c r="G326" s="65"/>
      <c r="H326" s="69"/>
      <c r="I326" s="70"/>
      <c r="J326" s="70"/>
      <c r="K326" s="34" t="s">
        <v>65</v>
      </c>
      <c r="L326" s="77">
        <v>326</v>
      </c>
      <c r="M326" s="77"/>
      <c r="N326" s="72"/>
      <c r="O326" s="79" t="s">
        <v>369</v>
      </c>
      <c r="P326" s="81">
        <v>43701.55222222222</v>
      </c>
      <c r="Q326" s="79" t="s">
        <v>532</v>
      </c>
      <c r="R326" s="83" t="s">
        <v>625</v>
      </c>
      <c r="S326" s="79" t="s">
        <v>658</v>
      </c>
      <c r="T326" s="79" t="s">
        <v>763</v>
      </c>
      <c r="U326" s="83" t="s">
        <v>813</v>
      </c>
      <c r="V326" s="83" t="s">
        <v>813</v>
      </c>
      <c r="W326" s="81">
        <v>43701.55222222222</v>
      </c>
      <c r="X326" s="83" t="s">
        <v>1157</v>
      </c>
      <c r="Y326" s="79"/>
      <c r="Z326" s="79"/>
      <c r="AA326" s="85" t="s">
        <v>1417</v>
      </c>
      <c r="AB326" s="79"/>
      <c r="AC326" s="79" t="b">
        <v>0</v>
      </c>
      <c r="AD326" s="79">
        <v>0</v>
      </c>
      <c r="AE326" s="85" t="s">
        <v>1459</v>
      </c>
      <c r="AF326" s="79" t="b">
        <v>0</v>
      </c>
      <c r="AG326" s="79" t="s">
        <v>1475</v>
      </c>
      <c r="AH326" s="79"/>
      <c r="AI326" s="85" t="s">
        <v>1459</v>
      </c>
      <c r="AJ326" s="79" t="b">
        <v>0</v>
      </c>
      <c r="AK326" s="79">
        <v>0</v>
      </c>
      <c r="AL326" s="85" t="s">
        <v>1459</v>
      </c>
      <c r="AM326" s="79" t="s">
        <v>1498</v>
      </c>
      <c r="AN326" s="79" t="b">
        <v>0</v>
      </c>
      <c r="AO326" s="85" t="s">
        <v>1417</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37</v>
      </c>
      <c r="BK326" s="49">
        <v>100</v>
      </c>
      <c r="BL326" s="48">
        <v>37</v>
      </c>
    </row>
    <row r="327" spans="1:64" ht="15">
      <c r="A327" s="64" t="s">
        <v>331</v>
      </c>
      <c r="B327" s="64" t="s">
        <v>295</v>
      </c>
      <c r="C327" s="65" t="s">
        <v>4029</v>
      </c>
      <c r="D327" s="66">
        <v>7.666666666666667</v>
      </c>
      <c r="E327" s="67" t="s">
        <v>136</v>
      </c>
      <c r="F327" s="68">
        <v>19.666666666666664</v>
      </c>
      <c r="G327" s="65"/>
      <c r="H327" s="69"/>
      <c r="I327" s="70"/>
      <c r="J327" s="70"/>
      <c r="K327" s="34" t="s">
        <v>65</v>
      </c>
      <c r="L327" s="77">
        <v>327</v>
      </c>
      <c r="M327" s="77"/>
      <c r="N327" s="72"/>
      <c r="O327" s="79" t="s">
        <v>369</v>
      </c>
      <c r="P327" s="81">
        <v>43694.68136574074</v>
      </c>
      <c r="Q327" s="79" t="s">
        <v>533</v>
      </c>
      <c r="R327" s="79"/>
      <c r="S327" s="79"/>
      <c r="T327" s="79"/>
      <c r="U327" s="79"/>
      <c r="V327" s="83" t="s">
        <v>932</v>
      </c>
      <c r="W327" s="81">
        <v>43694.68136574074</v>
      </c>
      <c r="X327" s="83" t="s">
        <v>1158</v>
      </c>
      <c r="Y327" s="79"/>
      <c r="Z327" s="79"/>
      <c r="AA327" s="85" t="s">
        <v>1418</v>
      </c>
      <c r="AB327" s="79"/>
      <c r="AC327" s="79" t="b">
        <v>0</v>
      </c>
      <c r="AD327" s="79">
        <v>0</v>
      </c>
      <c r="AE327" s="85" t="s">
        <v>1459</v>
      </c>
      <c r="AF327" s="79" t="b">
        <v>0</v>
      </c>
      <c r="AG327" s="79" t="s">
        <v>1467</v>
      </c>
      <c r="AH327" s="79"/>
      <c r="AI327" s="85" t="s">
        <v>1459</v>
      </c>
      <c r="AJ327" s="79" t="b">
        <v>0</v>
      </c>
      <c r="AK327" s="79">
        <v>1</v>
      </c>
      <c r="AL327" s="85" t="s">
        <v>1356</v>
      </c>
      <c r="AM327" s="79" t="s">
        <v>1487</v>
      </c>
      <c r="AN327" s="79" t="b">
        <v>0</v>
      </c>
      <c r="AO327" s="85" t="s">
        <v>1356</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1</v>
      </c>
      <c r="BC327" s="78" t="str">
        <f>REPLACE(INDEX(GroupVertices[Group],MATCH(Edges[[#This Row],[Vertex 2]],GroupVertices[Vertex],0)),1,1,"")</f>
        <v>1</v>
      </c>
      <c r="BD327" s="48">
        <v>1</v>
      </c>
      <c r="BE327" s="49">
        <v>4.545454545454546</v>
      </c>
      <c r="BF327" s="48">
        <v>0</v>
      </c>
      <c r="BG327" s="49">
        <v>0</v>
      </c>
      <c r="BH327" s="48">
        <v>0</v>
      </c>
      <c r="BI327" s="49">
        <v>0</v>
      </c>
      <c r="BJ327" s="48">
        <v>21</v>
      </c>
      <c r="BK327" s="49">
        <v>95.45454545454545</v>
      </c>
      <c r="BL327" s="48">
        <v>22</v>
      </c>
    </row>
    <row r="328" spans="1:64" ht="15">
      <c r="A328" s="64" t="s">
        <v>331</v>
      </c>
      <c r="B328" s="64" t="s">
        <v>295</v>
      </c>
      <c r="C328" s="65" t="s">
        <v>4029</v>
      </c>
      <c r="D328" s="66">
        <v>7.666666666666667</v>
      </c>
      <c r="E328" s="67" t="s">
        <v>136</v>
      </c>
      <c r="F328" s="68">
        <v>19.666666666666664</v>
      </c>
      <c r="G328" s="65"/>
      <c r="H328" s="69"/>
      <c r="I328" s="70"/>
      <c r="J328" s="70"/>
      <c r="K328" s="34" t="s">
        <v>65</v>
      </c>
      <c r="L328" s="77">
        <v>328</v>
      </c>
      <c r="M328" s="77"/>
      <c r="N328" s="72"/>
      <c r="O328" s="79" t="s">
        <v>369</v>
      </c>
      <c r="P328" s="81">
        <v>43698.395520833335</v>
      </c>
      <c r="Q328" s="79" t="s">
        <v>439</v>
      </c>
      <c r="R328" s="79"/>
      <c r="S328" s="79"/>
      <c r="T328" s="79" t="s">
        <v>700</v>
      </c>
      <c r="U328" s="79"/>
      <c r="V328" s="83" t="s">
        <v>932</v>
      </c>
      <c r="W328" s="81">
        <v>43698.395520833335</v>
      </c>
      <c r="X328" s="83" t="s">
        <v>1159</v>
      </c>
      <c r="Y328" s="79"/>
      <c r="Z328" s="79"/>
      <c r="AA328" s="85" t="s">
        <v>1419</v>
      </c>
      <c r="AB328" s="79"/>
      <c r="AC328" s="79" t="b">
        <v>0</v>
      </c>
      <c r="AD328" s="79">
        <v>0</v>
      </c>
      <c r="AE328" s="85" t="s">
        <v>1459</v>
      </c>
      <c r="AF328" s="79" t="b">
        <v>0</v>
      </c>
      <c r="AG328" s="79" t="s">
        <v>1467</v>
      </c>
      <c r="AH328" s="79"/>
      <c r="AI328" s="85" t="s">
        <v>1459</v>
      </c>
      <c r="AJ328" s="79" t="b">
        <v>0</v>
      </c>
      <c r="AK328" s="79">
        <v>2</v>
      </c>
      <c r="AL328" s="85" t="s">
        <v>1404</v>
      </c>
      <c r="AM328" s="79" t="s">
        <v>1487</v>
      </c>
      <c r="AN328" s="79" t="b">
        <v>0</v>
      </c>
      <c r="AO328" s="85" t="s">
        <v>1404</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1</v>
      </c>
      <c r="BC328" s="78" t="str">
        <f>REPLACE(INDEX(GroupVertices[Group],MATCH(Edges[[#This Row],[Vertex 2]],GroupVertices[Vertex],0)),1,1,"")</f>
        <v>1</v>
      </c>
      <c r="BD328" s="48">
        <v>2</v>
      </c>
      <c r="BE328" s="49">
        <v>8.695652173913043</v>
      </c>
      <c r="BF328" s="48">
        <v>0</v>
      </c>
      <c r="BG328" s="49">
        <v>0</v>
      </c>
      <c r="BH328" s="48">
        <v>0</v>
      </c>
      <c r="BI328" s="49">
        <v>0</v>
      </c>
      <c r="BJ328" s="48">
        <v>21</v>
      </c>
      <c r="BK328" s="49">
        <v>91.30434782608695</v>
      </c>
      <c r="BL328" s="48">
        <v>23</v>
      </c>
    </row>
    <row r="329" spans="1:64" ht="15">
      <c r="A329" s="64" t="s">
        <v>331</v>
      </c>
      <c r="B329" s="64" t="s">
        <v>295</v>
      </c>
      <c r="C329" s="65" t="s">
        <v>4029</v>
      </c>
      <c r="D329" s="66">
        <v>7.666666666666667</v>
      </c>
      <c r="E329" s="67" t="s">
        <v>136</v>
      </c>
      <c r="F329" s="68">
        <v>19.666666666666664</v>
      </c>
      <c r="G329" s="65"/>
      <c r="H329" s="69"/>
      <c r="I329" s="70"/>
      <c r="J329" s="70"/>
      <c r="K329" s="34" t="s">
        <v>65</v>
      </c>
      <c r="L329" s="77">
        <v>329</v>
      </c>
      <c r="M329" s="77"/>
      <c r="N329" s="72"/>
      <c r="O329" s="79" t="s">
        <v>369</v>
      </c>
      <c r="P329" s="81">
        <v>43701.70196759259</v>
      </c>
      <c r="Q329" s="79" t="s">
        <v>526</v>
      </c>
      <c r="R329" s="79"/>
      <c r="S329" s="79"/>
      <c r="T329" s="79" t="s">
        <v>758</v>
      </c>
      <c r="U329" s="79"/>
      <c r="V329" s="83" t="s">
        <v>932</v>
      </c>
      <c r="W329" s="81">
        <v>43701.70196759259</v>
      </c>
      <c r="X329" s="83" t="s">
        <v>1160</v>
      </c>
      <c r="Y329" s="79"/>
      <c r="Z329" s="79"/>
      <c r="AA329" s="85" t="s">
        <v>1420</v>
      </c>
      <c r="AB329" s="79"/>
      <c r="AC329" s="79" t="b">
        <v>0</v>
      </c>
      <c r="AD329" s="79">
        <v>0</v>
      </c>
      <c r="AE329" s="85" t="s">
        <v>1459</v>
      </c>
      <c r="AF329" s="79" t="b">
        <v>0</v>
      </c>
      <c r="AG329" s="79" t="s">
        <v>1467</v>
      </c>
      <c r="AH329" s="79"/>
      <c r="AI329" s="85" t="s">
        <v>1459</v>
      </c>
      <c r="AJ329" s="79" t="b">
        <v>0</v>
      </c>
      <c r="AK329" s="79">
        <v>6</v>
      </c>
      <c r="AL329" s="85" t="s">
        <v>1406</v>
      </c>
      <c r="AM329" s="79" t="s">
        <v>1487</v>
      </c>
      <c r="AN329" s="79" t="b">
        <v>0</v>
      </c>
      <c r="AO329" s="85" t="s">
        <v>1406</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331</v>
      </c>
      <c r="B330" s="64" t="s">
        <v>323</v>
      </c>
      <c r="C330" s="65" t="s">
        <v>4028</v>
      </c>
      <c r="D330" s="66">
        <v>3</v>
      </c>
      <c r="E330" s="67" t="s">
        <v>132</v>
      </c>
      <c r="F330" s="68">
        <v>35</v>
      </c>
      <c r="G330" s="65"/>
      <c r="H330" s="69"/>
      <c r="I330" s="70"/>
      <c r="J330" s="70"/>
      <c r="K330" s="34" t="s">
        <v>65</v>
      </c>
      <c r="L330" s="77">
        <v>330</v>
      </c>
      <c r="M330" s="77"/>
      <c r="N330" s="72"/>
      <c r="O330" s="79" t="s">
        <v>369</v>
      </c>
      <c r="P330" s="81">
        <v>43701.70196759259</v>
      </c>
      <c r="Q330" s="79" t="s">
        <v>526</v>
      </c>
      <c r="R330" s="79"/>
      <c r="S330" s="79"/>
      <c r="T330" s="79" t="s">
        <v>758</v>
      </c>
      <c r="U330" s="79"/>
      <c r="V330" s="83" t="s">
        <v>932</v>
      </c>
      <c r="W330" s="81">
        <v>43701.70196759259</v>
      </c>
      <c r="X330" s="83" t="s">
        <v>1160</v>
      </c>
      <c r="Y330" s="79"/>
      <c r="Z330" s="79"/>
      <c r="AA330" s="85" t="s">
        <v>1420</v>
      </c>
      <c r="AB330" s="79"/>
      <c r="AC330" s="79" t="b">
        <v>0</v>
      </c>
      <c r="AD330" s="79">
        <v>0</v>
      </c>
      <c r="AE330" s="85" t="s">
        <v>1459</v>
      </c>
      <c r="AF330" s="79" t="b">
        <v>0</v>
      </c>
      <c r="AG330" s="79" t="s">
        <v>1467</v>
      </c>
      <c r="AH330" s="79"/>
      <c r="AI330" s="85" t="s">
        <v>1459</v>
      </c>
      <c r="AJ330" s="79" t="b">
        <v>0</v>
      </c>
      <c r="AK330" s="79">
        <v>6</v>
      </c>
      <c r="AL330" s="85" t="s">
        <v>1406</v>
      </c>
      <c r="AM330" s="79" t="s">
        <v>1487</v>
      </c>
      <c r="AN330" s="79" t="b">
        <v>0</v>
      </c>
      <c r="AO330" s="85" t="s">
        <v>1406</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2</v>
      </c>
      <c r="BE330" s="49">
        <v>9.523809523809524</v>
      </c>
      <c r="BF330" s="48">
        <v>0</v>
      </c>
      <c r="BG330" s="49">
        <v>0</v>
      </c>
      <c r="BH330" s="48">
        <v>0</v>
      </c>
      <c r="BI330" s="49">
        <v>0</v>
      </c>
      <c r="BJ330" s="48">
        <v>19</v>
      </c>
      <c r="BK330" s="49">
        <v>90.47619047619048</v>
      </c>
      <c r="BL330" s="48">
        <v>21</v>
      </c>
    </row>
    <row r="331" spans="1:64" ht="15">
      <c r="A331" s="64" t="s">
        <v>295</v>
      </c>
      <c r="B331" s="64" t="s">
        <v>306</v>
      </c>
      <c r="C331" s="65" t="s">
        <v>4031</v>
      </c>
      <c r="D331" s="66">
        <v>10</v>
      </c>
      <c r="E331" s="67" t="s">
        <v>136</v>
      </c>
      <c r="F331" s="68">
        <v>12</v>
      </c>
      <c r="G331" s="65"/>
      <c r="H331" s="69"/>
      <c r="I331" s="70"/>
      <c r="J331" s="70"/>
      <c r="K331" s="34" t="s">
        <v>66</v>
      </c>
      <c r="L331" s="77">
        <v>331</v>
      </c>
      <c r="M331" s="77"/>
      <c r="N331" s="72"/>
      <c r="O331" s="79" t="s">
        <v>369</v>
      </c>
      <c r="P331" s="81">
        <v>43691.316400462965</v>
      </c>
      <c r="Q331" s="79" t="s">
        <v>488</v>
      </c>
      <c r="R331" s="83" t="s">
        <v>599</v>
      </c>
      <c r="S331" s="79" t="s">
        <v>645</v>
      </c>
      <c r="T331" s="79" t="s">
        <v>710</v>
      </c>
      <c r="U331" s="79"/>
      <c r="V331" s="83" t="s">
        <v>903</v>
      </c>
      <c r="W331" s="81">
        <v>43691.316400462965</v>
      </c>
      <c r="X331" s="83" t="s">
        <v>1095</v>
      </c>
      <c r="Y331" s="79"/>
      <c r="Z331" s="79"/>
      <c r="AA331" s="85" t="s">
        <v>1355</v>
      </c>
      <c r="AB331" s="79"/>
      <c r="AC331" s="79" t="b">
        <v>0</v>
      </c>
      <c r="AD331" s="79">
        <v>15</v>
      </c>
      <c r="AE331" s="85" t="s">
        <v>1459</v>
      </c>
      <c r="AF331" s="79" t="b">
        <v>0</v>
      </c>
      <c r="AG331" s="79" t="s">
        <v>1467</v>
      </c>
      <c r="AH331" s="79"/>
      <c r="AI331" s="85" t="s">
        <v>1459</v>
      </c>
      <c r="AJ331" s="79" t="b">
        <v>0</v>
      </c>
      <c r="AK331" s="79">
        <v>3</v>
      </c>
      <c r="AL331" s="85" t="s">
        <v>1459</v>
      </c>
      <c r="AM331" s="79" t="s">
        <v>1487</v>
      </c>
      <c r="AN331" s="79" t="b">
        <v>0</v>
      </c>
      <c r="AO331" s="85" t="s">
        <v>1355</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1</v>
      </c>
      <c r="BC331" s="78" t="str">
        <f>REPLACE(INDEX(GroupVertices[Group],MATCH(Edges[[#This Row],[Vertex 2]],GroupVertices[Vertex],0)),1,1,"")</f>
        <v>2</v>
      </c>
      <c r="BD331" s="48"/>
      <c r="BE331" s="49"/>
      <c r="BF331" s="48"/>
      <c r="BG331" s="49"/>
      <c r="BH331" s="48"/>
      <c r="BI331" s="49"/>
      <c r="BJ331" s="48"/>
      <c r="BK331" s="49"/>
      <c r="BL331" s="48"/>
    </row>
    <row r="332" spans="1:64" ht="15">
      <c r="A332" s="64" t="s">
        <v>295</v>
      </c>
      <c r="B332" s="64" t="s">
        <v>306</v>
      </c>
      <c r="C332" s="65" t="s">
        <v>4031</v>
      </c>
      <c r="D332" s="66">
        <v>10</v>
      </c>
      <c r="E332" s="67" t="s">
        <v>136</v>
      </c>
      <c r="F332" s="68">
        <v>12</v>
      </c>
      <c r="G332" s="65"/>
      <c r="H332" s="69"/>
      <c r="I332" s="70"/>
      <c r="J332" s="70"/>
      <c r="K332" s="34" t="s">
        <v>66</v>
      </c>
      <c r="L332" s="77">
        <v>332</v>
      </c>
      <c r="M332" s="77"/>
      <c r="N332" s="72"/>
      <c r="O332" s="79" t="s">
        <v>369</v>
      </c>
      <c r="P332" s="81">
        <v>43692.47479166667</v>
      </c>
      <c r="Q332" s="79" t="s">
        <v>474</v>
      </c>
      <c r="R332" s="83" t="s">
        <v>599</v>
      </c>
      <c r="S332" s="79" t="s">
        <v>645</v>
      </c>
      <c r="T332" s="79" t="s">
        <v>725</v>
      </c>
      <c r="U332" s="83" t="s">
        <v>798</v>
      </c>
      <c r="V332" s="83" t="s">
        <v>798</v>
      </c>
      <c r="W332" s="81">
        <v>43692.47479166667</v>
      </c>
      <c r="X332" s="83" t="s">
        <v>1076</v>
      </c>
      <c r="Y332" s="79"/>
      <c r="Z332" s="79"/>
      <c r="AA332" s="85" t="s">
        <v>1336</v>
      </c>
      <c r="AB332" s="79"/>
      <c r="AC332" s="79" t="b">
        <v>0</v>
      </c>
      <c r="AD332" s="79">
        <v>5</v>
      </c>
      <c r="AE332" s="85" t="s">
        <v>1459</v>
      </c>
      <c r="AF332" s="79" t="b">
        <v>0</v>
      </c>
      <c r="AG332" s="79" t="s">
        <v>1467</v>
      </c>
      <c r="AH332" s="79"/>
      <c r="AI332" s="85" t="s">
        <v>1459</v>
      </c>
      <c r="AJ332" s="79" t="b">
        <v>0</v>
      </c>
      <c r="AK332" s="79">
        <v>1</v>
      </c>
      <c r="AL332" s="85" t="s">
        <v>1459</v>
      </c>
      <c r="AM332" s="79" t="s">
        <v>1487</v>
      </c>
      <c r="AN332" s="79" t="b">
        <v>0</v>
      </c>
      <c r="AO332" s="85" t="s">
        <v>1336</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1</v>
      </c>
      <c r="BC332" s="78" t="str">
        <f>REPLACE(INDEX(GroupVertices[Group],MATCH(Edges[[#This Row],[Vertex 2]],GroupVertices[Vertex],0)),1,1,"")</f>
        <v>2</v>
      </c>
      <c r="BD332" s="48"/>
      <c r="BE332" s="49"/>
      <c r="BF332" s="48"/>
      <c r="BG332" s="49"/>
      <c r="BH332" s="48"/>
      <c r="BI332" s="49"/>
      <c r="BJ332" s="48"/>
      <c r="BK332" s="49"/>
      <c r="BL332" s="48"/>
    </row>
    <row r="333" spans="1:64" ht="15">
      <c r="A333" s="64" t="s">
        <v>295</v>
      </c>
      <c r="B333" s="64" t="s">
        <v>306</v>
      </c>
      <c r="C333" s="65" t="s">
        <v>4031</v>
      </c>
      <c r="D333" s="66">
        <v>10</v>
      </c>
      <c r="E333" s="67" t="s">
        <v>136</v>
      </c>
      <c r="F333" s="68">
        <v>12</v>
      </c>
      <c r="G333" s="65"/>
      <c r="H333" s="69"/>
      <c r="I333" s="70"/>
      <c r="J333" s="70"/>
      <c r="K333" s="34" t="s">
        <v>66</v>
      </c>
      <c r="L333" s="77">
        <v>333</v>
      </c>
      <c r="M333" s="77"/>
      <c r="N333" s="72"/>
      <c r="O333" s="79" t="s">
        <v>369</v>
      </c>
      <c r="P333" s="81">
        <v>43694.65728009259</v>
      </c>
      <c r="Q333" s="79" t="s">
        <v>489</v>
      </c>
      <c r="R333" s="79"/>
      <c r="S333" s="79"/>
      <c r="T333" s="79" t="s">
        <v>732</v>
      </c>
      <c r="U333" s="83" t="s">
        <v>809</v>
      </c>
      <c r="V333" s="83" t="s">
        <v>809</v>
      </c>
      <c r="W333" s="81">
        <v>43694.65728009259</v>
      </c>
      <c r="X333" s="83" t="s">
        <v>1096</v>
      </c>
      <c r="Y333" s="79"/>
      <c r="Z333" s="79"/>
      <c r="AA333" s="85" t="s">
        <v>1356</v>
      </c>
      <c r="AB333" s="79"/>
      <c r="AC333" s="79" t="b">
        <v>0</v>
      </c>
      <c r="AD333" s="79">
        <v>17</v>
      </c>
      <c r="AE333" s="85" t="s">
        <v>1459</v>
      </c>
      <c r="AF333" s="79" t="b">
        <v>0</v>
      </c>
      <c r="AG333" s="79" t="s">
        <v>1467</v>
      </c>
      <c r="AH333" s="79"/>
      <c r="AI333" s="85" t="s">
        <v>1459</v>
      </c>
      <c r="AJ333" s="79" t="b">
        <v>0</v>
      </c>
      <c r="AK333" s="79">
        <v>1</v>
      </c>
      <c r="AL333" s="85" t="s">
        <v>1459</v>
      </c>
      <c r="AM333" s="79" t="s">
        <v>1487</v>
      </c>
      <c r="AN333" s="79" t="b">
        <v>0</v>
      </c>
      <c r="AO333" s="85" t="s">
        <v>1356</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1</v>
      </c>
      <c r="BC333" s="78" t="str">
        <f>REPLACE(INDEX(GroupVertices[Group],MATCH(Edges[[#This Row],[Vertex 2]],GroupVertices[Vertex],0)),1,1,"")</f>
        <v>2</v>
      </c>
      <c r="BD333" s="48"/>
      <c r="BE333" s="49"/>
      <c r="BF333" s="48"/>
      <c r="BG333" s="49"/>
      <c r="BH333" s="48"/>
      <c r="BI333" s="49"/>
      <c r="BJ333" s="48"/>
      <c r="BK333" s="49"/>
      <c r="BL333" s="48"/>
    </row>
    <row r="334" spans="1:64" ht="15">
      <c r="A334" s="64" t="s">
        <v>295</v>
      </c>
      <c r="B334" s="64" t="s">
        <v>306</v>
      </c>
      <c r="C334" s="65" t="s">
        <v>4031</v>
      </c>
      <c r="D334" s="66">
        <v>10</v>
      </c>
      <c r="E334" s="67" t="s">
        <v>136</v>
      </c>
      <c r="F334" s="68">
        <v>12</v>
      </c>
      <c r="G334" s="65"/>
      <c r="H334" s="69"/>
      <c r="I334" s="70"/>
      <c r="J334" s="70"/>
      <c r="K334" s="34" t="s">
        <v>66</v>
      </c>
      <c r="L334" s="77">
        <v>334</v>
      </c>
      <c r="M334" s="77"/>
      <c r="N334" s="72"/>
      <c r="O334" s="79" t="s">
        <v>369</v>
      </c>
      <c r="P334" s="81">
        <v>43697.45479166666</v>
      </c>
      <c r="Q334" s="79" t="s">
        <v>516</v>
      </c>
      <c r="R334" s="83" t="s">
        <v>582</v>
      </c>
      <c r="S334" s="79" t="s">
        <v>645</v>
      </c>
      <c r="T334" s="79" t="s">
        <v>750</v>
      </c>
      <c r="U334" s="79"/>
      <c r="V334" s="83" t="s">
        <v>903</v>
      </c>
      <c r="W334" s="81">
        <v>43697.45479166666</v>
      </c>
      <c r="X334" s="83" t="s">
        <v>1136</v>
      </c>
      <c r="Y334" s="79"/>
      <c r="Z334" s="79"/>
      <c r="AA334" s="85" t="s">
        <v>1396</v>
      </c>
      <c r="AB334" s="79"/>
      <c r="AC334" s="79" t="b">
        <v>0</v>
      </c>
      <c r="AD334" s="79">
        <v>18</v>
      </c>
      <c r="AE334" s="85" t="s">
        <v>1459</v>
      </c>
      <c r="AF334" s="79" t="b">
        <v>0</v>
      </c>
      <c r="AG334" s="79" t="s">
        <v>1467</v>
      </c>
      <c r="AH334" s="79"/>
      <c r="AI334" s="85" t="s">
        <v>1459</v>
      </c>
      <c r="AJ334" s="79" t="b">
        <v>0</v>
      </c>
      <c r="AK334" s="79">
        <v>2</v>
      </c>
      <c r="AL334" s="85" t="s">
        <v>1459</v>
      </c>
      <c r="AM334" s="79" t="s">
        <v>1487</v>
      </c>
      <c r="AN334" s="79" t="b">
        <v>0</v>
      </c>
      <c r="AO334" s="85" t="s">
        <v>1396</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1</v>
      </c>
      <c r="BC334" s="78" t="str">
        <f>REPLACE(INDEX(GroupVertices[Group],MATCH(Edges[[#This Row],[Vertex 2]],GroupVertices[Vertex],0)),1,1,"")</f>
        <v>2</v>
      </c>
      <c r="BD334" s="48"/>
      <c r="BE334" s="49"/>
      <c r="BF334" s="48"/>
      <c r="BG334" s="49"/>
      <c r="BH334" s="48"/>
      <c r="BI334" s="49"/>
      <c r="BJ334" s="48"/>
      <c r="BK334" s="49"/>
      <c r="BL334" s="48"/>
    </row>
    <row r="335" spans="1:64" ht="15">
      <c r="A335" s="64" t="s">
        <v>306</v>
      </c>
      <c r="B335" s="64" t="s">
        <v>306</v>
      </c>
      <c r="C335" s="65" t="s">
        <v>4031</v>
      </c>
      <c r="D335" s="66">
        <v>10</v>
      </c>
      <c r="E335" s="67" t="s">
        <v>136</v>
      </c>
      <c r="F335" s="68">
        <v>12</v>
      </c>
      <c r="G335" s="65"/>
      <c r="H335" s="69"/>
      <c r="I335" s="70"/>
      <c r="J335" s="70"/>
      <c r="K335" s="34" t="s">
        <v>65</v>
      </c>
      <c r="L335" s="77">
        <v>335</v>
      </c>
      <c r="M335" s="77"/>
      <c r="N335" s="72"/>
      <c r="O335" s="79" t="s">
        <v>176</v>
      </c>
      <c r="P335" s="81">
        <v>43689.33642361111</v>
      </c>
      <c r="Q335" s="79" t="s">
        <v>534</v>
      </c>
      <c r="R335" s="79" t="s">
        <v>626</v>
      </c>
      <c r="S335" s="79" t="s">
        <v>659</v>
      </c>
      <c r="T335" s="79" t="s">
        <v>764</v>
      </c>
      <c r="U335" s="79"/>
      <c r="V335" s="83" t="s">
        <v>912</v>
      </c>
      <c r="W335" s="81">
        <v>43689.33642361111</v>
      </c>
      <c r="X335" s="83" t="s">
        <v>1161</v>
      </c>
      <c r="Y335" s="79"/>
      <c r="Z335" s="79"/>
      <c r="AA335" s="85" t="s">
        <v>1421</v>
      </c>
      <c r="AB335" s="79"/>
      <c r="AC335" s="79" t="b">
        <v>0</v>
      </c>
      <c r="AD335" s="79">
        <v>0</v>
      </c>
      <c r="AE335" s="85" t="s">
        <v>1459</v>
      </c>
      <c r="AF335" s="79" t="b">
        <v>1</v>
      </c>
      <c r="AG335" s="79" t="s">
        <v>1468</v>
      </c>
      <c r="AH335" s="79"/>
      <c r="AI335" s="85" t="s">
        <v>1483</v>
      </c>
      <c r="AJ335" s="79" t="b">
        <v>0</v>
      </c>
      <c r="AK335" s="79">
        <v>0</v>
      </c>
      <c r="AL335" s="85" t="s">
        <v>1459</v>
      </c>
      <c r="AM335" s="79" t="s">
        <v>1495</v>
      </c>
      <c r="AN335" s="79" t="b">
        <v>0</v>
      </c>
      <c r="AO335" s="85" t="s">
        <v>1421</v>
      </c>
      <c r="AP335" s="79" t="s">
        <v>176</v>
      </c>
      <c r="AQ335" s="79">
        <v>0</v>
      </c>
      <c r="AR335" s="79">
        <v>0</v>
      </c>
      <c r="AS335" s="79"/>
      <c r="AT335" s="79"/>
      <c r="AU335" s="79"/>
      <c r="AV335" s="79"/>
      <c r="AW335" s="79"/>
      <c r="AX335" s="79"/>
      <c r="AY335" s="79"/>
      <c r="AZ335" s="79"/>
      <c r="BA335">
        <v>6</v>
      </c>
      <c r="BB335" s="78" t="str">
        <f>REPLACE(INDEX(GroupVertices[Group],MATCH(Edges[[#This Row],[Vertex 1]],GroupVertices[Vertex],0)),1,1,"")</f>
        <v>2</v>
      </c>
      <c r="BC335" s="78" t="str">
        <f>REPLACE(INDEX(GroupVertices[Group],MATCH(Edges[[#This Row],[Vertex 2]],GroupVertices[Vertex],0)),1,1,"")</f>
        <v>2</v>
      </c>
      <c r="BD335" s="48">
        <v>0</v>
      </c>
      <c r="BE335" s="49">
        <v>0</v>
      </c>
      <c r="BF335" s="48">
        <v>0</v>
      </c>
      <c r="BG335" s="49">
        <v>0</v>
      </c>
      <c r="BH335" s="48">
        <v>0</v>
      </c>
      <c r="BI335" s="49">
        <v>0</v>
      </c>
      <c r="BJ335" s="48">
        <v>17</v>
      </c>
      <c r="BK335" s="49">
        <v>100</v>
      </c>
      <c r="BL335" s="48">
        <v>17</v>
      </c>
    </row>
    <row r="336" spans="1:64" ht="15">
      <c r="A336" s="64" t="s">
        <v>306</v>
      </c>
      <c r="B336" s="64" t="s">
        <v>295</v>
      </c>
      <c r="C336" s="65" t="s">
        <v>4029</v>
      </c>
      <c r="D336" s="66">
        <v>7.666666666666667</v>
      </c>
      <c r="E336" s="67" t="s">
        <v>136</v>
      </c>
      <c r="F336" s="68">
        <v>19.666666666666664</v>
      </c>
      <c r="G336" s="65"/>
      <c r="H336" s="69"/>
      <c r="I336" s="70"/>
      <c r="J336" s="70"/>
      <c r="K336" s="34" t="s">
        <v>66</v>
      </c>
      <c r="L336" s="77">
        <v>336</v>
      </c>
      <c r="M336" s="77"/>
      <c r="N336" s="72"/>
      <c r="O336" s="79" t="s">
        <v>369</v>
      </c>
      <c r="P336" s="81">
        <v>43689.34008101852</v>
      </c>
      <c r="Q336" s="79" t="s">
        <v>390</v>
      </c>
      <c r="R336" s="79"/>
      <c r="S336" s="79"/>
      <c r="T336" s="79" t="s">
        <v>675</v>
      </c>
      <c r="U336" s="79"/>
      <c r="V336" s="83" t="s">
        <v>912</v>
      </c>
      <c r="W336" s="81">
        <v>43689.34008101852</v>
      </c>
      <c r="X336" s="83" t="s">
        <v>1162</v>
      </c>
      <c r="Y336" s="79"/>
      <c r="Z336" s="79"/>
      <c r="AA336" s="85" t="s">
        <v>1422</v>
      </c>
      <c r="AB336" s="79"/>
      <c r="AC336" s="79" t="b">
        <v>0</v>
      </c>
      <c r="AD336" s="79">
        <v>0</v>
      </c>
      <c r="AE336" s="85" t="s">
        <v>1459</v>
      </c>
      <c r="AF336" s="79" t="b">
        <v>1</v>
      </c>
      <c r="AG336" s="79" t="s">
        <v>1467</v>
      </c>
      <c r="AH336" s="79"/>
      <c r="AI336" s="85" t="s">
        <v>1477</v>
      </c>
      <c r="AJ336" s="79" t="b">
        <v>0</v>
      </c>
      <c r="AK336" s="79">
        <v>3</v>
      </c>
      <c r="AL336" s="85" t="s">
        <v>1414</v>
      </c>
      <c r="AM336" s="79" t="s">
        <v>1495</v>
      </c>
      <c r="AN336" s="79" t="b">
        <v>0</v>
      </c>
      <c r="AO336" s="85" t="s">
        <v>1414</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2</v>
      </c>
      <c r="BC336" s="78" t="str">
        <f>REPLACE(INDEX(GroupVertices[Group],MATCH(Edges[[#This Row],[Vertex 2]],GroupVertices[Vertex],0)),1,1,"")</f>
        <v>1</v>
      </c>
      <c r="BD336" s="48">
        <v>0</v>
      </c>
      <c r="BE336" s="49">
        <v>0</v>
      </c>
      <c r="BF336" s="48">
        <v>0</v>
      </c>
      <c r="BG336" s="49">
        <v>0</v>
      </c>
      <c r="BH336" s="48">
        <v>0</v>
      </c>
      <c r="BI336" s="49">
        <v>0</v>
      </c>
      <c r="BJ336" s="48">
        <v>23</v>
      </c>
      <c r="BK336" s="49">
        <v>100</v>
      </c>
      <c r="BL336" s="48">
        <v>23</v>
      </c>
    </row>
    <row r="337" spans="1:64" ht="15">
      <c r="A337" s="64" t="s">
        <v>306</v>
      </c>
      <c r="B337" s="64" t="s">
        <v>306</v>
      </c>
      <c r="C337" s="65" t="s">
        <v>4031</v>
      </c>
      <c r="D337" s="66">
        <v>10</v>
      </c>
      <c r="E337" s="67" t="s">
        <v>136</v>
      </c>
      <c r="F337" s="68">
        <v>12</v>
      </c>
      <c r="G337" s="65"/>
      <c r="H337" s="69"/>
      <c r="I337" s="70"/>
      <c r="J337" s="70"/>
      <c r="K337" s="34" t="s">
        <v>65</v>
      </c>
      <c r="L337" s="77">
        <v>337</v>
      </c>
      <c r="M337" s="77"/>
      <c r="N337" s="72"/>
      <c r="O337" s="79" t="s">
        <v>176</v>
      </c>
      <c r="P337" s="81">
        <v>43689.49585648148</v>
      </c>
      <c r="Q337" s="79" t="s">
        <v>535</v>
      </c>
      <c r="R337" s="79" t="s">
        <v>627</v>
      </c>
      <c r="S337" s="79" t="s">
        <v>659</v>
      </c>
      <c r="T337" s="79" t="s">
        <v>765</v>
      </c>
      <c r="U337" s="79"/>
      <c r="V337" s="83" t="s">
        <v>912</v>
      </c>
      <c r="W337" s="81">
        <v>43689.49585648148</v>
      </c>
      <c r="X337" s="83" t="s">
        <v>1163</v>
      </c>
      <c r="Y337" s="79"/>
      <c r="Z337" s="79"/>
      <c r="AA337" s="85" t="s">
        <v>1423</v>
      </c>
      <c r="AB337" s="79"/>
      <c r="AC337" s="79" t="b">
        <v>0</v>
      </c>
      <c r="AD337" s="79">
        <v>1</v>
      </c>
      <c r="AE337" s="85" t="s">
        <v>1459</v>
      </c>
      <c r="AF337" s="79" t="b">
        <v>1</v>
      </c>
      <c r="AG337" s="79" t="s">
        <v>1468</v>
      </c>
      <c r="AH337" s="79"/>
      <c r="AI337" s="85" t="s">
        <v>1484</v>
      </c>
      <c r="AJ337" s="79" t="b">
        <v>0</v>
      </c>
      <c r="AK337" s="79">
        <v>0</v>
      </c>
      <c r="AL337" s="85" t="s">
        <v>1459</v>
      </c>
      <c r="AM337" s="79" t="s">
        <v>1495</v>
      </c>
      <c r="AN337" s="79" t="b">
        <v>0</v>
      </c>
      <c r="AO337" s="85" t="s">
        <v>1423</v>
      </c>
      <c r="AP337" s="79" t="s">
        <v>176</v>
      </c>
      <c r="AQ337" s="79">
        <v>0</v>
      </c>
      <c r="AR337" s="79">
        <v>0</v>
      </c>
      <c r="AS337" s="79"/>
      <c r="AT337" s="79"/>
      <c r="AU337" s="79"/>
      <c r="AV337" s="79"/>
      <c r="AW337" s="79"/>
      <c r="AX337" s="79"/>
      <c r="AY337" s="79"/>
      <c r="AZ337" s="79"/>
      <c r="BA337">
        <v>6</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16</v>
      </c>
      <c r="BK337" s="49">
        <v>100</v>
      </c>
      <c r="BL337" s="48">
        <v>16</v>
      </c>
    </row>
    <row r="338" spans="1:64" ht="15">
      <c r="A338" s="64" t="s">
        <v>306</v>
      </c>
      <c r="B338" s="64" t="s">
        <v>306</v>
      </c>
      <c r="C338" s="65" t="s">
        <v>4031</v>
      </c>
      <c r="D338" s="66">
        <v>10</v>
      </c>
      <c r="E338" s="67" t="s">
        <v>136</v>
      </c>
      <c r="F338" s="68">
        <v>12</v>
      </c>
      <c r="G338" s="65"/>
      <c r="H338" s="69"/>
      <c r="I338" s="70"/>
      <c r="J338" s="70"/>
      <c r="K338" s="34" t="s">
        <v>65</v>
      </c>
      <c r="L338" s="77">
        <v>338</v>
      </c>
      <c r="M338" s="77"/>
      <c r="N338" s="72"/>
      <c r="O338" s="79" t="s">
        <v>176</v>
      </c>
      <c r="P338" s="81">
        <v>43691.39864583333</v>
      </c>
      <c r="Q338" s="79" t="s">
        <v>536</v>
      </c>
      <c r="R338" s="83" t="s">
        <v>628</v>
      </c>
      <c r="S338" s="79" t="s">
        <v>639</v>
      </c>
      <c r="T338" s="79" t="s">
        <v>766</v>
      </c>
      <c r="U338" s="79"/>
      <c r="V338" s="83" t="s">
        <v>912</v>
      </c>
      <c r="W338" s="81">
        <v>43691.39864583333</v>
      </c>
      <c r="X338" s="83" t="s">
        <v>1164</v>
      </c>
      <c r="Y338" s="79"/>
      <c r="Z338" s="79"/>
      <c r="AA338" s="85" t="s">
        <v>1424</v>
      </c>
      <c r="AB338" s="79"/>
      <c r="AC338" s="79" t="b">
        <v>0</v>
      </c>
      <c r="AD338" s="79">
        <v>5</v>
      </c>
      <c r="AE338" s="85" t="s">
        <v>1459</v>
      </c>
      <c r="AF338" s="79" t="b">
        <v>1</v>
      </c>
      <c r="AG338" s="79" t="s">
        <v>1467</v>
      </c>
      <c r="AH338" s="79"/>
      <c r="AI338" s="85" t="s">
        <v>1355</v>
      </c>
      <c r="AJ338" s="79" t="b">
        <v>0</v>
      </c>
      <c r="AK338" s="79">
        <v>1</v>
      </c>
      <c r="AL338" s="85" t="s">
        <v>1459</v>
      </c>
      <c r="AM338" s="79" t="s">
        <v>1495</v>
      </c>
      <c r="AN338" s="79" t="b">
        <v>0</v>
      </c>
      <c r="AO338" s="85" t="s">
        <v>1424</v>
      </c>
      <c r="AP338" s="79" t="s">
        <v>176</v>
      </c>
      <c r="AQ338" s="79">
        <v>0</v>
      </c>
      <c r="AR338" s="79">
        <v>0</v>
      </c>
      <c r="AS338" s="79"/>
      <c r="AT338" s="79"/>
      <c r="AU338" s="79"/>
      <c r="AV338" s="79"/>
      <c r="AW338" s="79"/>
      <c r="AX338" s="79"/>
      <c r="AY338" s="79"/>
      <c r="AZ338" s="79"/>
      <c r="BA338">
        <v>6</v>
      </c>
      <c r="BB338" s="78" t="str">
        <f>REPLACE(INDEX(GroupVertices[Group],MATCH(Edges[[#This Row],[Vertex 1]],GroupVertices[Vertex],0)),1,1,"")</f>
        <v>2</v>
      </c>
      <c r="BC338" s="78" t="str">
        <f>REPLACE(INDEX(GroupVertices[Group],MATCH(Edges[[#This Row],[Vertex 2]],GroupVertices[Vertex],0)),1,1,"")</f>
        <v>2</v>
      </c>
      <c r="BD338" s="48">
        <v>1</v>
      </c>
      <c r="BE338" s="49">
        <v>3.4482758620689653</v>
      </c>
      <c r="BF338" s="48">
        <v>0</v>
      </c>
      <c r="BG338" s="49">
        <v>0</v>
      </c>
      <c r="BH338" s="48">
        <v>0</v>
      </c>
      <c r="BI338" s="49">
        <v>0</v>
      </c>
      <c r="BJ338" s="48">
        <v>28</v>
      </c>
      <c r="BK338" s="49">
        <v>96.55172413793103</v>
      </c>
      <c r="BL338" s="48">
        <v>29</v>
      </c>
    </row>
    <row r="339" spans="1:64" ht="15">
      <c r="A339" s="64" t="s">
        <v>306</v>
      </c>
      <c r="B339" s="64" t="s">
        <v>306</v>
      </c>
      <c r="C339" s="65" t="s">
        <v>4031</v>
      </c>
      <c r="D339" s="66">
        <v>10</v>
      </c>
      <c r="E339" s="67" t="s">
        <v>136</v>
      </c>
      <c r="F339" s="68">
        <v>12</v>
      </c>
      <c r="G339" s="65"/>
      <c r="H339" s="69"/>
      <c r="I339" s="70"/>
      <c r="J339" s="70"/>
      <c r="K339" s="34" t="s">
        <v>65</v>
      </c>
      <c r="L339" s="77">
        <v>339</v>
      </c>
      <c r="M339" s="77"/>
      <c r="N339" s="72"/>
      <c r="O339" s="79" t="s">
        <v>176</v>
      </c>
      <c r="P339" s="81">
        <v>43691.426828703705</v>
      </c>
      <c r="Q339" s="79" t="s">
        <v>537</v>
      </c>
      <c r="R339" s="79" t="s">
        <v>629</v>
      </c>
      <c r="S339" s="79" t="s">
        <v>659</v>
      </c>
      <c r="T339" s="79" t="s">
        <v>767</v>
      </c>
      <c r="U339" s="79"/>
      <c r="V339" s="83" t="s">
        <v>912</v>
      </c>
      <c r="W339" s="81">
        <v>43691.426828703705</v>
      </c>
      <c r="X339" s="83" t="s">
        <v>1165</v>
      </c>
      <c r="Y339" s="79"/>
      <c r="Z339" s="79"/>
      <c r="AA339" s="85" t="s">
        <v>1425</v>
      </c>
      <c r="AB339" s="79"/>
      <c r="AC339" s="79" t="b">
        <v>0</v>
      </c>
      <c r="AD339" s="79">
        <v>2</v>
      </c>
      <c r="AE339" s="85" t="s">
        <v>1459</v>
      </c>
      <c r="AF339" s="79" t="b">
        <v>1</v>
      </c>
      <c r="AG339" s="79" t="s">
        <v>1468</v>
      </c>
      <c r="AH339" s="79"/>
      <c r="AI339" s="85" t="s">
        <v>1479</v>
      </c>
      <c r="AJ339" s="79" t="b">
        <v>0</v>
      </c>
      <c r="AK339" s="79">
        <v>0</v>
      </c>
      <c r="AL339" s="85" t="s">
        <v>1459</v>
      </c>
      <c r="AM339" s="79" t="s">
        <v>1495</v>
      </c>
      <c r="AN339" s="79" t="b">
        <v>0</v>
      </c>
      <c r="AO339" s="85" t="s">
        <v>1425</v>
      </c>
      <c r="AP339" s="79" t="s">
        <v>176</v>
      </c>
      <c r="AQ339" s="79">
        <v>0</v>
      </c>
      <c r="AR339" s="79">
        <v>0</v>
      </c>
      <c r="AS339" s="79"/>
      <c r="AT339" s="79"/>
      <c r="AU339" s="79"/>
      <c r="AV339" s="79"/>
      <c r="AW339" s="79"/>
      <c r="AX339" s="79"/>
      <c r="AY339" s="79"/>
      <c r="AZ339" s="79"/>
      <c r="BA339">
        <v>6</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20</v>
      </c>
      <c r="BK339" s="49">
        <v>100</v>
      </c>
      <c r="BL339" s="48">
        <v>20</v>
      </c>
    </row>
    <row r="340" spans="1:64" ht="15">
      <c r="A340" s="64" t="s">
        <v>306</v>
      </c>
      <c r="B340" s="64" t="s">
        <v>295</v>
      </c>
      <c r="C340" s="65" t="s">
        <v>4029</v>
      </c>
      <c r="D340" s="66">
        <v>7.666666666666667</v>
      </c>
      <c r="E340" s="67" t="s">
        <v>136</v>
      </c>
      <c r="F340" s="68">
        <v>19.666666666666664</v>
      </c>
      <c r="G340" s="65"/>
      <c r="H340" s="69"/>
      <c r="I340" s="70"/>
      <c r="J340" s="70"/>
      <c r="K340" s="34" t="s">
        <v>66</v>
      </c>
      <c r="L340" s="77">
        <v>340</v>
      </c>
      <c r="M340" s="77"/>
      <c r="N340" s="72"/>
      <c r="O340" s="79" t="s">
        <v>369</v>
      </c>
      <c r="P340" s="81">
        <v>43691.49695601852</v>
      </c>
      <c r="Q340" s="79" t="s">
        <v>394</v>
      </c>
      <c r="R340" s="83" t="s">
        <v>569</v>
      </c>
      <c r="S340" s="79" t="s">
        <v>641</v>
      </c>
      <c r="T340" s="79" t="s">
        <v>677</v>
      </c>
      <c r="U340" s="79"/>
      <c r="V340" s="83" t="s">
        <v>912</v>
      </c>
      <c r="W340" s="81">
        <v>43691.49695601852</v>
      </c>
      <c r="X340" s="83" t="s">
        <v>1156</v>
      </c>
      <c r="Y340" s="79"/>
      <c r="Z340" s="79"/>
      <c r="AA340" s="85" t="s">
        <v>1416</v>
      </c>
      <c r="AB340" s="79"/>
      <c r="AC340" s="79" t="b">
        <v>0</v>
      </c>
      <c r="AD340" s="79">
        <v>0</v>
      </c>
      <c r="AE340" s="85" t="s">
        <v>1459</v>
      </c>
      <c r="AF340" s="79" t="b">
        <v>0</v>
      </c>
      <c r="AG340" s="79" t="s">
        <v>1467</v>
      </c>
      <c r="AH340" s="79"/>
      <c r="AI340" s="85" t="s">
        <v>1459</v>
      </c>
      <c r="AJ340" s="79" t="b">
        <v>0</v>
      </c>
      <c r="AK340" s="79">
        <v>5</v>
      </c>
      <c r="AL340" s="85" t="s">
        <v>1312</v>
      </c>
      <c r="AM340" s="79" t="s">
        <v>1495</v>
      </c>
      <c r="AN340" s="79" t="b">
        <v>0</v>
      </c>
      <c r="AO340" s="85" t="s">
        <v>1312</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306</v>
      </c>
      <c r="B341" s="64" t="s">
        <v>295</v>
      </c>
      <c r="C341" s="65" t="s">
        <v>4029</v>
      </c>
      <c r="D341" s="66">
        <v>7.666666666666667</v>
      </c>
      <c r="E341" s="67" t="s">
        <v>136</v>
      </c>
      <c r="F341" s="68">
        <v>19.666666666666664</v>
      </c>
      <c r="G341" s="65"/>
      <c r="H341" s="69"/>
      <c r="I341" s="70"/>
      <c r="J341" s="70"/>
      <c r="K341" s="34" t="s">
        <v>66</v>
      </c>
      <c r="L341" s="77">
        <v>341</v>
      </c>
      <c r="M341" s="77"/>
      <c r="N341" s="72"/>
      <c r="O341" s="79" t="s">
        <v>369</v>
      </c>
      <c r="P341" s="81">
        <v>43696.48484953704</v>
      </c>
      <c r="Q341" s="79" t="s">
        <v>533</v>
      </c>
      <c r="R341" s="79"/>
      <c r="S341" s="79"/>
      <c r="T341" s="79"/>
      <c r="U341" s="79"/>
      <c r="V341" s="83" t="s">
        <v>912</v>
      </c>
      <c r="W341" s="81">
        <v>43696.48484953704</v>
      </c>
      <c r="X341" s="83" t="s">
        <v>1166</v>
      </c>
      <c r="Y341" s="79"/>
      <c r="Z341" s="79"/>
      <c r="AA341" s="85" t="s">
        <v>1426</v>
      </c>
      <c r="AB341" s="79"/>
      <c r="AC341" s="79" t="b">
        <v>0</v>
      </c>
      <c r="AD341" s="79">
        <v>0</v>
      </c>
      <c r="AE341" s="85" t="s">
        <v>1459</v>
      </c>
      <c r="AF341" s="79" t="b">
        <v>0</v>
      </c>
      <c r="AG341" s="79" t="s">
        <v>1467</v>
      </c>
      <c r="AH341" s="79"/>
      <c r="AI341" s="85" t="s">
        <v>1459</v>
      </c>
      <c r="AJ341" s="79" t="b">
        <v>0</v>
      </c>
      <c r="AK341" s="79">
        <v>2</v>
      </c>
      <c r="AL341" s="85" t="s">
        <v>1356</v>
      </c>
      <c r="AM341" s="79" t="s">
        <v>1495</v>
      </c>
      <c r="AN341" s="79" t="b">
        <v>0</v>
      </c>
      <c r="AO341" s="85" t="s">
        <v>1356</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2</v>
      </c>
      <c r="BC341" s="78" t="str">
        <f>REPLACE(INDEX(GroupVertices[Group],MATCH(Edges[[#This Row],[Vertex 2]],GroupVertices[Vertex],0)),1,1,"")</f>
        <v>1</v>
      </c>
      <c r="BD341" s="48">
        <v>1</v>
      </c>
      <c r="BE341" s="49">
        <v>4.545454545454546</v>
      </c>
      <c r="BF341" s="48">
        <v>0</v>
      </c>
      <c r="BG341" s="49">
        <v>0</v>
      </c>
      <c r="BH341" s="48">
        <v>0</v>
      </c>
      <c r="BI341" s="49">
        <v>0</v>
      </c>
      <c r="BJ341" s="48">
        <v>21</v>
      </c>
      <c r="BK341" s="49">
        <v>95.45454545454545</v>
      </c>
      <c r="BL341" s="48">
        <v>22</v>
      </c>
    </row>
    <row r="342" spans="1:64" ht="15">
      <c r="A342" s="64" t="s">
        <v>306</v>
      </c>
      <c r="B342" s="64" t="s">
        <v>299</v>
      </c>
      <c r="C342" s="65" t="s">
        <v>4028</v>
      </c>
      <c r="D342" s="66">
        <v>3</v>
      </c>
      <c r="E342" s="67" t="s">
        <v>132</v>
      </c>
      <c r="F342" s="68">
        <v>35</v>
      </c>
      <c r="G342" s="65"/>
      <c r="H342" s="69"/>
      <c r="I342" s="70"/>
      <c r="J342" s="70"/>
      <c r="K342" s="34" t="s">
        <v>65</v>
      </c>
      <c r="L342" s="77">
        <v>342</v>
      </c>
      <c r="M342" s="77"/>
      <c r="N342" s="72"/>
      <c r="O342" s="79" t="s">
        <v>369</v>
      </c>
      <c r="P342" s="81">
        <v>43697.32144675926</v>
      </c>
      <c r="Q342" s="79" t="s">
        <v>438</v>
      </c>
      <c r="R342" s="79"/>
      <c r="S342" s="79"/>
      <c r="T342" s="79"/>
      <c r="U342" s="79"/>
      <c r="V342" s="83" t="s">
        <v>912</v>
      </c>
      <c r="W342" s="81">
        <v>43697.32144675926</v>
      </c>
      <c r="X342" s="83" t="s">
        <v>1167</v>
      </c>
      <c r="Y342" s="79"/>
      <c r="Z342" s="79"/>
      <c r="AA342" s="85" t="s">
        <v>1427</v>
      </c>
      <c r="AB342" s="79"/>
      <c r="AC342" s="79" t="b">
        <v>0</v>
      </c>
      <c r="AD342" s="79">
        <v>0</v>
      </c>
      <c r="AE342" s="85" t="s">
        <v>1459</v>
      </c>
      <c r="AF342" s="79" t="b">
        <v>0</v>
      </c>
      <c r="AG342" s="79" t="s">
        <v>1467</v>
      </c>
      <c r="AH342" s="79"/>
      <c r="AI342" s="85" t="s">
        <v>1459</v>
      </c>
      <c r="AJ342" s="79" t="b">
        <v>0</v>
      </c>
      <c r="AK342" s="79">
        <v>2</v>
      </c>
      <c r="AL342" s="85" t="s">
        <v>1447</v>
      </c>
      <c r="AM342" s="79" t="s">
        <v>1495</v>
      </c>
      <c r="AN342" s="79" t="b">
        <v>0</v>
      </c>
      <c r="AO342" s="85" t="s">
        <v>1447</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4</v>
      </c>
      <c r="BD342" s="48">
        <v>0</v>
      </c>
      <c r="BE342" s="49">
        <v>0</v>
      </c>
      <c r="BF342" s="48">
        <v>0</v>
      </c>
      <c r="BG342" s="49">
        <v>0</v>
      </c>
      <c r="BH342" s="48">
        <v>0</v>
      </c>
      <c r="BI342" s="49">
        <v>0</v>
      </c>
      <c r="BJ342" s="48">
        <v>20</v>
      </c>
      <c r="BK342" s="49">
        <v>100</v>
      </c>
      <c r="BL342" s="48">
        <v>20</v>
      </c>
    </row>
    <row r="343" spans="1:64" ht="15">
      <c r="A343" s="64" t="s">
        <v>306</v>
      </c>
      <c r="B343" s="64" t="s">
        <v>306</v>
      </c>
      <c r="C343" s="65" t="s">
        <v>4031</v>
      </c>
      <c r="D343" s="66">
        <v>10</v>
      </c>
      <c r="E343" s="67" t="s">
        <v>136</v>
      </c>
      <c r="F343" s="68">
        <v>12</v>
      </c>
      <c r="G343" s="65"/>
      <c r="H343" s="69"/>
      <c r="I343" s="70"/>
      <c r="J343" s="70"/>
      <c r="K343" s="34" t="s">
        <v>65</v>
      </c>
      <c r="L343" s="77">
        <v>343</v>
      </c>
      <c r="M343" s="77"/>
      <c r="N343" s="72"/>
      <c r="O343" s="79" t="s">
        <v>176</v>
      </c>
      <c r="P343" s="81">
        <v>43700.2496875</v>
      </c>
      <c r="Q343" s="79" t="s">
        <v>538</v>
      </c>
      <c r="R343" s="79" t="s">
        <v>630</v>
      </c>
      <c r="S343" s="79" t="s">
        <v>660</v>
      </c>
      <c r="T343" s="79" t="s">
        <v>768</v>
      </c>
      <c r="U343" s="79"/>
      <c r="V343" s="83" t="s">
        <v>912</v>
      </c>
      <c r="W343" s="81">
        <v>43700.2496875</v>
      </c>
      <c r="X343" s="83" t="s">
        <v>1168</v>
      </c>
      <c r="Y343" s="79"/>
      <c r="Z343" s="79"/>
      <c r="AA343" s="85" t="s">
        <v>1428</v>
      </c>
      <c r="AB343" s="79"/>
      <c r="AC343" s="79" t="b">
        <v>0</v>
      </c>
      <c r="AD343" s="79">
        <v>0</v>
      </c>
      <c r="AE343" s="85" t="s">
        <v>1459</v>
      </c>
      <c r="AF343" s="79" t="b">
        <v>1</v>
      </c>
      <c r="AG343" s="79" t="s">
        <v>1467</v>
      </c>
      <c r="AH343" s="79"/>
      <c r="AI343" s="85" t="s">
        <v>1480</v>
      </c>
      <c r="AJ343" s="79" t="b">
        <v>0</v>
      </c>
      <c r="AK343" s="79">
        <v>0</v>
      </c>
      <c r="AL343" s="85" t="s">
        <v>1459</v>
      </c>
      <c r="AM343" s="79" t="s">
        <v>1495</v>
      </c>
      <c r="AN343" s="79" t="b">
        <v>0</v>
      </c>
      <c r="AO343" s="85" t="s">
        <v>1428</v>
      </c>
      <c r="AP343" s="79" t="s">
        <v>176</v>
      </c>
      <c r="AQ343" s="79">
        <v>0</v>
      </c>
      <c r="AR343" s="79">
        <v>0</v>
      </c>
      <c r="AS343" s="79"/>
      <c r="AT343" s="79"/>
      <c r="AU343" s="79"/>
      <c r="AV343" s="79"/>
      <c r="AW343" s="79"/>
      <c r="AX343" s="79"/>
      <c r="AY343" s="79"/>
      <c r="AZ343" s="79"/>
      <c r="BA343">
        <v>6</v>
      </c>
      <c r="BB343" s="78" t="str">
        <f>REPLACE(INDEX(GroupVertices[Group],MATCH(Edges[[#This Row],[Vertex 1]],GroupVertices[Vertex],0)),1,1,"")</f>
        <v>2</v>
      </c>
      <c r="BC343" s="78" t="str">
        <f>REPLACE(INDEX(GroupVertices[Group],MATCH(Edges[[#This Row],[Vertex 2]],GroupVertices[Vertex],0)),1,1,"")</f>
        <v>2</v>
      </c>
      <c r="BD343" s="48">
        <v>2</v>
      </c>
      <c r="BE343" s="49">
        <v>8.695652173913043</v>
      </c>
      <c r="BF343" s="48">
        <v>0</v>
      </c>
      <c r="BG343" s="49">
        <v>0</v>
      </c>
      <c r="BH343" s="48">
        <v>0</v>
      </c>
      <c r="BI343" s="49">
        <v>0</v>
      </c>
      <c r="BJ343" s="48">
        <v>21</v>
      </c>
      <c r="BK343" s="49">
        <v>91.30434782608695</v>
      </c>
      <c r="BL343" s="48">
        <v>23</v>
      </c>
    </row>
    <row r="344" spans="1:64" ht="15">
      <c r="A344" s="64" t="s">
        <v>306</v>
      </c>
      <c r="B344" s="64" t="s">
        <v>306</v>
      </c>
      <c r="C344" s="65" t="s">
        <v>4031</v>
      </c>
      <c r="D344" s="66">
        <v>10</v>
      </c>
      <c r="E344" s="67" t="s">
        <v>136</v>
      </c>
      <c r="F344" s="68">
        <v>12</v>
      </c>
      <c r="G344" s="65"/>
      <c r="H344" s="69"/>
      <c r="I344" s="70"/>
      <c r="J344" s="70"/>
      <c r="K344" s="34" t="s">
        <v>65</v>
      </c>
      <c r="L344" s="77">
        <v>344</v>
      </c>
      <c r="M344" s="77"/>
      <c r="N344" s="72"/>
      <c r="O344" s="79" t="s">
        <v>176</v>
      </c>
      <c r="P344" s="81">
        <v>43700.49884259259</v>
      </c>
      <c r="Q344" s="79" t="s">
        <v>539</v>
      </c>
      <c r="R344" s="79" t="s">
        <v>631</v>
      </c>
      <c r="S344" s="79" t="s">
        <v>661</v>
      </c>
      <c r="T344" s="79" t="s">
        <v>769</v>
      </c>
      <c r="U344" s="79"/>
      <c r="V344" s="83" t="s">
        <v>912</v>
      </c>
      <c r="W344" s="81">
        <v>43700.49884259259</v>
      </c>
      <c r="X344" s="83" t="s">
        <v>1169</v>
      </c>
      <c r="Y344" s="79"/>
      <c r="Z344" s="79"/>
      <c r="AA344" s="85" t="s">
        <v>1429</v>
      </c>
      <c r="AB344" s="79"/>
      <c r="AC344" s="79" t="b">
        <v>0</v>
      </c>
      <c r="AD344" s="79">
        <v>4</v>
      </c>
      <c r="AE344" s="85" t="s">
        <v>1459</v>
      </c>
      <c r="AF344" s="79" t="b">
        <v>1</v>
      </c>
      <c r="AG344" s="79" t="s">
        <v>1468</v>
      </c>
      <c r="AH344" s="79"/>
      <c r="AI344" s="85" t="s">
        <v>1331</v>
      </c>
      <c r="AJ344" s="79" t="b">
        <v>0</v>
      </c>
      <c r="AK344" s="79">
        <v>0</v>
      </c>
      <c r="AL344" s="85" t="s">
        <v>1459</v>
      </c>
      <c r="AM344" s="79" t="s">
        <v>1495</v>
      </c>
      <c r="AN344" s="79" t="b">
        <v>0</v>
      </c>
      <c r="AO344" s="85" t="s">
        <v>1429</v>
      </c>
      <c r="AP344" s="79" t="s">
        <v>176</v>
      </c>
      <c r="AQ344" s="79">
        <v>0</v>
      </c>
      <c r="AR344" s="79">
        <v>0</v>
      </c>
      <c r="AS344" s="79"/>
      <c r="AT344" s="79"/>
      <c r="AU344" s="79"/>
      <c r="AV344" s="79"/>
      <c r="AW344" s="79"/>
      <c r="AX344" s="79"/>
      <c r="AY344" s="79"/>
      <c r="AZ344" s="79"/>
      <c r="BA344">
        <v>6</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14</v>
      </c>
      <c r="BK344" s="49">
        <v>100</v>
      </c>
      <c r="BL344" s="48">
        <v>14</v>
      </c>
    </row>
    <row r="345" spans="1:64" ht="15">
      <c r="A345" s="64" t="s">
        <v>332</v>
      </c>
      <c r="B345" s="64" t="s">
        <v>306</v>
      </c>
      <c r="C345" s="65" t="s">
        <v>4028</v>
      </c>
      <c r="D345" s="66">
        <v>3</v>
      </c>
      <c r="E345" s="67" t="s">
        <v>132</v>
      </c>
      <c r="F345" s="68">
        <v>35</v>
      </c>
      <c r="G345" s="65"/>
      <c r="H345" s="69"/>
      <c r="I345" s="70"/>
      <c r="J345" s="70"/>
      <c r="K345" s="34" t="s">
        <v>65</v>
      </c>
      <c r="L345" s="77">
        <v>345</v>
      </c>
      <c r="M345" s="77"/>
      <c r="N345" s="72"/>
      <c r="O345" s="79" t="s">
        <v>369</v>
      </c>
      <c r="P345" s="81">
        <v>43695.27966435185</v>
      </c>
      <c r="Q345" s="79" t="s">
        <v>540</v>
      </c>
      <c r="R345" s="79"/>
      <c r="S345" s="79"/>
      <c r="T345" s="79" t="s">
        <v>770</v>
      </c>
      <c r="U345" s="83" t="s">
        <v>814</v>
      </c>
      <c r="V345" s="83" t="s">
        <v>814</v>
      </c>
      <c r="W345" s="81">
        <v>43695.27966435185</v>
      </c>
      <c r="X345" s="83" t="s">
        <v>1170</v>
      </c>
      <c r="Y345" s="79"/>
      <c r="Z345" s="79"/>
      <c r="AA345" s="85" t="s">
        <v>1430</v>
      </c>
      <c r="AB345" s="79"/>
      <c r="AC345" s="79" t="b">
        <v>0</v>
      </c>
      <c r="AD345" s="79">
        <v>6</v>
      </c>
      <c r="AE345" s="85" t="s">
        <v>1459</v>
      </c>
      <c r="AF345" s="79" t="b">
        <v>0</v>
      </c>
      <c r="AG345" s="79" t="s">
        <v>1468</v>
      </c>
      <c r="AH345" s="79"/>
      <c r="AI345" s="85" t="s">
        <v>1459</v>
      </c>
      <c r="AJ345" s="79" t="b">
        <v>0</v>
      </c>
      <c r="AK345" s="79">
        <v>2</v>
      </c>
      <c r="AL345" s="85" t="s">
        <v>1459</v>
      </c>
      <c r="AM345" s="79" t="s">
        <v>1488</v>
      </c>
      <c r="AN345" s="79" t="b">
        <v>0</v>
      </c>
      <c r="AO345" s="85" t="s">
        <v>1430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21</v>
      </c>
      <c r="BK345" s="49">
        <v>100</v>
      </c>
      <c r="BL345" s="48">
        <v>21</v>
      </c>
    </row>
    <row r="346" spans="1:64" ht="15">
      <c r="A346" s="64" t="s">
        <v>332</v>
      </c>
      <c r="B346" s="64" t="s">
        <v>332</v>
      </c>
      <c r="C346" s="65" t="s">
        <v>4031</v>
      </c>
      <c r="D346" s="66">
        <v>10</v>
      </c>
      <c r="E346" s="67" t="s">
        <v>136</v>
      </c>
      <c r="F346" s="68">
        <v>12</v>
      </c>
      <c r="G346" s="65"/>
      <c r="H346" s="69"/>
      <c r="I346" s="70"/>
      <c r="J346" s="70"/>
      <c r="K346" s="34" t="s">
        <v>65</v>
      </c>
      <c r="L346" s="77">
        <v>346</v>
      </c>
      <c r="M346" s="77"/>
      <c r="N346" s="72"/>
      <c r="O346" s="79" t="s">
        <v>176</v>
      </c>
      <c r="P346" s="81">
        <v>43689.75315972222</v>
      </c>
      <c r="Q346" s="79" t="s">
        <v>541</v>
      </c>
      <c r="R346" s="79"/>
      <c r="S346" s="79"/>
      <c r="T346" s="79" t="s">
        <v>771</v>
      </c>
      <c r="U346" s="83" t="s">
        <v>815</v>
      </c>
      <c r="V346" s="83" t="s">
        <v>815</v>
      </c>
      <c r="W346" s="81">
        <v>43689.75315972222</v>
      </c>
      <c r="X346" s="83" t="s">
        <v>1171</v>
      </c>
      <c r="Y346" s="79"/>
      <c r="Z346" s="79"/>
      <c r="AA346" s="85" t="s">
        <v>1431</v>
      </c>
      <c r="AB346" s="79"/>
      <c r="AC346" s="79" t="b">
        <v>0</v>
      </c>
      <c r="AD346" s="79">
        <v>2</v>
      </c>
      <c r="AE346" s="85" t="s">
        <v>1459</v>
      </c>
      <c r="AF346" s="79" t="b">
        <v>0</v>
      </c>
      <c r="AG346" s="79" t="s">
        <v>1468</v>
      </c>
      <c r="AH346" s="79"/>
      <c r="AI346" s="85" t="s">
        <v>1459</v>
      </c>
      <c r="AJ346" s="79" t="b">
        <v>0</v>
      </c>
      <c r="AK346" s="79">
        <v>0</v>
      </c>
      <c r="AL346" s="85" t="s">
        <v>1459</v>
      </c>
      <c r="AM346" s="79" t="s">
        <v>1486</v>
      </c>
      <c r="AN346" s="79" t="b">
        <v>0</v>
      </c>
      <c r="AO346" s="85" t="s">
        <v>1431</v>
      </c>
      <c r="AP346" s="79" t="s">
        <v>176</v>
      </c>
      <c r="AQ346" s="79">
        <v>0</v>
      </c>
      <c r="AR346" s="79">
        <v>0</v>
      </c>
      <c r="AS346" s="79" t="s">
        <v>1500</v>
      </c>
      <c r="AT346" s="79" t="s">
        <v>1503</v>
      </c>
      <c r="AU346" s="79" t="s">
        <v>1504</v>
      </c>
      <c r="AV346" s="79" t="s">
        <v>1505</v>
      </c>
      <c r="AW346" s="79" t="s">
        <v>1508</v>
      </c>
      <c r="AX346" s="79" t="s">
        <v>1511</v>
      </c>
      <c r="AY346" s="79" t="s">
        <v>1514</v>
      </c>
      <c r="AZ346" s="83" t="s">
        <v>1515</v>
      </c>
      <c r="BA346">
        <v>5</v>
      </c>
      <c r="BB346" s="78" t="str">
        <f>REPLACE(INDEX(GroupVertices[Group],MATCH(Edges[[#This Row],[Vertex 1]],GroupVertices[Vertex],0)),1,1,"")</f>
        <v>2</v>
      </c>
      <c r="BC346" s="78" t="str">
        <f>REPLACE(INDEX(GroupVertices[Group],MATCH(Edges[[#This Row],[Vertex 2]],GroupVertices[Vertex],0)),1,1,"")</f>
        <v>2</v>
      </c>
      <c r="BD346" s="48">
        <v>1</v>
      </c>
      <c r="BE346" s="49">
        <v>3.3333333333333335</v>
      </c>
      <c r="BF346" s="48">
        <v>0</v>
      </c>
      <c r="BG346" s="49">
        <v>0</v>
      </c>
      <c r="BH346" s="48">
        <v>0</v>
      </c>
      <c r="BI346" s="49">
        <v>0</v>
      </c>
      <c r="BJ346" s="48">
        <v>29</v>
      </c>
      <c r="BK346" s="49">
        <v>96.66666666666667</v>
      </c>
      <c r="BL346" s="48">
        <v>30</v>
      </c>
    </row>
    <row r="347" spans="1:64" ht="15">
      <c r="A347" s="64" t="s">
        <v>332</v>
      </c>
      <c r="B347" s="64" t="s">
        <v>332</v>
      </c>
      <c r="C347" s="65" t="s">
        <v>4031</v>
      </c>
      <c r="D347" s="66">
        <v>10</v>
      </c>
      <c r="E347" s="67" t="s">
        <v>136</v>
      </c>
      <c r="F347" s="68">
        <v>12</v>
      </c>
      <c r="G347" s="65"/>
      <c r="H347" s="69"/>
      <c r="I347" s="70"/>
      <c r="J347" s="70"/>
      <c r="K347" s="34" t="s">
        <v>65</v>
      </c>
      <c r="L347" s="77">
        <v>347</v>
      </c>
      <c r="M347" s="77"/>
      <c r="N347" s="72"/>
      <c r="O347" s="79" t="s">
        <v>176</v>
      </c>
      <c r="P347" s="81">
        <v>43691.76405092593</v>
      </c>
      <c r="Q347" s="79" t="s">
        <v>542</v>
      </c>
      <c r="R347" s="79"/>
      <c r="S347" s="79"/>
      <c r="T347" s="79" t="s">
        <v>772</v>
      </c>
      <c r="U347" s="83" t="s">
        <v>816</v>
      </c>
      <c r="V347" s="83" t="s">
        <v>816</v>
      </c>
      <c r="W347" s="81">
        <v>43691.76405092593</v>
      </c>
      <c r="X347" s="83" t="s">
        <v>1172</v>
      </c>
      <c r="Y347" s="79"/>
      <c r="Z347" s="79"/>
      <c r="AA347" s="85" t="s">
        <v>1432</v>
      </c>
      <c r="AB347" s="79"/>
      <c r="AC347" s="79" t="b">
        <v>0</v>
      </c>
      <c r="AD347" s="79">
        <v>4</v>
      </c>
      <c r="AE347" s="85" t="s">
        <v>1459</v>
      </c>
      <c r="AF347" s="79" t="b">
        <v>0</v>
      </c>
      <c r="AG347" s="79" t="s">
        <v>1468</v>
      </c>
      <c r="AH347" s="79"/>
      <c r="AI347" s="85" t="s">
        <v>1459</v>
      </c>
      <c r="AJ347" s="79" t="b">
        <v>0</v>
      </c>
      <c r="AK347" s="79">
        <v>0</v>
      </c>
      <c r="AL347" s="85" t="s">
        <v>1459</v>
      </c>
      <c r="AM347" s="79" t="s">
        <v>1487</v>
      </c>
      <c r="AN347" s="79" t="b">
        <v>0</v>
      </c>
      <c r="AO347" s="85" t="s">
        <v>1432</v>
      </c>
      <c r="AP347" s="79" t="s">
        <v>176</v>
      </c>
      <c r="AQ347" s="79">
        <v>0</v>
      </c>
      <c r="AR347" s="79">
        <v>0</v>
      </c>
      <c r="AS347" s="79"/>
      <c r="AT347" s="79"/>
      <c r="AU347" s="79"/>
      <c r="AV347" s="79"/>
      <c r="AW347" s="79"/>
      <c r="AX347" s="79"/>
      <c r="AY347" s="79"/>
      <c r="AZ347" s="79"/>
      <c r="BA347">
        <v>5</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15</v>
      </c>
      <c r="BK347" s="49">
        <v>100</v>
      </c>
      <c r="BL347" s="48">
        <v>15</v>
      </c>
    </row>
    <row r="348" spans="1:64" ht="15">
      <c r="A348" s="64" t="s">
        <v>332</v>
      </c>
      <c r="B348" s="64" t="s">
        <v>332</v>
      </c>
      <c r="C348" s="65" t="s">
        <v>4031</v>
      </c>
      <c r="D348" s="66">
        <v>10</v>
      </c>
      <c r="E348" s="67" t="s">
        <v>136</v>
      </c>
      <c r="F348" s="68">
        <v>12</v>
      </c>
      <c r="G348" s="65"/>
      <c r="H348" s="69"/>
      <c r="I348" s="70"/>
      <c r="J348" s="70"/>
      <c r="K348" s="34" t="s">
        <v>65</v>
      </c>
      <c r="L348" s="77">
        <v>348</v>
      </c>
      <c r="M348" s="77"/>
      <c r="N348" s="72"/>
      <c r="O348" s="79" t="s">
        <v>176</v>
      </c>
      <c r="P348" s="81">
        <v>43699.696747685186</v>
      </c>
      <c r="Q348" s="79" t="s">
        <v>543</v>
      </c>
      <c r="R348" s="79"/>
      <c r="S348" s="79"/>
      <c r="T348" s="79" t="s">
        <v>773</v>
      </c>
      <c r="U348" s="83" t="s">
        <v>817</v>
      </c>
      <c r="V348" s="83" t="s">
        <v>817</v>
      </c>
      <c r="W348" s="81">
        <v>43699.696747685186</v>
      </c>
      <c r="X348" s="83" t="s">
        <v>1173</v>
      </c>
      <c r="Y348" s="79"/>
      <c r="Z348" s="79"/>
      <c r="AA348" s="85" t="s">
        <v>1433</v>
      </c>
      <c r="AB348" s="79"/>
      <c r="AC348" s="79" t="b">
        <v>0</v>
      </c>
      <c r="AD348" s="79">
        <v>0</v>
      </c>
      <c r="AE348" s="85" t="s">
        <v>1459</v>
      </c>
      <c r="AF348" s="79" t="b">
        <v>0</v>
      </c>
      <c r="AG348" s="79" t="s">
        <v>1468</v>
      </c>
      <c r="AH348" s="79"/>
      <c r="AI348" s="85" t="s">
        <v>1459</v>
      </c>
      <c r="AJ348" s="79" t="b">
        <v>0</v>
      </c>
      <c r="AK348" s="79">
        <v>0</v>
      </c>
      <c r="AL348" s="85" t="s">
        <v>1459</v>
      </c>
      <c r="AM348" s="79" t="s">
        <v>1486</v>
      </c>
      <c r="AN348" s="79" t="b">
        <v>0</v>
      </c>
      <c r="AO348" s="85" t="s">
        <v>1433</v>
      </c>
      <c r="AP348" s="79" t="s">
        <v>176</v>
      </c>
      <c r="AQ348" s="79">
        <v>0</v>
      </c>
      <c r="AR348" s="79">
        <v>0</v>
      </c>
      <c r="AS348" s="79" t="s">
        <v>1500</v>
      </c>
      <c r="AT348" s="79" t="s">
        <v>1503</v>
      </c>
      <c r="AU348" s="79" t="s">
        <v>1504</v>
      </c>
      <c r="AV348" s="79" t="s">
        <v>1505</v>
      </c>
      <c r="AW348" s="79" t="s">
        <v>1508</v>
      </c>
      <c r="AX348" s="79" t="s">
        <v>1511</v>
      </c>
      <c r="AY348" s="79" t="s">
        <v>1514</v>
      </c>
      <c r="AZ348" s="83" t="s">
        <v>1515</v>
      </c>
      <c r="BA348">
        <v>5</v>
      </c>
      <c r="BB348" s="78" t="str">
        <f>REPLACE(INDEX(GroupVertices[Group],MATCH(Edges[[#This Row],[Vertex 1]],GroupVertices[Vertex],0)),1,1,"")</f>
        <v>2</v>
      </c>
      <c r="BC348" s="78" t="str">
        <f>REPLACE(INDEX(GroupVertices[Group],MATCH(Edges[[#This Row],[Vertex 2]],GroupVertices[Vertex],0)),1,1,"")</f>
        <v>2</v>
      </c>
      <c r="BD348" s="48">
        <v>0</v>
      </c>
      <c r="BE348" s="49">
        <v>0</v>
      </c>
      <c r="BF348" s="48">
        <v>0</v>
      </c>
      <c r="BG348" s="49">
        <v>0</v>
      </c>
      <c r="BH348" s="48">
        <v>0</v>
      </c>
      <c r="BI348" s="49">
        <v>0</v>
      </c>
      <c r="BJ348" s="48">
        <v>22</v>
      </c>
      <c r="BK348" s="49">
        <v>100</v>
      </c>
      <c r="BL348" s="48">
        <v>22</v>
      </c>
    </row>
    <row r="349" spans="1:64" ht="15">
      <c r="A349" s="64" t="s">
        <v>332</v>
      </c>
      <c r="B349" s="64" t="s">
        <v>332</v>
      </c>
      <c r="C349" s="65" t="s">
        <v>4031</v>
      </c>
      <c r="D349" s="66">
        <v>10</v>
      </c>
      <c r="E349" s="67" t="s">
        <v>136</v>
      </c>
      <c r="F349" s="68">
        <v>12</v>
      </c>
      <c r="G349" s="65"/>
      <c r="H349" s="69"/>
      <c r="I349" s="70"/>
      <c r="J349" s="70"/>
      <c r="K349" s="34" t="s">
        <v>65</v>
      </c>
      <c r="L349" s="77">
        <v>349</v>
      </c>
      <c r="M349" s="77"/>
      <c r="N349" s="72"/>
      <c r="O349" s="79" t="s">
        <v>176</v>
      </c>
      <c r="P349" s="81">
        <v>43700.6883912037</v>
      </c>
      <c r="Q349" s="79" t="s">
        <v>544</v>
      </c>
      <c r="R349" s="79"/>
      <c r="S349" s="79"/>
      <c r="T349" s="79" t="s">
        <v>774</v>
      </c>
      <c r="U349" s="83" t="s">
        <v>818</v>
      </c>
      <c r="V349" s="83" t="s">
        <v>818</v>
      </c>
      <c r="W349" s="81">
        <v>43700.6883912037</v>
      </c>
      <c r="X349" s="83" t="s">
        <v>1174</v>
      </c>
      <c r="Y349" s="79"/>
      <c r="Z349" s="79"/>
      <c r="AA349" s="85" t="s">
        <v>1434</v>
      </c>
      <c r="AB349" s="79"/>
      <c r="AC349" s="79" t="b">
        <v>0</v>
      </c>
      <c r="AD349" s="79">
        <v>4</v>
      </c>
      <c r="AE349" s="85" t="s">
        <v>1459</v>
      </c>
      <c r="AF349" s="79" t="b">
        <v>0</v>
      </c>
      <c r="AG349" s="79" t="s">
        <v>1468</v>
      </c>
      <c r="AH349" s="79"/>
      <c r="AI349" s="85" t="s">
        <v>1459</v>
      </c>
      <c r="AJ349" s="79" t="b">
        <v>0</v>
      </c>
      <c r="AK349" s="79">
        <v>0</v>
      </c>
      <c r="AL349" s="85" t="s">
        <v>1459</v>
      </c>
      <c r="AM349" s="79" t="s">
        <v>1486</v>
      </c>
      <c r="AN349" s="79" t="b">
        <v>0</v>
      </c>
      <c r="AO349" s="85" t="s">
        <v>1434</v>
      </c>
      <c r="AP349" s="79" t="s">
        <v>176</v>
      </c>
      <c r="AQ349" s="79">
        <v>0</v>
      </c>
      <c r="AR349" s="79">
        <v>0</v>
      </c>
      <c r="AS349" s="79" t="s">
        <v>1500</v>
      </c>
      <c r="AT349" s="79" t="s">
        <v>1503</v>
      </c>
      <c r="AU349" s="79" t="s">
        <v>1504</v>
      </c>
      <c r="AV349" s="79" t="s">
        <v>1505</v>
      </c>
      <c r="AW349" s="79" t="s">
        <v>1508</v>
      </c>
      <c r="AX349" s="79" t="s">
        <v>1511</v>
      </c>
      <c r="AY349" s="79" t="s">
        <v>1514</v>
      </c>
      <c r="AZ349" s="83" t="s">
        <v>1515</v>
      </c>
      <c r="BA349">
        <v>5</v>
      </c>
      <c r="BB349" s="78" t="str">
        <f>REPLACE(INDEX(GroupVertices[Group],MATCH(Edges[[#This Row],[Vertex 1]],GroupVertices[Vertex],0)),1,1,"")</f>
        <v>2</v>
      </c>
      <c r="BC349" s="78" t="str">
        <f>REPLACE(INDEX(GroupVertices[Group],MATCH(Edges[[#This Row],[Vertex 2]],GroupVertices[Vertex],0)),1,1,"")</f>
        <v>2</v>
      </c>
      <c r="BD349" s="48">
        <v>0</v>
      </c>
      <c r="BE349" s="49">
        <v>0</v>
      </c>
      <c r="BF349" s="48">
        <v>0</v>
      </c>
      <c r="BG349" s="49">
        <v>0</v>
      </c>
      <c r="BH349" s="48">
        <v>0</v>
      </c>
      <c r="BI349" s="49">
        <v>0</v>
      </c>
      <c r="BJ349" s="48">
        <v>27</v>
      </c>
      <c r="BK349" s="49">
        <v>100</v>
      </c>
      <c r="BL349" s="48">
        <v>27</v>
      </c>
    </row>
    <row r="350" spans="1:64" ht="15">
      <c r="A350" s="64" t="s">
        <v>332</v>
      </c>
      <c r="B350" s="64" t="s">
        <v>332</v>
      </c>
      <c r="C350" s="65" t="s">
        <v>4031</v>
      </c>
      <c r="D350" s="66">
        <v>10</v>
      </c>
      <c r="E350" s="67" t="s">
        <v>136</v>
      </c>
      <c r="F350" s="68">
        <v>12</v>
      </c>
      <c r="G350" s="65"/>
      <c r="H350" s="69"/>
      <c r="I350" s="70"/>
      <c r="J350" s="70"/>
      <c r="K350" s="34" t="s">
        <v>65</v>
      </c>
      <c r="L350" s="77">
        <v>350</v>
      </c>
      <c r="M350" s="77"/>
      <c r="N350" s="72"/>
      <c r="O350" s="79" t="s">
        <v>176</v>
      </c>
      <c r="P350" s="81">
        <v>43701.72840277778</v>
      </c>
      <c r="Q350" s="79" t="s">
        <v>545</v>
      </c>
      <c r="R350" s="79"/>
      <c r="S350" s="79"/>
      <c r="T350" s="79" t="s">
        <v>775</v>
      </c>
      <c r="U350" s="83" t="s">
        <v>819</v>
      </c>
      <c r="V350" s="83" t="s">
        <v>819</v>
      </c>
      <c r="W350" s="81">
        <v>43701.72840277778</v>
      </c>
      <c r="X350" s="83" t="s">
        <v>1175</v>
      </c>
      <c r="Y350" s="79"/>
      <c r="Z350" s="79"/>
      <c r="AA350" s="85" t="s">
        <v>1435</v>
      </c>
      <c r="AB350" s="79"/>
      <c r="AC350" s="79" t="b">
        <v>0</v>
      </c>
      <c r="AD350" s="79">
        <v>1</v>
      </c>
      <c r="AE350" s="85" t="s">
        <v>1459</v>
      </c>
      <c r="AF350" s="79" t="b">
        <v>0</v>
      </c>
      <c r="AG350" s="79" t="s">
        <v>1468</v>
      </c>
      <c r="AH350" s="79"/>
      <c r="AI350" s="85" t="s">
        <v>1459</v>
      </c>
      <c r="AJ350" s="79" t="b">
        <v>0</v>
      </c>
      <c r="AK350" s="79">
        <v>0</v>
      </c>
      <c r="AL350" s="85" t="s">
        <v>1459</v>
      </c>
      <c r="AM350" s="79" t="s">
        <v>1486</v>
      </c>
      <c r="AN350" s="79" t="b">
        <v>0</v>
      </c>
      <c r="AO350" s="85" t="s">
        <v>1435</v>
      </c>
      <c r="AP350" s="79" t="s">
        <v>176</v>
      </c>
      <c r="AQ350" s="79">
        <v>0</v>
      </c>
      <c r="AR350" s="79">
        <v>0</v>
      </c>
      <c r="AS350" s="79" t="s">
        <v>1500</v>
      </c>
      <c r="AT350" s="79" t="s">
        <v>1503</v>
      </c>
      <c r="AU350" s="79" t="s">
        <v>1504</v>
      </c>
      <c r="AV350" s="79" t="s">
        <v>1505</v>
      </c>
      <c r="AW350" s="79" t="s">
        <v>1508</v>
      </c>
      <c r="AX350" s="79" t="s">
        <v>1511</v>
      </c>
      <c r="AY350" s="79" t="s">
        <v>1514</v>
      </c>
      <c r="AZ350" s="83" t="s">
        <v>1515</v>
      </c>
      <c r="BA350">
        <v>5</v>
      </c>
      <c r="BB350" s="78" t="str">
        <f>REPLACE(INDEX(GroupVertices[Group],MATCH(Edges[[#This Row],[Vertex 1]],GroupVertices[Vertex],0)),1,1,"")</f>
        <v>2</v>
      </c>
      <c r="BC350" s="78" t="str">
        <f>REPLACE(INDEX(GroupVertices[Group],MATCH(Edges[[#This Row],[Vertex 2]],GroupVertices[Vertex],0)),1,1,"")</f>
        <v>2</v>
      </c>
      <c r="BD350" s="48">
        <v>1</v>
      </c>
      <c r="BE350" s="49">
        <v>4.166666666666667</v>
      </c>
      <c r="BF350" s="48">
        <v>0</v>
      </c>
      <c r="BG350" s="49">
        <v>0</v>
      </c>
      <c r="BH350" s="48">
        <v>0</v>
      </c>
      <c r="BI350" s="49">
        <v>0</v>
      </c>
      <c r="BJ350" s="48">
        <v>23</v>
      </c>
      <c r="BK350" s="49">
        <v>95.83333333333333</v>
      </c>
      <c r="BL350" s="48">
        <v>24</v>
      </c>
    </row>
    <row r="351" spans="1:64" ht="15">
      <c r="A351" s="64" t="s">
        <v>333</v>
      </c>
      <c r="B351" s="64" t="s">
        <v>333</v>
      </c>
      <c r="C351" s="65" t="s">
        <v>4031</v>
      </c>
      <c r="D351" s="66">
        <v>10</v>
      </c>
      <c r="E351" s="67" t="s">
        <v>136</v>
      </c>
      <c r="F351" s="68">
        <v>12</v>
      </c>
      <c r="G351" s="65"/>
      <c r="H351" s="69"/>
      <c r="I351" s="70"/>
      <c r="J351" s="70"/>
      <c r="K351" s="34" t="s">
        <v>65</v>
      </c>
      <c r="L351" s="77">
        <v>351</v>
      </c>
      <c r="M351" s="77"/>
      <c r="N351" s="72"/>
      <c r="O351" s="79" t="s">
        <v>176</v>
      </c>
      <c r="P351" s="81">
        <v>43688.680613425924</v>
      </c>
      <c r="Q351" s="79" t="s">
        <v>546</v>
      </c>
      <c r="R351" s="79"/>
      <c r="S351" s="79"/>
      <c r="T351" s="79" t="s">
        <v>667</v>
      </c>
      <c r="U351" s="83" t="s">
        <v>784</v>
      </c>
      <c r="V351" s="83" t="s">
        <v>784</v>
      </c>
      <c r="W351" s="81">
        <v>43688.680613425924</v>
      </c>
      <c r="X351" s="83" t="s">
        <v>1176</v>
      </c>
      <c r="Y351" s="79"/>
      <c r="Z351" s="79"/>
      <c r="AA351" s="85" t="s">
        <v>1436</v>
      </c>
      <c r="AB351" s="79"/>
      <c r="AC351" s="79" t="b">
        <v>0</v>
      </c>
      <c r="AD351" s="79">
        <v>16</v>
      </c>
      <c r="AE351" s="85" t="s">
        <v>1459</v>
      </c>
      <c r="AF351" s="79" t="b">
        <v>0</v>
      </c>
      <c r="AG351" s="79" t="s">
        <v>1468</v>
      </c>
      <c r="AH351" s="79"/>
      <c r="AI351" s="85" t="s">
        <v>1459</v>
      </c>
      <c r="AJ351" s="79" t="b">
        <v>0</v>
      </c>
      <c r="AK351" s="79">
        <v>1</v>
      </c>
      <c r="AL351" s="85" t="s">
        <v>1459</v>
      </c>
      <c r="AM351" s="79" t="s">
        <v>1489</v>
      </c>
      <c r="AN351" s="79" t="b">
        <v>0</v>
      </c>
      <c r="AO351" s="85" t="s">
        <v>1436</v>
      </c>
      <c r="AP351" s="79" t="s">
        <v>176</v>
      </c>
      <c r="AQ351" s="79">
        <v>0</v>
      </c>
      <c r="AR351" s="79">
        <v>0</v>
      </c>
      <c r="AS351" s="79"/>
      <c r="AT351" s="79"/>
      <c r="AU351" s="79"/>
      <c r="AV351" s="79"/>
      <c r="AW351" s="79"/>
      <c r="AX351" s="79"/>
      <c r="AY351" s="79"/>
      <c r="AZ351" s="79"/>
      <c r="BA351">
        <v>5</v>
      </c>
      <c r="BB351" s="78" t="str">
        <f>REPLACE(INDEX(GroupVertices[Group],MATCH(Edges[[#This Row],[Vertex 1]],GroupVertices[Vertex],0)),1,1,"")</f>
        <v>5</v>
      </c>
      <c r="BC351" s="78" t="str">
        <f>REPLACE(INDEX(GroupVertices[Group],MATCH(Edges[[#This Row],[Vertex 2]],GroupVertices[Vertex],0)),1,1,"")</f>
        <v>5</v>
      </c>
      <c r="BD351" s="48">
        <v>0</v>
      </c>
      <c r="BE351" s="49">
        <v>0</v>
      </c>
      <c r="BF351" s="48">
        <v>0</v>
      </c>
      <c r="BG351" s="49">
        <v>0</v>
      </c>
      <c r="BH351" s="48">
        <v>0</v>
      </c>
      <c r="BI351" s="49">
        <v>0</v>
      </c>
      <c r="BJ351" s="48">
        <v>9</v>
      </c>
      <c r="BK351" s="49">
        <v>100</v>
      </c>
      <c r="BL351" s="48">
        <v>9</v>
      </c>
    </row>
    <row r="352" spans="1:64" ht="15">
      <c r="A352" s="64" t="s">
        <v>333</v>
      </c>
      <c r="B352" s="64" t="s">
        <v>333</v>
      </c>
      <c r="C352" s="65" t="s">
        <v>4031</v>
      </c>
      <c r="D352" s="66">
        <v>10</v>
      </c>
      <c r="E352" s="67" t="s">
        <v>136</v>
      </c>
      <c r="F352" s="68">
        <v>12</v>
      </c>
      <c r="G352" s="65"/>
      <c r="H352" s="69"/>
      <c r="I352" s="70"/>
      <c r="J352" s="70"/>
      <c r="K352" s="34" t="s">
        <v>65</v>
      </c>
      <c r="L352" s="77">
        <v>352</v>
      </c>
      <c r="M352" s="77"/>
      <c r="N352" s="72"/>
      <c r="O352" s="79" t="s">
        <v>176</v>
      </c>
      <c r="P352" s="81">
        <v>43689.4218287037</v>
      </c>
      <c r="Q352" s="79" t="s">
        <v>547</v>
      </c>
      <c r="R352" s="79"/>
      <c r="S352" s="79"/>
      <c r="T352" s="79" t="s">
        <v>776</v>
      </c>
      <c r="U352" s="83" t="s">
        <v>820</v>
      </c>
      <c r="V352" s="83" t="s">
        <v>820</v>
      </c>
      <c r="W352" s="81">
        <v>43689.4218287037</v>
      </c>
      <c r="X352" s="83" t="s">
        <v>1177</v>
      </c>
      <c r="Y352" s="79"/>
      <c r="Z352" s="79"/>
      <c r="AA352" s="85" t="s">
        <v>1437</v>
      </c>
      <c r="AB352" s="79"/>
      <c r="AC352" s="79" t="b">
        <v>0</v>
      </c>
      <c r="AD352" s="79">
        <v>18</v>
      </c>
      <c r="AE352" s="85" t="s">
        <v>1459</v>
      </c>
      <c r="AF352" s="79" t="b">
        <v>0</v>
      </c>
      <c r="AG352" s="79" t="s">
        <v>1468</v>
      </c>
      <c r="AH352" s="79"/>
      <c r="AI352" s="85" t="s">
        <v>1459</v>
      </c>
      <c r="AJ352" s="79" t="b">
        <v>0</v>
      </c>
      <c r="AK352" s="79">
        <v>0</v>
      </c>
      <c r="AL352" s="85" t="s">
        <v>1459</v>
      </c>
      <c r="AM352" s="79" t="s">
        <v>1489</v>
      </c>
      <c r="AN352" s="79" t="b">
        <v>0</v>
      </c>
      <c r="AO352" s="85" t="s">
        <v>1437</v>
      </c>
      <c r="AP352" s="79" t="s">
        <v>176</v>
      </c>
      <c r="AQ352" s="79">
        <v>0</v>
      </c>
      <c r="AR352" s="79">
        <v>0</v>
      </c>
      <c r="AS352" s="79"/>
      <c r="AT352" s="79"/>
      <c r="AU352" s="79"/>
      <c r="AV352" s="79"/>
      <c r="AW352" s="79"/>
      <c r="AX352" s="79"/>
      <c r="AY352" s="79"/>
      <c r="AZ352" s="79"/>
      <c r="BA352">
        <v>5</v>
      </c>
      <c r="BB352" s="78" t="str">
        <f>REPLACE(INDEX(GroupVertices[Group],MATCH(Edges[[#This Row],[Vertex 1]],GroupVertices[Vertex],0)),1,1,"")</f>
        <v>5</v>
      </c>
      <c r="BC352" s="78" t="str">
        <f>REPLACE(INDEX(GroupVertices[Group],MATCH(Edges[[#This Row],[Vertex 2]],GroupVertices[Vertex],0)),1,1,"")</f>
        <v>5</v>
      </c>
      <c r="BD352" s="48">
        <v>0</v>
      </c>
      <c r="BE352" s="49">
        <v>0</v>
      </c>
      <c r="BF352" s="48">
        <v>0</v>
      </c>
      <c r="BG352" s="49">
        <v>0</v>
      </c>
      <c r="BH352" s="48">
        <v>0</v>
      </c>
      <c r="BI352" s="49">
        <v>0</v>
      </c>
      <c r="BJ352" s="48">
        <v>23</v>
      </c>
      <c r="BK352" s="49">
        <v>100</v>
      </c>
      <c r="BL352" s="48">
        <v>23</v>
      </c>
    </row>
    <row r="353" spans="1:64" ht="15">
      <c r="A353" s="64" t="s">
        <v>333</v>
      </c>
      <c r="B353" s="64" t="s">
        <v>333</v>
      </c>
      <c r="C353" s="65" t="s">
        <v>4031</v>
      </c>
      <c r="D353" s="66">
        <v>10</v>
      </c>
      <c r="E353" s="67" t="s">
        <v>136</v>
      </c>
      <c r="F353" s="68">
        <v>12</v>
      </c>
      <c r="G353" s="65"/>
      <c r="H353" s="69"/>
      <c r="I353" s="70"/>
      <c r="J353" s="70"/>
      <c r="K353" s="34" t="s">
        <v>65</v>
      </c>
      <c r="L353" s="77">
        <v>353</v>
      </c>
      <c r="M353" s="77"/>
      <c r="N353" s="72"/>
      <c r="O353" s="79" t="s">
        <v>176</v>
      </c>
      <c r="P353" s="81">
        <v>43691.72342592593</v>
      </c>
      <c r="Q353" s="79" t="s">
        <v>548</v>
      </c>
      <c r="R353" s="79"/>
      <c r="S353" s="79"/>
      <c r="T353" s="79" t="s">
        <v>777</v>
      </c>
      <c r="U353" s="83" t="s">
        <v>821</v>
      </c>
      <c r="V353" s="83" t="s">
        <v>821</v>
      </c>
      <c r="W353" s="81">
        <v>43691.72342592593</v>
      </c>
      <c r="X353" s="83" t="s">
        <v>1178</v>
      </c>
      <c r="Y353" s="79"/>
      <c r="Z353" s="79"/>
      <c r="AA353" s="85" t="s">
        <v>1438</v>
      </c>
      <c r="AB353" s="79"/>
      <c r="AC353" s="79" t="b">
        <v>0</v>
      </c>
      <c r="AD353" s="79">
        <v>11</v>
      </c>
      <c r="AE353" s="85" t="s">
        <v>1459</v>
      </c>
      <c r="AF353" s="79" t="b">
        <v>0</v>
      </c>
      <c r="AG353" s="79" t="s">
        <v>1468</v>
      </c>
      <c r="AH353" s="79"/>
      <c r="AI353" s="85" t="s">
        <v>1459</v>
      </c>
      <c r="AJ353" s="79" t="b">
        <v>0</v>
      </c>
      <c r="AK353" s="79">
        <v>1</v>
      </c>
      <c r="AL353" s="85" t="s">
        <v>1459</v>
      </c>
      <c r="AM353" s="79" t="s">
        <v>1487</v>
      </c>
      <c r="AN353" s="79" t="b">
        <v>0</v>
      </c>
      <c r="AO353" s="85" t="s">
        <v>1438</v>
      </c>
      <c r="AP353" s="79" t="s">
        <v>176</v>
      </c>
      <c r="AQ353" s="79">
        <v>0</v>
      </c>
      <c r="AR353" s="79">
        <v>0</v>
      </c>
      <c r="AS353" s="79"/>
      <c r="AT353" s="79"/>
      <c r="AU353" s="79"/>
      <c r="AV353" s="79"/>
      <c r="AW353" s="79"/>
      <c r="AX353" s="79"/>
      <c r="AY353" s="79"/>
      <c r="AZ353" s="79"/>
      <c r="BA353">
        <v>5</v>
      </c>
      <c r="BB353" s="78" t="str">
        <f>REPLACE(INDEX(GroupVertices[Group],MATCH(Edges[[#This Row],[Vertex 1]],GroupVertices[Vertex],0)),1,1,"")</f>
        <v>5</v>
      </c>
      <c r="BC353" s="78" t="str">
        <f>REPLACE(INDEX(GroupVertices[Group],MATCH(Edges[[#This Row],[Vertex 2]],GroupVertices[Vertex],0)),1,1,"")</f>
        <v>5</v>
      </c>
      <c r="BD353" s="48">
        <v>0</v>
      </c>
      <c r="BE353" s="49">
        <v>0</v>
      </c>
      <c r="BF353" s="48">
        <v>0</v>
      </c>
      <c r="BG353" s="49">
        <v>0</v>
      </c>
      <c r="BH353" s="48">
        <v>0</v>
      </c>
      <c r="BI353" s="49">
        <v>0</v>
      </c>
      <c r="BJ353" s="48">
        <v>17</v>
      </c>
      <c r="BK353" s="49">
        <v>100</v>
      </c>
      <c r="BL353" s="48">
        <v>17</v>
      </c>
    </row>
    <row r="354" spans="1:64" ht="15">
      <c r="A354" s="64" t="s">
        <v>333</v>
      </c>
      <c r="B354" s="64" t="s">
        <v>333</v>
      </c>
      <c r="C354" s="65" t="s">
        <v>4031</v>
      </c>
      <c r="D354" s="66">
        <v>10</v>
      </c>
      <c r="E354" s="67" t="s">
        <v>136</v>
      </c>
      <c r="F354" s="68">
        <v>12</v>
      </c>
      <c r="G354" s="65"/>
      <c r="H354" s="69"/>
      <c r="I354" s="70"/>
      <c r="J354" s="70"/>
      <c r="K354" s="34" t="s">
        <v>65</v>
      </c>
      <c r="L354" s="77">
        <v>354</v>
      </c>
      <c r="M354" s="77"/>
      <c r="N354" s="72"/>
      <c r="O354" s="79" t="s">
        <v>176</v>
      </c>
      <c r="P354" s="81">
        <v>43691.7250462963</v>
      </c>
      <c r="Q354" s="79" t="s">
        <v>549</v>
      </c>
      <c r="R354" s="79"/>
      <c r="S354" s="79"/>
      <c r="T354" s="79" t="s">
        <v>778</v>
      </c>
      <c r="U354" s="83" t="s">
        <v>822</v>
      </c>
      <c r="V354" s="83" t="s">
        <v>822</v>
      </c>
      <c r="W354" s="81">
        <v>43691.7250462963</v>
      </c>
      <c r="X354" s="83" t="s">
        <v>1179</v>
      </c>
      <c r="Y354" s="79"/>
      <c r="Z354" s="79"/>
      <c r="AA354" s="85" t="s">
        <v>1439</v>
      </c>
      <c r="AB354" s="79"/>
      <c r="AC354" s="79" t="b">
        <v>0</v>
      </c>
      <c r="AD354" s="79">
        <v>9</v>
      </c>
      <c r="AE354" s="85" t="s">
        <v>1459</v>
      </c>
      <c r="AF354" s="79" t="b">
        <v>0</v>
      </c>
      <c r="AG354" s="79" t="s">
        <v>1468</v>
      </c>
      <c r="AH354" s="79"/>
      <c r="AI354" s="85" t="s">
        <v>1459</v>
      </c>
      <c r="AJ354" s="79" t="b">
        <v>0</v>
      </c>
      <c r="AK354" s="79">
        <v>2</v>
      </c>
      <c r="AL354" s="85" t="s">
        <v>1459</v>
      </c>
      <c r="AM354" s="79" t="s">
        <v>1487</v>
      </c>
      <c r="AN354" s="79" t="b">
        <v>0</v>
      </c>
      <c r="AO354" s="85" t="s">
        <v>1439</v>
      </c>
      <c r="AP354" s="79" t="s">
        <v>176</v>
      </c>
      <c r="AQ354" s="79">
        <v>0</v>
      </c>
      <c r="AR354" s="79">
        <v>0</v>
      </c>
      <c r="AS354" s="79"/>
      <c r="AT354" s="79"/>
      <c r="AU354" s="79"/>
      <c r="AV354" s="79"/>
      <c r="AW354" s="79"/>
      <c r="AX354" s="79"/>
      <c r="AY354" s="79"/>
      <c r="AZ354" s="79"/>
      <c r="BA354">
        <v>5</v>
      </c>
      <c r="BB354" s="78" t="str">
        <f>REPLACE(INDEX(GroupVertices[Group],MATCH(Edges[[#This Row],[Vertex 1]],GroupVertices[Vertex],0)),1,1,"")</f>
        <v>5</v>
      </c>
      <c r="BC354" s="78" t="str">
        <f>REPLACE(INDEX(GroupVertices[Group],MATCH(Edges[[#This Row],[Vertex 2]],GroupVertices[Vertex],0)),1,1,"")</f>
        <v>5</v>
      </c>
      <c r="BD354" s="48">
        <v>0</v>
      </c>
      <c r="BE354" s="49">
        <v>0</v>
      </c>
      <c r="BF354" s="48">
        <v>0</v>
      </c>
      <c r="BG354" s="49">
        <v>0</v>
      </c>
      <c r="BH354" s="48">
        <v>0</v>
      </c>
      <c r="BI354" s="49">
        <v>0</v>
      </c>
      <c r="BJ354" s="48">
        <v>14</v>
      </c>
      <c r="BK354" s="49">
        <v>100</v>
      </c>
      <c r="BL354" s="48">
        <v>14</v>
      </c>
    </row>
    <row r="355" spans="1:64" ht="15">
      <c r="A355" s="64" t="s">
        <v>333</v>
      </c>
      <c r="B355" s="64" t="s">
        <v>333</v>
      </c>
      <c r="C355" s="65" t="s">
        <v>4031</v>
      </c>
      <c r="D355" s="66">
        <v>10</v>
      </c>
      <c r="E355" s="67" t="s">
        <v>136</v>
      </c>
      <c r="F355" s="68">
        <v>12</v>
      </c>
      <c r="G355" s="65"/>
      <c r="H355" s="69"/>
      <c r="I355" s="70"/>
      <c r="J355" s="70"/>
      <c r="K355" s="34" t="s">
        <v>65</v>
      </c>
      <c r="L355" s="77">
        <v>355</v>
      </c>
      <c r="M355" s="77"/>
      <c r="N355" s="72"/>
      <c r="O355" s="79" t="s">
        <v>176</v>
      </c>
      <c r="P355" s="81">
        <v>43691.73118055556</v>
      </c>
      <c r="Q355" s="79" t="s">
        <v>550</v>
      </c>
      <c r="R355" s="79"/>
      <c r="S355" s="79"/>
      <c r="T355" s="79" t="s">
        <v>779</v>
      </c>
      <c r="U355" s="83" t="s">
        <v>823</v>
      </c>
      <c r="V355" s="83" t="s">
        <v>823</v>
      </c>
      <c r="W355" s="81">
        <v>43691.73118055556</v>
      </c>
      <c r="X355" s="83" t="s">
        <v>1180</v>
      </c>
      <c r="Y355" s="79"/>
      <c r="Z355" s="79"/>
      <c r="AA355" s="85" t="s">
        <v>1440</v>
      </c>
      <c r="AB355" s="79"/>
      <c r="AC355" s="79" t="b">
        <v>0</v>
      </c>
      <c r="AD355" s="79">
        <v>9</v>
      </c>
      <c r="AE355" s="85" t="s">
        <v>1459</v>
      </c>
      <c r="AF355" s="79" t="b">
        <v>0</v>
      </c>
      <c r="AG355" s="79" t="s">
        <v>1468</v>
      </c>
      <c r="AH355" s="79"/>
      <c r="AI355" s="85" t="s">
        <v>1459</v>
      </c>
      <c r="AJ355" s="79" t="b">
        <v>0</v>
      </c>
      <c r="AK355" s="79">
        <v>0</v>
      </c>
      <c r="AL355" s="85" t="s">
        <v>1459</v>
      </c>
      <c r="AM355" s="79" t="s">
        <v>1487</v>
      </c>
      <c r="AN355" s="79" t="b">
        <v>0</v>
      </c>
      <c r="AO355" s="85" t="s">
        <v>1440</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5</v>
      </c>
      <c r="BC355" s="78" t="str">
        <f>REPLACE(INDEX(GroupVertices[Group],MATCH(Edges[[#This Row],[Vertex 2]],GroupVertices[Vertex],0)),1,1,"")</f>
        <v>5</v>
      </c>
      <c r="BD355" s="48">
        <v>0</v>
      </c>
      <c r="BE355" s="49">
        <v>0</v>
      </c>
      <c r="BF355" s="48">
        <v>0</v>
      </c>
      <c r="BG355" s="49">
        <v>0</v>
      </c>
      <c r="BH355" s="48">
        <v>0</v>
      </c>
      <c r="BI355" s="49">
        <v>0</v>
      </c>
      <c r="BJ355" s="48">
        <v>21</v>
      </c>
      <c r="BK355" s="49">
        <v>100</v>
      </c>
      <c r="BL355" s="48">
        <v>21</v>
      </c>
    </row>
    <row r="356" spans="1:64" ht="15">
      <c r="A356" s="64" t="s">
        <v>334</v>
      </c>
      <c r="B356" s="64" t="s">
        <v>333</v>
      </c>
      <c r="C356" s="65" t="s">
        <v>4030</v>
      </c>
      <c r="D356" s="66">
        <v>5.333333333333334</v>
      </c>
      <c r="E356" s="67" t="s">
        <v>136</v>
      </c>
      <c r="F356" s="68">
        <v>27.333333333333332</v>
      </c>
      <c r="G356" s="65"/>
      <c r="H356" s="69"/>
      <c r="I356" s="70"/>
      <c r="J356" s="70"/>
      <c r="K356" s="34" t="s">
        <v>65</v>
      </c>
      <c r="L356" s="77">
        <v>356</v>
      </c>
      <c r="M356" s="77"/>
      <c r="N356" s="72"/>
      <c r="O356" s="79" t="s">
        <v>369</v>
      </c>
      <c r="P356" s="81">
        <v>43690.314467592594</v>
      </c>
      <c r="Q356" s="79" t="s">
        <v>551</v>
      </c>
      <c r="R356" s="79"/>
      <c r="S356" s="79"/>
      <c r="T356" s="79" t="s">
        <v>780</v>
      </c>
      <c r="U356" s="79"/>
      <c r="V356" s="83" t="s">
        <v>933</v>
      </c>
      <c r="W356" s="81">
        <v>43690.314467592594</v>
      </c>
      <c r="X356" s="83" t="s">
        <v>1181</v>
      </c>
      <c r="Y356" s="79"/>
      <c r="Z356" s="79"/>
      <c r="AA356" s="85" t="s">
        <v>1441</v>
      </c>
      <c r="AB356" s="79"/>
      <c r="AC356" s="79" t="b">
        <v>0</v>
      </c>
      <c r="AD356" s="79">
        <v>0</v>
      </c>
      <c r="AE356" s="85" t="s">
        <v>1459</v>
      </c>
      <c r="AF356" s="79" t="b">
        <v>0</v>
      </c>
      <c r="AG356" s="79" t="s">
        <v>1468</v>
      </c>
      <c r="AH356" s="79"/>
      <c r="AI356" s="85" t="s">
        <v>1459</v>
      </c>
      <c r="AJ356" s="79" t="b">
        <v>0</v>
      </c>
      <c r="AK356" s="79">
        <v>1</v>
      </c>
      <c r="AL356" s="85" t="s">
        <v>1437</v>
      </c>
      <c r="AM356" s="79" t="s">
        <v>1487</v>
      </c>
      <c r="AN356" s="79" t="b">
        <v>0</v>
      </c>
      <c r="AO356" s="85" t="s">
        <v>1437</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5</v>
      </c>
      <c r="BD356" s="48">
        <v>0</v>
      </c>
      <c r="BE356" s="49">
        <v>0</v>
      </c>
      <c r="BF356" s="48">
        <v>0</v>
      </c>
      <c r="BG356" s="49">
        <v>0</v>
      </c>
      <c r="BH356" s="48">
        <v>0</v>
      </c>
      <c r="BI356" s="49">
        <v>0</v>
      </c>
      <c r="BJ356" s="48">
        <v>19</v>
      </c>
      <c r="BK356" s="49">
        <v>100</v>
      </c>
      <c r="BL356" s="48">
        <v>19</v>
      </c>
    </row>
    <row r="357" spans="1:64" ht="15">
      <c r="A357" s="64" t="s">
        <v>334</v>
      </c>
      <c r="B357" s="64" t="s">
        <v>333</v>
      </c>
      <c r="C357" s="65" t="s">
        <v>4030</v>
      </c>
      <c r="D357" s="66">
        <v>5.333333333333334</v>
      </c>
      <c r="E357" s="67" t="s">
        <v>136</v>
      </c>
      <c r="F357" s="68">
        <v>27.333333333333332</v>
      </c>
      <c r="G357" s="65"/>
      <c r="H357" s="69"/>
      <c r="I357" s="70"/>
      <c r="J357" s="70"/>
      <c r="K357" s="34" t="s">
        <v>65</v>
      </c>
      <c r="L357" s="77">
        <v>357</v>
      </c>
      <c r="M357" s="77"/>
      <c r="N357" s="72"/>
      <c r="O357" s="79" t="s">
        <v>369</v>
      </c>
      <c r="P357" s="81">
        <v>43692.234351851854</v>
      </c>
      <c r="Q357" s="79" t="s">
        <v>399</v>
      </c>
      <c r="R357" s="79"/>
      <c r="S357" s="79"/>
      <c r="T357" s="79" t="s">
        <v>680</v>
      </c>
      <c r="U357" s="79"/>
      <c r="V357" s="83" t="s">
        <v>933</v>
      </c>
      <c r="W357" s="81">
        <v>43692.234351851854</v>
      </c>
      <c r="X357" s="83" t="s">
        <v>1182</v>
      </c>
      <c r="Y357" s="79"/>
      <c r="Z357" s="79"/>
      <c r="AA357" s="85" t="s">
        <v>1442</v>
      </c>
      <c r="AB357" s="79"/>
      <c r="AC357" s="79" t="b">
        <v>0</v>
      </c>
      <c r="AD357" s="79">
        <v>0</v>
      </c>
      <c r="AE357" s="85" t="s">
        <v>1459</v>
      </c>
      <c r="AF357" s="79" t="b">
        <v>0</v>
      </c>
      <c r="AG357" s="79" t="s">
        <v>1468</v>
      </c>
      <c r="AH357" s="79"/>
      <c r="AI357" s="85" t="s">
        <v>1459</v>
      </c>
      <c r="AJ357" s="79" t="b">
        <v>0</v>
      </c>
      <c r="AK357" s="79">
        <v>2</v>
      </c>
      <c r="AL357" s="85" t="s">
        <v>1439</v>
      </c>
      <c r="AM357" s="79" t="s">
        <v>1489</v>
      </c>
      <c r="AN357" s="79" t="b">
        <v>0</v>
      </c>
      <c r="AO357" s="85" t="s">
        <v>1439</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5</v>
      </c>
      <c r="BD357" s="48">
        <v>0</v>
      </c>
      <c r="BE357" s="49">
        <v>0</v>
      </c>
      <c r="BF357" s="48">
        <v>0</v>
      </c>
      <c r="BG357" s="49">
        <v>0</v>
      </c>
      <c r="BH357" s="48">
        <v>0</v>
      </c>
      <c r="BI357" s="49">
        <v>0</v>
      </c>
      <c r="BJ357" s="48">
        <v>15</v>
      </c>
      <c r="BK357" s="49">
        <v>100</v>
      </c>
      <c r="BL357" s="48">
        <v>15</v>
      </c>
    </row>
    <row r="358" spans="1:64" ht="15">
      <c r="A358" s="64" t="s">
        <v>334</v>
      </c>
      <c r="B358" s="64" t="s">
        <v>295</v>
      </c>
      <c r="C358" s="65" t="s">
        <v>4028</v>
      </c>
      <c r="D358" s="66">
        <v>3</v>
      </c>
      <c r="E358" s="67" t="s">
        <v>132</v>
      </c>
      <c r="F358" s="68">
        <v>35</v>
      </c>
      <c r="G358" s="65"/>
      <c r="H358" s="69"/>
      <c r="I358" s="70"/>
      <c r="J358" s="70"/>
      <c r="K358" s="34" t="s">
        <v>65</v>
      </c>
      <c r="L358" s="77">
        <v>358</v>
      </c>
      <c r="M358" s="77"/>
      <c r="N358" s="72"/>
      <c r="O358" s="79" t="s">
        <v>369</v>
      </c>
      <c r="P358" s="81">
        <v>43701.77490740741</v>
      </c>
      <c r="Q358" s="79" t="s">
        <v>526</v>
      </c>
      <c r="R358" s="79"/>
      <c r="S358" s="79"/>
      <c r="T358" s="79" t="s">
        <v>758</v>
      </c>
      <c r="U358" s="79"/>
      <c r="V358" s="83" t="s">
        <v>933</v>
      </c>
      <c r="W358" s="81">
        <v>43701.77490740741</v>
      </c>
      <c r="X358" s="83" t="s">
        <v>1183</v>
      </c>
      <c r="Y358" s="79"/>
      <c r="Z358" s="79"/>
      <c r="AA358" s="85" t="s">
        <v>1443</v>
      </c>
      <c r="AB358" s="79"/>
      <c r="AC358" s="79" t="b">
        <v>0</v>
      </c>
      <c r="AD358" s="79">
        <v>0</v>
      </c>
      <c r="AE358" s="85" t="s">
        <v>1459</v>
      </c>
      <c r="AF358" s="79" t="b">
        <v>0</v>
      </c>
      <c r="AG358" s="79" t="s">
        <v>1467</v>
      </c>
      <c r="AH358" s="79"/>
      <c r="AI358" s="85" t="s">
        <v>1459</v>
      </c>
      <c r="AJ358" s="79" t="b">
        <v>0</v>
      </c>
      <c r="AK358" s="79">
        <v>6</v>
      </c>
      <c r="AL358" s="85" t="s">
        <v>1406</v>
      </c>
      <c r="AM358" s="79" t="s">
        <v>1489</v>
      </c>
      <c r="AN358" s="79" t="b">
        <v>0</v>
      </c>
      <c r="AO358" s="85" t="s">
        <v>1406</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334</v>
      </c>
      <c r="B359" s="64" t="s">
        <v>323</v>
      </c>
      <c r="C359" s="65" t="s">
        <v>4028</v>
      </c>
      <c r="D359" s="66">
        <v>3</v>
      </c>
      <c r="E359" s="67" t="s">
        <v>132</v>
      </c>
      <c r="F359" s="68">
        <v>35</v>
      </c>
      <c r="G359" s="65"/>
      <c r="H359" s="69"/>
      <c r="I359" s="70"/>
      <c r="J359" s="70"/>
      <c r="K359" s="34" t="s">
        <v>65</v>
      </c>
      <c r="L359" s="77">
        <v>359</v>
      </c>
      <c r="M359" s="77"/>
      <c r="N359" s="72"/>
      <c r="O359" s="79" t="s">
        <v>369</v>
      </c>
      <c r="P359" s="81">
        <v>43701.77490740741</v>
      </c>
      <c r="Q359" s="79" t="s">
        <v>526</v>
      </c>
      <c r="R359" s="79"/>
      <c r="S359" s="79"/>
      <c r="T359" s="79" t="s">
        <v>758</v>
      </c>
      <c r="U359" s="79"/>
      <c r="V359" s="83" t="s">
        <v>933</v>
      </c>
      <c r="W359" s="81">
        <v>43701.77490740741</v>
      </c>
      <c r="X359" s="83" t="s">
        <v>1183</v>
      </c>
      <c r="Y359" s="79"/>
      <c r="Z359" s="79"/>
      <c r="AA359" s="85" t="s">
        <v>1443</v>
      </c>
      <c r="AB359" s="79"/>
      <c r="AC359" s="79" t="b">
        <v>0</v>
      </c>
      <c r="AD359" s="79">
        <v>0</v>
      </c>
      <c r="AE359" s="85" t="s">
        <v>1459</v>
      </c>
      <c r="AF359" s="79" t="b">
        <v>0</v>
      </c>
      <c r="AG359" s="79" t="s">
        <v>1467</v>
      </c>
      <c r="AH359" s="79"/>
      <c r="AI359" s="85" t="s">
        <v>1459</v>
      </c>
      <c r="AJ359" s="79" t="b">
        <v>0</v>
      </c>
      <c r="AK359" s="79">
        <v>6</v>
      </c>
      <c r="AL359" s="85" t="s">
        <v>1406</v>
      </c>
      <c r="AM359" s="79" t="s">
        <v>1489</v>
      </c>
      <c r="AN359" s="79" t="b">
        <v>0</v>
      </c>
      <c r="AO359" s="85" t="s">
        <v>1406</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2</v>
      </c>
      <c r="BE359" s="49">
        <v>9.523809523809524</v>
      </c>
      <c r="BF359" s="48">
        <v>0</v>
      </c>
      <c r="BG359" s="49">
        <v>0</v>
      </c>
      <c r="BH359" s="48">
        <v>0</v>
      </c>
      <c r="BI359" s="49">
        <v>0</v>
      </c>
      <c r="BJ359" s="48">
        <v>19</v>
      </c>
      <c r="BK359" s="49">
        <v>90.47619047619048</v>
      </c>
      <c r="BL359" s="48">
        <v>21</v>
      </c>
    </row>
    <row r="360" spans="1:64" ht="15">
      <c r="A360" s="64" t="s">
        <v>299</v>
      </c>
      <c r="B360" s="64" t="s">
        <v>299</v>
      </c>
      <c r="C360" s="65" t="s">
        <v>4031</v>
      </c>
      <c r="D360" s="66">
        <v>10</v>
      </c>
      <c r="E360" s="67" t="s">
        <v>136</v>
      </c>
      <c r="F360" s="68">
        <v>12</v>
      </c>
      <c r="G360" s="65"/>
      <c r="H360" s="69"/>
      <c r="I360" s="70"/>
      <c r="J360" s="70"/>
      <c r="K360" s="34" t="s">
        <v>65</v>
      </c>
      <c r="L360" s="77">
        <v>360</v>
      </c>
      <c r="M360" s="77"/>
      <c r="N360" s="72"/>
      <c r="O360" s="79" t="s">
        <v>176</v>
      </c>
      <c r="P360" s="81">
        <v>43689.46686342593</v>
      </c>
      <c r="Q360" s="79" t="s">
        <v>552</v>
      </c>
      <c r="R360" s="83" t="s">
        <v>632</v>
      </c>
      <c r="S360" s="79" t="s">
        <v>662</v>
      </c>
      <c r="T360" s="79"/>
      <c r="U360" s="83" t="s">
        <v>824</v>
      </c>
      <c r="V360" s="83" t="s">
        <v>824</v>
      </c>
      <c r="W360" s="81">
        <v>43689.46686342593</v>
      </c>
      <c r="X360" s="83" t="s">
        <v>1184</v>
      </c>
      <c r="Y360" s="79"/>
      <c r="Z360" s="79"/>
      <c r="AA360" s="85" t="s">
        <v>1444</v>
      </c>
      <c r="AB360" s="79"/>
      <c r="AC360" s="79" t="b">
        <v>0</v>
      </c>
      <c r="AD360" s="79">
        <v>14</v>
      </c>
      <c r="AE360" s="85" t="s">
        <v>1459</v>
      </c>
      <c r="AF360" s="79" t="b">
        <v>0</v>
      </c>
      <c r="AG360" s="79" t="s">
        <v>1467</v>
      </c>
      <c r="AH360" s="79"/>
      <c r="AI360" s="85" t="s">
        <v>1459</v>
      </c>
      <c r="AJ360" s="79" t="b">
        <v>0</v>
      </c>
      <c r="AK360" s="79">
        <v>3</v>
      </c>
      <c r="AL360" s="85" t="s">
        <v>1459</v>
      </c>
      <c r="AM360" s="79" t="s">
        <v>1486</v>
      </c>
      <c r="AN360" s="79" t="b">
        <v>0</v>
      </c>
      <c r="AO360" s="85" t="s">
        <v>1444</v>
      </c>
      <c r="AP360" s="79" t="s">
        <v>1499</v>
      </c>
      <c r="AQ360" s="79">
        <v>0</v>
      </c>
      <c r="AR360" s="79">
        <v>0</v>
      </c>
      <c r="AS360" s="79"/>
      <c r="AT360" s="79"/>
      <c r="AU360" s="79"/>
      <c r="AV360" s="79"/>
      <c r="AW360" s="79"/>
      <c r="AX360" s="79"/>
      <c r="AY360" s="79"/>
      <c r="AZ360" s="79"/>
      <c r="BA360">
        <v>5</v>
      </c>
      <c r="BB360" s="78" t="str">
        <f>REPLACE(INDEX(GroupVertices[Group],MATCH(Edges[[#This Row],[Vertex 1]],GroupVertices[Vertex],0)),1,1,"")</f>
        <v>4</v>
      </c>
      <c r="BC360" s="78" t="str">
        <f>REPLACE(INDEX(GroupVertices[Group],MATCH(Edges[[#This Row],[Vertex 2]],GroupVertices[Vertex],0)),1,1,"")</f>
        <v>4</v>
      </c>
      <c r="BD360" s="48">
        <v>3</v>
      </c>
      <c r="BE360" s="49">
        <v>9.67741935483871</v>
      </c>
      <c r="BF360" s="48">
        <v>0</v>
      </c>
      <c r="BG360" s="49">
        <v>0</v>
      </c>
      <c r="BH360" s="48">
        <v>0</v>
      </c>
      <c r="BI360" s="49">
        <v>0</v>
      </c>
      <c r="BJ360" s="48">
        <v>28</v>
      </c>
      <c r="BK360" s="49">
        <v>90.3225806451613</v>
      </c>
      <c r="BL360" s="48">
        <v>31</v>
      </c>
    </row>
    <row r="361" spans="1:64" ht="15">
      <c r="A361" s="64" t="s">
        <v>299</v>
      </c>
      <c r="B361" s="64" t="s">
        <v>299</v>
      </c>
      <c r="C361" s="65" t="s">
        <v>4031</v>
      </c>
      <c r="D361" s="66">
        <v>10</v>
      </c>
      <c r="E361" s="67" t="s">
        <v>136</v>
      </c>
      <c r="F361" s="68">
        <v>12</v>
      </c>
      <c r="G361" s="65"/>
      <c r="H361" s="69"/>
      <c r="I361" s="70"/>
      <c r="J361" s="70"/>
      <c r="K361" s="34" t="s">
        <v>65</v>
      </c>
      <c r="L361" s="77">
        <v>361</v>
      </c>
      <c r="M361" s="77"/>
      <c r="N361" s="72"/>
      <c r="O361" s="79" t="s">
        <v>176</v>
      </c>
      <c r="P361" s="81">
        <v>43689.61672453704</v>
      </c>
      <c r="Q361" s="79" t="s">
        <v>553</v>
      </c>
      <c r="R361" s="83" t="s">
        <v>633</v>
      </c>
      <c r="S361" s="79" t="s">
        <v>663</v>
      </c>
      <c r="T361" s="79"/>
      <c r="U361" s="83" t="s">
        <v>825</v>
      </c>
      <c r="V361" s="83" t="s">
        <v>825</v>
      </c>
      <c r="W361" s="81">
        <v>43689.61672453704</v>
      </c>
      <c r="X361" s="83" t="s">
        <v>1185</v>
      </c>
      <c r="Y361" s="79"/>
      <c r="Z361" s="79"/>
      <c r="AA361" s="85" t="s">
        <v>1445</v>
      </c>
      <c r="AB361" s="79"/>
      <c r="AC361" s="79" t="b">
        <v>0</v>
      </c>
      <c r="AD361" s="79">
        <v>13</v>
      </c>
      <c r="AE361" s="85" t="s">
        <v>1459</v>
      </c>
      <c r="AF361" s="79" t="b">
        <v>0</v>
      </c>
      <c r="AG361" s="79" t="s">
        <v>1467</v>
      </c>
      <c r="AH361" s="79"/>
      <c r="AI361" s="85" t="s">
        <v>1459</v>
      </c>
      <c r="AJ361" s="79" t="b">
        <v>0</v>
      </c>
      <c r="AK361" s="79">
        <v>4</v>
      </c>
      <c r="AL361" s="85" t="s">
        <v>1459</v>
      </c>
      <c r="AM361" s="79" t="s">
        <v>1486</v>
      </c>
      <c r="AN361" s="79" t="b">
        <v>0</v>
      </c>
      <c r="AO361" s="85" t="s">
        <v>1445</v>
      </c>
      <c r="AP361" s="79" t="s">
        <v>1499</v>
      </c>
      <c r="AQ361" s="79">
        <v>0</v>
      </c>
      <c r="AR361" s="79">
        <v>0</v>
      </c>
      <c r="AS361" s="79"/>
      <c r="AT361" s="79"/>
      <c r="AU361" s="79"/>
      <c r="AV361" s="79"/>
      <c r="AW361" s="79"/>
      <c r="AX361" s="79"/>
      <c r="AY361" s="79"/>
      <c r="AZ361" s="79"/>
      <c r="BA361">
        <v>5</v>
      </c>
      <c r="BB361" s="78" t="str">
        <f>REPLACE(INDEX(GroupVertices[Group],MATCH(Edges[[#This Row],[Vertex 1]],GroupVertices[Vertex],0)),1,1,"")</f>
        <v>4</v>
      </c>
      <c r="BC361" s="78" t="str">
        <f>REPLACE(INDEX(GroupVertices[Group],MATCH(Edges[[#This Row],[Vertex 2]],GroupVertices[Vertex],0)),1,1,"")</f>
        <v>4</v>
      </c>
      <c r="BD361" s="48">
        <v>0</v>
      </c>
      <c r="BE361" s="49">
        <v>0</v>
      </c>
      <c r="BF361" s="48">
        <v>2</v>
      </c>
      <c r="BG361" s="49">
        <v>5</v>
      </c>
      <c r="BH361" s="48">
        <v>0</v>
      </c>
      <c r="BI361" s="49">
        <v>0</v>
      </c>
      <c r="BJ361" s="48">
        <v>38</v>
      </c>
      <c r="BK361" s="49">
        <v>95</v>
      </c>
      <c r="BL361" s="48">
        <v>40</v>
      </c>
    </row>
    <row r="362" spans="1:64" ht="15">
      <c r="A362" s="64" t="s">
        <v>299</v>
      </c>
      <c r="B362" s="64" t="s">
        <v>299</v>
      </c>
      <c r="C362" s="65" t="s">
        <v>4031</v>
      </c>
      <c r="D362" s="66">
        <v>10</v>
      </c>
      <c r="E362" s="67" t="s">
        <v>136</v>
      </c>
      <c r="F362" s="68">
        <v>12</v>
      </c>
      <c r="G362" s="65"/>
      <c r="H362" s="69"/>
      <c r="I362" s="70"/>
      <c r="J362" s="70"/>
      <c r="K362" s="34" t="s">
        <v>65</v>
      </c>
      <c r="L362" s="77">
        <v>362</v>
      </c>
      <c r="M362" s="77"/>
      <c r="N362" s="72"/>
      <c r="O362" s="79" t="s">
        <v>176</v>
      </c>
      <c r="P362" s="81">
        <v>43693.406909722224</v>
      </c>
      <c r="Q362" s="79" t="s">
        <v>554</v>
      </c>
      <c r="R362" s="83" t="s">
        <v>633</v>
      </c>
      <c r="S362" s="79" t="s">
        <v>663</v>
      </c>
      <c r="T362" s="79"/>
      <c r="U362" s="83" t="s">
        <v>826</v>
      </c>
      <c r="V362" s="83" t="s">
        <v>826</v>
      </c>
      <c r="W362" s="81">
        <v>43693.406909722224</v>
      </c>
      <c r="X362" s="83" t="s">
        <v>1186</v>
      </c>
      <c r="Y362" s="79"/>
      <c r="Z362" s="79"/>
      <c r="AA362" s="85" t="s">
        <v>1446</v>
      </c>
      <c r="AB362" s="79"/>
      <c r="AC362" s="79" t="b">
        <v>0</v>
      </c>
      <c r="AD362" s="79">
        <v>7</v>
      </c>
      <c r="AE362" s="85" t="s">
        <v>1459</v>
      </c>
      <c r="AF362" s="79" t="b">
        <v>0</v>
      </c>
      <c r="AG362" s="79" t="s">
        <v>1467</v>
      </c>
      <c r="AH362" s="79"/>
      <c r="AI362" s="85" t="s">
        <v>1459</v>
      </c>
      <c r="AJ362" s="79" t="b">
        <v>0</v>
      </c>
      <c r="AK362" s="79">
        <v>2</v>
      </c>
      <c r="AL362" s="85" t="s">
        <v>1459</v>
      </c>
      <c r="AM362" s="79" t="s">
        <v>1486</v>
      </c>
      <c r="AN362" s="79" t="b">
        <v>0</v>
      </c>
      <c r="AO362" s="85" t="s">
        <v>1446</v>
      </c>
      <c r="AP362" s="79" t="s">
        <v>1499</v>
      </c>
      <c r="AQ362" s="79">
        <v>0</v>
      </c>
      <c r="AR362" s="79">
        <v>0</v>
      </c>
      <c r="AS362" s="79"/>
      <c r="AT362" s="79"/>
      <c r="AU362" s="79"/>
      <c r="AV362" s="79"/>
      <c r="AW362" s="79"/>
      <c r="AX362" s="79"/>
      <c r="AY362" s="79"/>
      <c r="AZ362" s="79"/>
      <c r="BA362">
        <v>5</v>
      </c>
      <c r="BB362" s="78" t="str">
        <f>REPLACE(INDEX(GroupVertices[Group],MATCH(Edges[[#This Row],[Vertex 1]],GroupVertices[Vertex],0)),1,1,"")</f>
        <v>4</v>
      </c>
      <c r="BC362" s="78" t="str">
        <f>REPLACE(INDEX(GroupVertices[Group],MATCH(Edges[[#This Row],[Vertex 2]],GroupVertices[Vertex],0)),1,1,"")</f>
        <v>4</v>
      </c>
      <c r="BD362" s="48">
        <v>0</v>
      </c>
      <c r="BE362" s="49">
        <v>0</v>
      </c>
      <c r="BF362" s="48">
        <v>2</v>
      </c>
      <c r="BG362" s="49">
        <v>5</v>
      </c>
      <c r="BH362" s="48">
        <v>0</v>
      </c>
      <c r="BI362" s="49">
        <v>0</v>
      </c>
      <c r="BJ362" s="48">
        <v>38</v>
      </c>
      <c r="BK362" s="49">
        <v>95</v>
      </c>
      <c r="BL362" s="48">
        <v>40</v>
      </c>
    </row>
    <row r="363" spans="1:64" ht="15">
      <c r="A363" s="64" t="s">
        <v>299</v>
      </c>
      <c r="B363" s="64" t="s">
        <v>295</v>
      </c>
      <c r="C363" s="65" t="s">
        <v>4030</v>
      </c>
      <c r="D363" s="66">
        <v>5.333333333333334</v>
      </c>
      <c r="E363" s="67" t="s">
        <v>136</v>
      </c>
      <c r="F363" s="68">
        <v>27.333333333333332</v>
      </c>
      <c r="G363" s="65"/>
      <c r="H363" s="69"/>
      <c r="I363" s="70"/>
      <c r="J363" s="70"/>
      <c r="K363" s="34" t="s">
        <v>66</v>
      </c>
      <c r="L363" s="77">
        <v>363</v>
      </c>
      <c r="M363" s="77"/>
      <c r="N363" s="72"/>
      <c r="O363" s="79" t="s">
        <v>369</v>
      </c>
      <c r="P363" s="81">
        <v>43691.4612037037</v>
      </c>
      <c r="Q363" s="79" t="s">
        <v>429</v>
      </c>
      <c r="R363" s="79"/>
      <c r="S363" s="79"/>
      <c r="T363" s="79" t="s">
        <v>674</v>
      </c>
      <c r="U363" s="79"/>
      <c r="V363" s="83" t="s">
        <v>906</v>
      </c>
      <c r="W363" s="81">
        <v>43691.4612037037</v>
      </c>
      <c r="X363" s="83" t="s">
        <v>1060</v>
      </c>
      <c r="Y363" s="79"/>
      <c r="Z363" s="79"/>
      <c r="AA363" s="85" t="s">
        <v>1320</v>
      </c>
      <c r="AB363" s="79"/>
      <c r="AC363" s="79" t="b">
        <v>0</v>
      </c>
      <c r="AD363" s="79">
        <v>0</v>
      </c>
      <c r="AE363" s="85" t="s">
        <v>1459</v>
      </c>
      <c r="AF363" s="79" t="b">
        <v>0</v>
      </c>
      <c r="AG363" s="79" t="s">
        <v>1467</v>
      </c>
      <c r="AH363" s="79"/>
      <c r="AI363" s="85" t="s">
        <v>1459</v>
      </c>
      <c r="AJ363" s="79" t="b">
        <v>0</v>
      </c>
      <c r="AK363" s="79">
        <v>3</v>
      </c>
      <c r="AL363" s="85" t="s">
        <v>1355</v>
      </c>
      <c r="AM363" s="79" t="s">
        <v>1486</v>
      </c>
      <c r="AN363" s="79" t="b">
        <v>0</v>
      </c>
      <c r="AO363" s="85" t="s">
        <v>1355</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1</v>
      </c>
      <c r="BD363" s="48">
        <v>1</v>
      </c>
      <c r="BE363" s="49">
        <v>4.761904761904762</v>
      </c>
      <c r="BF363" s="48">
        <v>0</v>
      </c>
      <c r="BG363" s="49">
        <v>0</v>
      </c>
      <c r="BH363" s="48">
        <v>0</v>
      </c>
      <c r="BI363" s="49">
        <v>0</v>
      </c>
      <c r="BJ363" s="48">
        <v>20</v>
      </c>
      <c r="BK363" s="49">
        <v>95.23809523809524</v>
      </c>
      <c r="BL363" s="48">
        <v>21</v>
      </c>
    </row>
    <row r="364" spans="1:64" ht="15">
      <c r="A364" s="64" t="s">
        <v>299</v>
      </c>
      <c r="B364" s="64" t="s">
        <v>295</v>
      </c>
      <c r="C364" s="65" t="s">
        <v>4030</v>
      </c>
      <c r="D364" s="66">
        <v>5.333333333333334</v>
      </c>
      <c r="E364" s="67" t="s">
        <v>136</v>
      </c>
      <c r="F364" s="68">
        <v>27.333333333333332</v>
      </c>
      <c r="G364" s="65"/>
      <c r="H364" s="69"/>
      <c r="I364" s="70"/>
      <c r="J364" s="70"/>
      <c r="K364" s="34" t="s">
        <v>66</v>
      </c>
      <c r="L364" s="77">
        <v>364</v>
      </c>
      <c r="M364" s="77"/>
      <c r="N364" s="72"/>
      <c r="O364" s="79" t="s">
        <v>369</v>
      </c>
      <c r="P364" s="81">
        <v>43691.518125</v>
      </c>
      <c r="Q364" s="79" t="s">
        <v>394</v>
      </c>
      <c r="R364" s="83" t="s">
        <v>569</v>
      </c>
      <c r="S364" s="79" t="s">
        <v>641</v>
      </c>
      <c r="T364" s="79" t="s">
        <v>677</v>
      </c>
      <c r="U364" s="79"/>
      <c r="V364" s="83" t="s">
        <v>906</v>
      </c>
      <c r="W364" s="81">
        <v>43691.518125</v>
      </c>
      <c r="X364" s="83" t="s">
        <v>1153</v>
      </c>
      <c r="Y364" s="79"/>
      <c r="Z364" s="79"/>
      <c r="AA364" s="85" t="s">
        <v>1413</v>
      </c>
      <c r="AB364" s="79"/>
      <c r="AC364" s="79" t="b">
        <v>0</v>
      </c>
      <c r="AD364" s="79">
        <v>0</v>
      </c>
      <c r="AE364" s="85" t="s">
        <v>1459</v>
      </c>
      <c r="AF364" s="79" t="b">
        <v>0</v>
      </c>
      <c r="AG364" s="79" t="s">
        <v>1467</v>
      </c>
      <c r="AH364" s="79"/>
      <c r="AI364" s="85" t="s">
        <v>1459</v>
      </c>
      <c r="AJ364" s="79" t="b">
        <v>0</v>
      </c>
      <c r="AK364" s="79">
        <v>5</v>
      </c>
      <c r="AL364" s="85" t="s">
        <v>1312</v>
      </c>
      <c r="AM364" s="79" t="s">
        <v>1486</v>
      </c>
      <c r="AN364" s="79" t="b">
        <v>0</v>
      </c>
      <c r="AO364" s="85" t="s">
        <v>1312</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4</v>
      </c>
      <c r="BC364" s="78" t="str">
        <f>REPLACE(INDEX(GroupVertices[Group],MATCH(Edges[[#This Row],[Vertex 2]],GroupVertices[Vertex],0)),1,1,"")</f>
        <v>1</v>
      </c>
      <c r="BD364" s="48">
        <v>0</v>
      </c>
      <c r="BE364" s="49">
        <v>0</v>
      </c>
      <c r="BF364" s="48">
        <v>0</v>
      </c>
      <c r="BG364" s="49">
        <v>0</v>
      </c>
      <c r="BH364" s="48">
        <v>0</v>
      </c>
      <c r="BI364" s="49">
        <v>0</v>
      </c>
      <c r="BJ364" s="48">
        <v>14</v>
      </c>
      <c r="BK364" s="49">
        <v>100</v>
      </c>
      <c r="BL364" s="48">
        <v>14</v>
      </c>
    </row>
    <row r="365" spans="1:64" ht="15">
      <c r="A365" s="64" t="s">
        <v>299</v>
      </c>
      <c r="B365" s="64" t="s">
        <v>299</v>
      </c>
      <c r="C365" s="65" t="s">
        <v>4031</v>
      </c>
      <c r="D365" s="66">
        <v>10</v>
      </c>
      <c r="E365" s="67" t="s">
        <v>136</v>
      </c>
      <c r="F365" s="68">
        <v>12</v>
      </c>
      <c r="G365" s="65"/>
      <c r="H365" s="69"/>
      <c r="I365" s="70"/>
      <c r="J365" s="70"/>
      <c r="K365" s="34" t="s">
        <v>65</v>
      </c>
      <c r="L365" s="77">
        <v>365</v>
      </c>
      <c r="M365" s="77"/>
      <c r="N365" s="72"/>
      <c r="O365" s="79" t="s">
        <v>176</v>
      </c>
      <c r="P365" s="81">
        <v>43696.583090277774</v>
      </c>
      <c r="Q365" s="79" t="s">
        <v>555</v>
      </c>
      <c r="R365" s="83" t="s">
        <v>634</v>
      </c>
      <c r="S365" s="79" t="s">
        <v>645</v>
      </c>
      <c r="T365" s="79"/>
      <c r="U365" s="83" t="s">
        <v>827</v>
      </c>
      <c r="V365" s="83" t="s">
        <v>827</v>
      </c>
      <c r="W365" s="81">
        <v>43696.583090277774</v>
      </c>
      <c r="X365" s="83" t="s">
        <v>1187</v>
      </c>
      <c r="Y365" s="79"/>
      <c r="Z365" s="79"/>
      <c r="AA365" s="85" t="s">
        <v>1447</v>
      </c>
      <c r="AB365" s="79"/>
      <c r="AC365" s="79" t="b">
        <v>0</v>
      </c>
      <c r="AD365" s="79">
        <v>6</v>
      </c>
      <c r="AE365" s="85" t="s">
        <v>1459</v>
      </c>
      <c r="AF365" s="79" t="b">
        <v>0</v>
      </c>
      <c r="AG365" s="79" t="s">
        <v>1467</v>
      </c>
      <c r="AH365" s="79"/>
      <c r="AI365" s="85" t="s">
        <v>1459</v>
      </c>
      <c r="AJ365" s="79" t="b">
        <v>0</v>
      </c>
      <c r="AK365" s="79">
        <v>1</v>
      </c>
      <c r="AL365" s="85" t="s">
        <v>1459</v>
      </c>
      <c r="AM365" s="79" t="s">
        <v>1486</v>
      </c>
      <c r="AN365" s="79" t="b">
        <v>0</v>
      </c>
      <c r="AO365" s="85" t="s">
        <v>1447</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4</v>
      </c>
      <c r="BC365" s="78" t="str">
        <f>REPLACE(INDEX(GroupVertices[Group],MATCH(Edges[[#This Row],[Vertex 2]],GroupVertices[Vertex],0)),1,1,"")</f>
        <v>4</v>
      </c>
      <c r="BD365" s="48">
        <v>1</v>
      </c>
      <c r="BE365" s="49">
        <v>3.3333333333333335</v>
      </c>
      <c r="BF365" s="48">
        <v>0</v>
      </c>
      <c r="BG365" s="49">
        <v>0</v>
      </c>
      <c r="BH365" s="48">
        <v>0</v>
      </c>
      <c r="BI365" s="49">
        <v>0</v>
      </c>
      <c r="BJ365" s="48">
        <v>29</v>
      </c>
      <c r="BK365" s="49">
        <v>96.66666666666667</v>
      </c>
      <c r="BL365" s="48">
        <v>30</v>
      </c>
    </row>
    <row r="366" spans="1:64" ht="15">
      <c r="A366" s="64" t="s">
        <v>299</v>
      </c>
      <c r="B366" s="64" t="s">
        <v>299</v>
      </c>
      <c r="C366" s="65" t="s">
        <v>4031</v>
      </c>
      <c r="D366" s="66">
        <v>10</v>
      </c>
      <c r="E366" s="67" t="s">
        <v>136</v>
      </c>
      <c r="F366" s="68">
        <v>12</v>
      </c>
      <c r="G366" s="65"/>
      <c r="H366" s="69"/>
      <c r="I366" s="70"/>
      <c r="J366" s="70"/>
      <c r="K366" s="34" t="s">
        <v>65</v>
      </c>
      <c r="L366" s="77">
        <v>366</v>
      </c>
      <c r="M366" s="77"/>
      <c r="N366" s="72"/>
      <c r="O366" s="79" t="s">
        <v>176</v>
      </c>
      <c r="P366" s="81">
        <v>43697.485659722224</v>
      </c>
      <c r="Q366" s="79" t="s">
        <v>556</v>
      </c>
      <c r="R366" s="83" t="s">
        <v>582</v>
      </c>
      <c r="S366" s="79" t="s">
        <v>645</v>
      </c>
      <c r="T366" s="79"/>
      <c r="U366" s="83" t="s">
        <v>828</v>
      </c>
      <c r="V366" s="83" t="s">
        <v>828</v>
      </c>
      <c r="W366" s="81">
        <v>43697.485659722224</v>
      </c>
      <c r="X366" s="83" t="s">
        <v>1188</v>
      </c>
      <c r="Y366" s="79"/>
      <c r="Z366" s="79"/>
      <c r="AA366" s="85" t="s">
        <v>1448</v>
      </c>
      <c r="AB366" s="79"/>
      <c r="AC366" s="79" t="b">
        <v>0</v>
      </c>
      <c r="AD366" s="79">
        <v>31</v>
      </c>
      <c r="AE366" s="85" t="s">
        <v>1459</v>
      </c>
      <c r="AF366" s="79" t="b">
        <v>0</v>
      </c>
      <c r="AG366" s="79" t="s">
        <v>1467</v>
      </c>
      <c r="AH366" s="79"/>
      <c r="AI366" s="85" t="s">
        <v>1459</v>
      </c>
      <c r="AJ366" s="79" t="b">
        <v>0</v>
      </c>
      <c r="AK366" s="79">
        <v>4</v>
      </c>
      <c r="AL366" s="85" t="s">
        <v>1459</v>
      </c>
      <c r="AM366" s="79" t="s">
        <v>1486</v>
      </c>
      <c r="AN366" s="79" t="b">
        <v>0</v>
      </c>
      <c r="AO366" s="85" t="s">
        <v>1448</v>
      </c>
      <c r="AP366" s="79" t="s">
        <v>176</v>
      </c>
      <c r="AQ366" s="79">
        <v>0</v>
      </c>
      <c r="AR366" s="79">
        <v>0</v>
      </c>
      <c r="AS366" s="79"/>
      <c r="AT366" s="79"/>
      <c r="AU366" s="79"/>
      <c r="AV366" s="79"/>
      <c r="AW366" s="79"/>
      <c r="AX366" s="79"/>
      <c r="AY366" s="79"/>
      <c r="AZ366" s="79"/>
      <c r="BA366">
        <v>5</v>
      </c>
      <c r="BB366" s="78" t="str">
        <f>REPLACE(INDEX(GroupVertices[Group],MATCH(Edges[[#This Row],[Vertex 1]],GroupVertices[Vertex],0)),1,1,"")</f>
        <v>4</v>
      </c>
      <c r="BC366" s="78" t="str">
        <f>REPLACE(INDEX(GroupVertices[Group],MATCH(Edges[[#This Row],[Vertex 2]],GroupVertices[Vertex],0)),1,1,"")</f>
        <v>4</v>
      </c>
      <c r="BD366" s="48">
        <v>1</v>
      </c>
      <c r="BE366" s="49">
        <v>3.125</v>
      </c>
      <c r="BF366" s="48">
        <v>0</v>
      </c>
      <c r="BG366" s="49">
        <v>0</v>
      </c>
      <c r="BH366" s="48">
        <v>0</v>
      </c>
      <c r="BI366" s="49">
        <v>0</v>
      </c>
      <c r="BJ366" s="48">
        <v>31</v>
      </c>
      <c r="BK366" s="49">
        <v>96.875</v>
      </c>
      <c r="BL366" s="48">
        <v>32</v>
      </c>
    </row>
    <row r="367" spans="1:64" ht="15">
      <c r="A367" s="64" t="s">
        <v>295</v>
      </c>
      <c r="B367" s="64" t="s">
        <v>299</v>
      </c>
      <c r="C367" s="65" t="s">
        <v>4031</v>
      </c>
      <c r="D367" s="66">
        <v>10</v>
      </c>
      <c r="E367" s="67" t="s">
        <v>136</v>
      </c>
      <c r="F367" s="68">
        <v>12</v>
      </c>
      <c r="G367" s="65"/>
      <c r="H367" s="69"/>
      <c r="I367" s="70"/>
      <c r="J367" s="70"/>
      <c r="K367" s="34" t="s">
        <v>66</v>
      </c>
      <c r="L367" s="77">
        <v>367</v>
      </c>
      <c r="M367" s="77"/>
      <c r="N367" s="72"/>
      <c r="O367" s="79" t="s">
        <v>369</v>
      </c>
      <c r="P367" s="81">
        <v>43689.472719907404</v>
      </c>
      <c r="Q367" s="79" t="s">
        <v>557</v>
      </c>
      <c r="R367" s="79"/>
      <c r="S367" s="79"/>
      <c r="T367" s="79"/>
      <c r="U367" s="79"/>
      <c r="V367" s="83" t="s">
        <v>903</v>
      </c>
      <c r="W367" s="81">
        <v>43689.472719907404</v>
      </c>
      <c r="X367" s="83" t="s">
        <v>1189</v>
      </c>
      <c r="Y367" s="79"/>
      <c r="Z367" s="79"/>
      <c r="AA367" s="85" t="s">
        <v>1449</v>
      </c>
      <c r="AB367" s="79"/>
      <c r="AC367" s="79" t="b">
        <v>0</v>
      </c>
      <c r="AD367" s="79">
        <v>0</v>
      </c>
      <c r="AE367" s="85" t="s">
        <v>1459</v>
      </c>
      <c r="AF367" s="79" t="b">
        <v>0</v>
      </c>
      <c r="AG367" s="79" t="s">
        <v>1467</v>
      </c>
      <c r="AH367" s="79"/>
      <c r="AI367" s="85" t="s">
        <v>1459</v>
      </c>
      <c r="AJ367" s="79" t="b">
        <v>0</v>
      </c>
      <c r="AK367" s="79">
        <v>3</v>
      </c>
      <c r="AL367" s="85" t="s">
        <v>1444</v>
      </c>
      <c r="AM367" s="79" t="s">
        <v>1487</v>
      </c>
      <c r="AN367" s="79" t="b">
        <v>0</v>
      </c>
      <c r="AO367" s="85" t="s">
        <v>1444</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1</v>
      </c>
      <c r="BC367" s="78" t="str">
        <f>REPLACE(INDEX(GroupVertices[Group],MATCH(Edges[[#This Row],[Vertex 2]],GroupVertices[Vertex],0)),1,1,"")</f>
        <v>4</v>
      </c>
      <c r="BD367" s="48">
        <v>2</v>
      </c>
      <c r="BE367" s="49">
        <v>8.695652173913043</v>
      </c>
      <c r="BF367" s="48">
        <v>0</v>
      </c>
      <c r="BG367" s="49">
        <v>0</v>
      </c>
      <c r="BH367" s="48">
        <v>0</v>
      </c>
      <c r="BI367" s="49">
        <v>0</v>
      </c>
      <c r="BJ367" s="48">
        <v>21</v>
      </c>
      <c r="BK367" s="49">
        <v>91.30434782608695</v>
      </c>
      <c r="BL367" s="48">
        <v>23</v>
      </c>
    </row>
    <row r="368" spans="1:64" ht="15">
      <c r="A368" s="64" t="s">
        <v>295</v>
      </c>
      <c r="B368" s="64" t="s">
        <v>299</v>
      </c>
      <c r="C368" s="65" t="s">
        <v>4031</v>
      </c>
      <c r="D368" s="66">
        <v>10</v>
      </c>
      <c r="E368" s="67" t="s">
        <v>136</v>
      </c>
      <c r="F368" s="68">
        <v>12</v>
      </c>
      <c r="G368" s="65"/>
      <c r="H368" s="69"/>
      <c r="I368" s="70"/>
      <c r="J368" s="70"/>
      <c r="K368" s="34" t="s">
        <v>66</v>
      </c>
      <c r="L368" s="77">
        <v>368</v>
      </c>
      <c r="M368" s="77"/>
      <c r="N368" s="72"/>
      <c r="O368" s="79" t="s">
        <v>369</v>
      </c>
      <c r="P368" s="81">
        <v>43690.29015046296</v>
      </c>
      <c r="Q368" s="79" t="s">
        <v>558</v>
      </c>
      <c r="R368" s="79"/>
      <c r="S368" s="79"/>
      <c r="T368" s="79"/>
      <c r="U368" s="79"/>
      <c r="V368" s="83" t="s">
        <v>903</v>
      </c>
      <c r="W368" s="81">
        <v>43690.29015046296</v>
      </c>
      <c r="X368" s="83" t="s">
        <v>1190</v>
      </c>
      <c r="Y368" s="79"/>
      <c r="Z368" s="79"/>
      <c r="AA368" s="85" t="s">
        <v>1450</v>
      </c>
      <c r="AB368" s="79"/>
      <c r="AC368" s="79" t="b">
        <v>0</v>
      </c>
      <c r="AD368" s="79">
        <v>0</v>
      </c>
      <c r="AE368" s="85" t="s">
        <v>1459</v>
      </c>
      <c r="AF368" s="79" t="b">
        <v>0</v>
      </c>
      <c r="AG368" s="79" t="s">
        <v>1467</v>
      </c>
      <c r="AH368" s="79"/>
      <c r="AI368" s="85" t="s">
        <v>1459</v>
      </c>
      <c r="AJ368" s="79" t="b">
        <v>0</v>
      </c>
      <c r="AK368" s="79">
        <v>4</v>
      </c>
      <c r="AL368" s="85" t="s">
        <v>1445</v>
      </c>
      <c r="AM368" s="79" t="s">
        <v>1487</v>
      </c>
      <c r="AN368" s="79" t="b">
        <v>0</v>
      </c>
      <c r="AO368" s="85" t="s">
        <v>1445</v>
      </c>
      <c r="AP368" s="79" t="s">
        <v>176</v>
      </c>
      <c r="AQ368" s="79">
        <v>0</v>
      </c>
      <c r="AR368" s="79">
        <v>0</v>
      </c>
      <c r="AS368" s="79"/>
      <c r="AT368" s="79"/>
      <c r="AU368" s="79"/>
      <c r="AV368" s="79"/>
      <c r="AW368" s="79"/>
      <c r="AX368" s="79"/>
      <c r="AY368" s="79"/>
      <c r="AZ368" s="79"/>
      <c r="BA368">
        <v>5</v>
      </c>
      <c r="BB368" s="78" t="str">
        <f>REPLACE(INDEX(GroupVertices[Group],MATCH(Edges[[#This Row],[Vertex 1]],GroupVertices[Vertex],0)),1,1,"")</f>
        <v>1</v>
      </c>
      <c r="BC368" s="78" t="str">
        <f>REPLACE(INDEX(GroupVertices[Group],MATCH(Edges[[#This Row],[Vertex 2]],GroupVertices[Vertex],0)),1,1,"")</f>
        <v>4</v>
      </c>
      <c r="BD368" s="48">
        <v>0</v>
      </c>
      <c r="BE368" s="49">
        <v>0</v>
      </c>
      <c r="BF368" s="48">
        <v>0</v>
      </c>
      <c r="BG368" s="49">
        <v>0</v>
      </c>
      <c r="BH368" s="48">
        <v>0</v>
      </c>
      <c r="BI368" s="49">
        <v>0</v>
      </c>
      <c r="BJ368" s="48">
        <v>20</v>
      </c>
      <c r="BK368" s="49">
        <v>100</v>
      </c>
      <c r="BL368" s="48">
        <v>20</v>
      </c>
    </row>
    <row r="369" spans="1:64" ht="15">
      <c r="A369" s="64" t="s">
        <v>295</v>
      </c>
      <c r="B369" s="64" t="s">
        <v>299</v>
      </c>
      <c r="C369" s="65" t="s">
        <v>4031</v>
      </c>
      <c r="D369" s="66">
        <v>10</v>
      </c>
      <c r="E369" s="67" t="s">
        <v>136</v>
      </c>
      <c r="F369" s="68">
        <v>12</v>
      </c>
      <c r="G369" s="65"/>
      <c r="H369" s="69"/>
      <c r="I369" s="70"/>
      <c r="J369" s="70"/>
      <c r="K369" s="34" t="s">
        <v>66</v>
      </c>
      <c r="L369" s="77">
        <v>369</v>
      </c>
      <c r="M369" s="77"/>
      <c r="N369" s="72"/>
      <c r="O369" s="79" t="s">
        <v>369</v>
      </c>
      <c r="P369" s="81">
        <v>43691.46386574074</v>
      </c>
      <c r="Q369" s="79" t="s">
        <v>455</v>
      </c>
      <c r="R369" s="83" t="s">
        <v>569</v>
      </c>
      <c r="S369" s="79" t="s">
        <v>641</v>
      </c>
      <c r="T369" s="79" t="s">
        <v>711</v>
      </c>
      <c r="U369" s="79"/>
      <c r="V369" s="83" t="s">
        <v>903</v>
      </c>
      <c r="W369" s="81">
        <v>43691.46386574074</v>
      </c>
      <c r="X369" s="83" t="s">
        <v>1052</v>
      </c>
      <c r="Y369" s="79"/>
      <c r="Z369" s="79"/>
      <c r="AA369" s="85" t="s">
        <v>1312</v>
      </c>
      <c r="AB369" s="79"/>
      <c r="AC369" s="79" t="b">
        <v>0</v>
      </c>
      <c r="AD369" s="79">
        <v>26</v>
      </c>
      <c r="AE369" s="85" t="s">
        <v>1459</v>
      </c>
      <c r="AF369" s="79" t="b">
        <v>0</v>
      </c>
      <c r="AG369" s="79" t="s">
        <v>1467</v>
      </c>
      <c r="AH369" s="79"/>
      <c r="AI369" s="85" t="s">
        <v>1459</v>
      </c>
      <c r="AJ369" s="79" t="b">
        <v>0</v>
      </c>
      <c r="AK369" s="79">
        <v>5</v>
      </c>
      <c r="AL369" s="85" t="s">
        <v>1459</v>
      </c>
      <c r="AM369" s="79" t="s">
        <v>1487</v>
      </c>
      <c r="AN369" s="79" t="b">
        <v>0</v>
      </c>
      <c r="AO369" s="85" t="s">
        <v>1312</v>
      </c>
      <c r="AP369" s="79" t="s">
        <v>176</v>
      </c>
      <c r="AQ369" s="79">
        <v>0</v>
      </c>
      <c r="AR369" s="79">
        <v>0</v>
      </c>
      <c r="AS369" s="79"/>
      <c r="AT369" s="79"/>
      <c r="AU369" s="79"/>
      <c r="AV369" s="79"/>
      <c r="AW369" s="79"/>
      <c r="AX369" s="79"/>
      <c r="AY369" s="79"/>
      <c r="AZ369" s="79"/>
      <c r="BA369">
        <v>5</v>
      </c>
      <c r="BB369" s="78" t="str">
        <f>REPLACE(INDEX(GroupVertices[Group],MATCH(Edges[[#This Row],[Vertex 1]],GroupVertices[Vertex],0)),1,1,"")</f>
        <v>1</v>
      </c>
      <c r="BC369" s="78" t="str">
        <f>REPLACE(INDEX(GroupVertices[Group],MATCH(Edges[[#This Row],[Vertex 2]],GroupVertices[Vertex],0)),1,1,"")</f>
        <v>4</v>
      </c>
      <c r="BD369" s="48"/>
      <c r="BE369" s="49"/>
      <c r="BF369" s="48"/>
      <c r="BG369" s="49"/>
      <c r="BH369" s="48"/>
      <c r="BI369" s="49"/>
      <c r="BJ369" s="48"/>
      <c r="BK369" s="49"/>
      <c r="BL369" s="48"/>
    </row>
    <row r="370" spans="1:64" ht="15">
      <c r="A370" s="64" t="s">
        <v>295</v>
      </c>
      <c r="B370" s="64" t="s">
        <v>299</v>
      </c>
      <c r="C370" s="65" t="s">
        <v>4031</v>
      </c>
      <c r="D370" s="66">
        <v>10</v>
      </c>
      <c r="E370" s="67" t="s">
        <v>136</v>
      </c>
      <c r="F370" s="68">
        <v>12</v>
      </c>
      <c r="G370" s="65"/>
      <c r="H370" s="69"/>
      <c r="I370" s="70"/>
      <c r="J370" s="70"/>
      <c r="K370" s="34" t="s">
        <v>66</v>
      </c>
      <c r="L370" s="77">
        <v>370</v>
      </c>
      <c r="M370" s="77"/>
      <c r="N370" s="72"/>
      <c r="O370" s="79" t="s">
        <v>369</v>
      </c>
      <c r="P370" s="81">
        <v>43693.41473379629</v>
      </c>
      <c r="Q370" s="79" t="s">
        <v>559</v>
      </c>
      <c r="R370" s="79"/>
      <c r="S370" s="79"/>
      <c r="T370" s="79"/>
      <c r="U370" s="79"/>
      <c r="V370" s="83" t="s">
        <v>903</v>
      </c>
      <c r="W370" s="81">
        <v>43693.41473379629</v>
      </c>
      <c r="X370" s="83" t="s">
        <v>1191</v>
      </c>
      <c r="Y370" s="79"/>
      <c r="Z370" s="79"/>
      <c r="AA370" s="85" t="s">
        <v>1451</v>
      </c>
      <c r="AB370" s="79"/>
      <c r="AC370" s="79" t="b">
        <v>0</v>
      </c>
      <c r="AD370" s="79">
        <v>0</v>
      </c>
      <c r="AE370" s="85" t="s">
        <v>1459</v>
      </c>
      <c r="AF370" s="79" t="b">
        <v>0</v>
      </c>
      <c r="AG370" s="79" t="s">
        <v>1467</v>
      </c>
      <c r="AH370" s="79"/>
      <c r="AI370" s="85" t="s">
        <v>1459</v>
      </c>
      <c r="AJ370" s="79" t="b">
        <v>0</v>
      </c>
      <c r="AK370" s="79">
        <v>2</v>
      </c>
      <c r="AL370" s="85" t="s">
        <v>1446</v>
      </c>
      <c r="AM370" s="79" t="s">
        <v>1487</v>
      </c>
      <c r="AN370" s="79" t="b">
        <v>0</v>
      </c>
      <c r="AO370" s="85" t="s">
        <v>1446</v>
      </c>
      <c r="AP370" s="79" t="s">
        <v>176</v>
      </c>
      <c r="AQ370" s="79">
        <v>0</v>
      </c>
      <c r="AR370" s="79">
        <v>0</v>
      </c>
      <c r="AS370" s="79"/>
      <c r="AT370" s="79"/>
      <c r="AU370" s="79"/>
      <c r="AV370" s="79"/>
      <c r="AW370" s="79"/>
      <c r="AX370" s="79"/>
      <c r="AY370" s="79"/>
      <c r="AZ370" s="79"/>
      <c r="BA370">
        <v>5</v>
      </c>
      <c r="BB370" s="78" t="str">
        <f>REPLACE(INDEX(GroupVertices[Group],MATCH(Edges[[#This Row],[Vertex 1]],GroupVertices[Vertex],0)),1,1,"")</f>
        <v>1</v>
      </c>
      <c r="BC370" s="78" t="str">
        <f>REPLACE(INDEX(GroupVertices[Group],MATCH(Edges[[#This Row],[Vertex 2]],GroupVertices[Vertex],0)),1,1,"")</f>
        <v>4</v>
      </c>
      <c r="BD370" s="48">
        <v>0</v>
      </c>
      <c r="BE370" s="49">
        <v>0</v>
      </c>
      <c r="BF370" s="48">
        <v>0</v>
      </c>
      <c r="BG370" s="49">
        <v>0</v>
      </c>
      <c r="BH370" s="48">
        <v>0</v>
      </c>
      <c r="BI370" s="49">
        <v>0</v>
      </c>
      <c r="BJ370" s="48">
        <v>20</v>
      </c>
      <c r="BK370" s="49">
        <v>100</v>
      </c>
      <c r="BL370" s="48">
        <v>20</v>
      </c>
    </row>
    <row r="371" spans="1:64" ht="15">
      <c r="A371" s="64" t="s">
        <v>295</v>
      </c>
      <c r="B371" s="64" t="s">
        <v>299</v>
      </c>
      <c r="C371" s="65" t="s">
        <v>4031</v>
      </c>
      <c r="D371" s="66">
        <v>10</v>
      </c>
      <c r="E371" s="67" t="s">
        <v>136</v>
      </c>
      <c r="F371" s="68">
        <v>12</v>
      </c>
      <c r="G371" s="65"/>
      <c r="H371" s="69"/>
      <c r="I371" s="70"/>
      <c r="J371" s="70"/>
      <c r="K371" s="34" t="s">
        <v>66</v>
      </c>
      <c r="L371" s="77">
        <v>371</v>
      </c>
      <c r="M371" s="77"/>
      <c r="N371" s="72"/>
      <c r="O371" s="79" t="s">
        <v>369</v>
      </c>
      <c r="P371" s="81">
        <v>43697.23979166667</v>
      </c>
      <c r="Q371" s="79" t="s">
        <v>438</v>
      </c>
      <c r="R371" s="79"/>
      <c r="S371" s="79"/>
      <c r="T371" s="79"/>
      <c r="U371" s="79"/>
      <c r="V371" s="83" t="s">
        <v>903</v>
      </c>
      <c r="W371" s="81">
        <v>43697.23979166667</v>
      </c>
      <c r="X371" s="83" t="s">
        <v>1192</v>
      </c>
      <c r="Y371" s="79"/>
      <c r="Z371" s="79"/>
      <c r="AA371" s="85" t="s">
        <v>1452</v>
      </c>
      <c r="AB371" s="79"/>
      <c r="AC371" s="79" t="b">
        <v>0</v>
      </c>
      <c r="AD371" s="79">
        <v>0</v>
      </c>
      <c r="AE371" s="85" t="s">
        <v>1459</v>
      </c>
      <c r="AF371" s="79" t="b">
        <v>0</v>
      </c>
      <c r="AG371" s="79" t="s">
        <v>1467</v>
      </c>
      <c r="AH371" s="79"/>
      <c r="AI371" s="85" t="s">
        <v>1459</v>
      </c>
      <c r="AJ371" s="79" t="b">
        <v>0</v>
      </c>
      <c r="AK371" s="79">
        <v>1</v>
      </c>
      <c r="AL371" s="85" t="s">
        <v>1447</v>
      </c>
      <c r="AM371" s="79" t="s">
        <v>1487</v>
      </c>
      <c r="AN371" s="79" t="b">
        <v>0</v>
      </c>
      <c r="AO371" s="85" t="s">
        <v>1447</v>
      </c>
      <c r="AP371" s="79" t="s">
        <v>176</v>
      </c>
      <c r="AQ371" s="79">
        <v>0</v>
      </c>
      <c r="AR371" s="79">
        <v>0</v>
      </c>
      <c r="AS371" s="79"/>
      <c r="AT371" s="79"/>
      <c r="AU371" s="79"/>
      <c r="AV371" s="79"/>
      <c r="AW371" s="79"/>
      <c r="AX371" s="79"/>
      <c r="AY371" s="79"/>
      <c r="AZ371" s="79"/>
      <c r="BA371">
        <v>5</v>
      </c>
      <c r="BB371" s="78" t="str">
        <f>REPLACE(INDEX(GroupVertices[Group],MATCH(Edges[[#This Row],[Vertex 1]],GroupVertices[Vertex],0)),1,1,"")</f>
        <v>1</v>
      </c>
      <c r="BC371" s="78" t="str">
        <f>REPLACE(INDEX(GroupVertices[Group],MATCH(Edges[[#This Row],[Vertex 2]],GroupVertices[Vertex],0)),1,1,"")</f>
        <v>4</v>
      </c>
      <c r="BD371" s="48">
        <v>0</v>
      </c>
      <c r="BE371" s="49">
        <v>0</v>
      </c>
      <c r="BF371" s="48">
        <v>0</v>
      </c>
      <c r="BG371" s="49">
        <v>0</v>
      </c>
      <c r="BH371" s="48">
        <v>0</v>
      </c>
      <c r="BI371" s="49">
        <v>0</v>
      </c>
      <c r="BJ371" s="48">
        <v>20</v>
      </c>
      <c r="BK371" s="49">
        <v>100</v>
      </c>
      <c r="BL371" s="48">
        <v>20</v>
      </c>
    </row>
    <row r="372" spans="1:64" ht="15">
      <c r="A372" s="64" t="s">
        <v>335</v>
      </c>
      <c r="B372" s="64" t="s">
        <v>299</v>
      </c>
      <c r="C372" s="65" t="s">
        <v>4028</v>
      </c>
      <c r="D372" s="66">
        <v>3</v>
      </c>
      <c r="E372" s="67" t="s">
        <v>132</v>
      </c>
      <c r="F372" s="68">
        <v>35</v>
      </c>
      <c r="G372" s="65"/>
      <c r="H372" s="69"/>
      <c r="I372" s="70"/>
      <c r="J372" s="70"/>
      <c r="K372" s="34" t="s">
        <v>65</v>
      </c>
      <c r="L372" s="77">
        <v>372</v>
      </c>
      <c r="M372" s="77"/>
      <c r="N372" s="72"/>
      <c r="O372" s="79" t="s">
        <v>369</v>
      </c>
      <c r="P372" s="81">
        <v>43697.91554398148</v>
      </c>
      <c r="Q372" s="79" t="s">
        <v>433</v>
      </c>
      <c r="R372" s="79"/>
      <c r="S372" s="79"/>
      <c r="T372" s="79"/>
      <c r="U372" s="79"/>
      <c r="V372" s="83" t="s">
        <v>934</v>
      </c>
      <c r="W372" s="81">
        <v>43697.91554398148</v>
      </c>
      <c r="X372" s="83" t="s">
        <v>1193</v>
      </c>
      <c r="Y372" s="79"/>
      <c r="Z372" s="79"/>
      <c r="AA372" s="85" t="s">
        <v>1453</v>
      </c>
      <c r="AB372" s="79"/>
      <c r="AC372" s="79" t="b">
        <v>0</v>
      </c>
      <c r="AD372" s="79">
        <v>0</v>
      </c>
      <c r="AE372" s="85" t="s">
        <v>1459</v>
      </c>
      <c r="AF372" s="79" t="b">
        <v>0</v>
      </c>
      <c r="AG372" s="79" t="s">
        <v>1467</v>
      </c>
      <c r="AH372" s="79"/>
      <c r="AI372" s="85" t="s">
        <v>1459</v>
      </c>
      <c r="AJ372" s="79" t="b">
        <v>0</v>
      </c>
      <c r="AK372" s="79">
        <v>4</v>
      </c>
      <c r="AL372" s="85" t="s">
        <v>1448</v>
      </c>
      <c r="AM372" s="79" t="s">
        <v>1487</v>
      </c>
      <c r="AN372" s="79" t="b">
        <v>0</v>
      </c>
      <c r="AO372" s="85" t="s">
        <v>1448</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4</v>
      </c>
      <c r="BD372" s="48">
        <v>1</v>
      </c>
      <c r="BE372" s="49">
        <v>5</v>
      </c>
      <c r="BF372" s="48">
        <v>0</v>
      </c>
      <c r="BG372" s="49">
        <v>0</v>
      </c>
      <c r="BH372" s="48">
        <v>0</v>
      </c>
      <c r="BI372" s="49">
        <v>0</v>
      </c>
      <c r="BJ372" s="48">
        <v>19</v>
      </c>
      <c r="BK372" s="49">
        <v>95</v>
      </c>
      <c r="BL372" s="48">
        <v>20</v>
      </c>
    </row>
    <row r="373" spans="1:64" ht="15">
      <c r="A373" s="64" t="s">
        <v>295</v>
      </c>
      <c r="B373" s="64" t="s">
        <v>323</v>
      </c>
      <c r="C373" s="65" t="s">
        <v>4028</v>
      </c>
      <c r="D373" s="66">
        <v>3</v>
      </c>
      <c r="E373" s="67" t="s">
        <v>132</v>
      </c>
      <c r="F373" s="68">
        <v>35</v>
      </c>
      <c r="G373" s="65"/>
      <c r="H373" s="69"/>
      <c r="I373" s="70"/>
      <c r="J373" s="70"/>
      <c r="K373" s="34" t="s">
        <v>66</v>
      </c>
      <c r="L373" s="77">
        <v>373</v>
      </c>
      <c r="M373" s="77"/>
      <c r="N373" s="72"/>
      <c r="O373" s="79" t="s">
        <v>369</v>
      </c>
      <c r="P373" s="81">
        <v>43686.483564814815</v>
      </c>
      <c r="Q373" s="79" t="s">
        <v>530</v>
      </c>
      <c r="R373" s="83" t="s">
        <v>624</v>
      </c>
      <c r="S373" s="79" t="s">
        <v>639</v>
      </c>
      <c r="T373" s="79" t="s">
        <v>761</v>
      </c>
      <c r="U373" s="79"/>
      <c r="V373" s="83" t="s">
        <v>903</v>
      </c>
      <c r="W373" s="81">
        <v>43686.483564814815</v>
      </c>
      <c r="X373" s="83" t="s">
        <v>1154</v>
      </c>
      <c r="Y373" s="79"/>
      <c r="Z373" s="79"/>
      <c r="AA373" s="85" t="s">
        <v>1414</v>
      </c>
      <c r="AB373" s="79"/>
      <c r="AC373" s="79" t="b">
        <v>0</v>
      </c>
      <c r="AD373" s="79">
        <v>11</v>
      </c>
      <c r="AE373" s="85" t="s">
        <v>1459</v>
      </c>
      <c r="AF373" s="79" t="b">
        <v>1</v>
      </c>
      <c r="AG373" s="79" t="s">
        <v>1467</v>
      </c>
      <c r="AH373" s="79"/>
      <c r="AI373" s="85" t="s">
        <v>1477</v>
      </c>
      <c r="AJ373" s="79" t="b">
        <v>0</v>
      </c>
      <c r="AK373" s="79">
        <v>3</v>
      </c>
      <c r="AL373" s="85" t="s">
        <v>1459</v>
      </c>
      <c r="AM373" s="79" t="s">
        <v>1487</v>
      </c>
      <c r="AN373" s="79" t="b">
        <v>0</v>
      </c>
      <c r="AO373" s="85" t="s">
        <v>1414</v>
      </c>
      <c r="AP373" s="79" t="s">
        <v>1499</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37</v>
      </c>
      <c r="BK373" s="49">
        <v>100</v>
      </c>
      <c r="BL373" s="48">
        <v>37</v>
      </c>
    </row>
    <row r="374" spans="1:64" ht="15">
      <c r="A374" s="64" t="s">
        <v>295</v>
      </c>
      <c r="B374" s="64" t="s">
        <v>323</v>
      </c>
      <c r="C374" s="65" t="s">
        <v>4028</v>
      </c>
      <c r="D374" s="66">
        <v>3</v>
      </c>
      <c r="E374" s="67" t="s">
        <v>132</v>
      </c>
      <c r="F374" s="68">
        <v>35</v>
      </c>
      <c r="G374" s="65"/>
      <c r="H374" s="69"/>
      <c r="I374" s="70"/>
      <c r="J374" s="70"/>
      <c r="K374" s="34" t="s">
        <v>66</v>
      </c>
      <c r="L374" s="77">
        <v>374</v>
      </c>
      <c r="M374" s="77"/>
      <c r="N374" s="72"/>
      <c r="O374" s="79" t="s">
        <v>370</v>
      </c>
      <c r="P374" s="81">
        <v>43699.47222222222</v>
      </c>
      <c r="Q374" s="79" t="s">
        <v>458</v>
      </c>
      <c r="R374" s="79"/>
      <c r="S374" s="79"/>
      <c r="T374" s="79" t="s">
        <v>714</v>
      </c>
      <c r="U374" s="79"/>
      <c r="V374" s="83" t="s">
        <v>903</v>
      </c>
      <c r="W374" s="81">
        <v>43699.47222222222</v>
      </c>
      <c r="X374" s="83" t="s">
        <v>1055</v>
      </c>
      <c r="Y374" s="79"/>
      <c r="Z374" s="79"/>
      <c r="AA374" s="85" t="s">
        <v>1315</v>
      </c>
      <c r="AB374" s="85" t="s">
        <v>1458</v>
      </c>
      <c r="AC374" s="79" t="b">
        <v>0</v>
      </c>
      <c r="AD374" s="79">
        <v>2</v>
      </c>
      <c r="AE374" s="85" t="s">
        <v>1466</v>
      </c>
      <c r="AF374" s="79" t="b">
        <v>0</v>
      </c>
      <c r="AG374" s="79" t="s">
        <v>1467</v>
      </c>
      <c r="AH374" s="79"/>
      <c r="AI374" s="85" t="s">
        <v>1459</v>
      </c>
      <c r="AJ374" s="79" t="b">
        <v>0</v>
      </c>
      <c r="AK374" s="79">
        <v>0</v>
      </c>
      <c r="AL374" s="85" t="s">
        <v>1459</v>
      </c>
      <c r="AM374" s="79" t="s">
        <v>1487</v>
      </c>
      <c r="AN374" s="79" t="b">
        <v>0</v>
      </c>
      <c r="AO374" s="85" t="s">
        <v>1458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11</v>
      </c>
      <c r="BK374" s="49">
        <v>100</v>
      </c>
      <c r="BL374" s="48">
        <v>11</v>
      </c>
    </row>
    <row r="375" spans="1:64" ht="15">
      <c r="A375" s="64" t="s">
        <v>323</v>
      </c>
      <c r="B375" s="64" t="s">
        <v>295</v>
      </c>
      <c r="C375" s="65" t="s">
        <v>4028</v>
      </c>
      <c r="D375" s="66">
        <v>3</v>
      </c>
      <c r="E375" s="67" t="s">
        <v>132</v>
      </c>
      <c r="F375" s="68">
        <v>35</v>
      </c>
      <c r="G375" s="65"/>
      <c r="H375" s="69"/>
      <c r="I375" s="70"/>
      <c r="J375" s="70"/>
      <c r="K375" s="34" t="s">
        <v>66</v>
      </c>
      <c r="L375" s="77">
        <v>375</v>
      </c>
      <c r="M375" s="77"/>
      <c r="N375" s="72"/>
      <c r="O375" s="79" t="s">
        <v>369</v>
      </c>
      <c r="P375" s="81">
        <v>43701.34384259259</v>
      </c>
      <c r="Q375" s="79" t="s">
        <v>525</v>
      </c>
      <c r="R375" s="83" t="s">
        <v>621</v>
      </c>
      <c r="S375" s="79" t="s">
        <v>645</v>
      </c>
      <c r="T375" s="79" t="s">
        <v>757</v>
      </c>
      <c r="U375" s="79"/>
      <c r="V375" s="83" t="s">
        <v>925</v>
      </c>
      <c r="W375" s="81">
        <v>43701.34384259259</v>
      </c>
      <c r="X375" s="83" t="s">
        <v>1146</v>
      </c>
      <c r="Y375" s="79"/>
      <c r="Z375" s="79"/>
      <c r="AA375" s="85" t="s">
        <v>1406</v>
      </c>
      <c r="AB375" s="79"/>
      <c r="AC375" s="79" t="b">
        <v>0</v>
      </c>
      <c r="AD375" s="79">
        <v>34</v>
      </c>
      <c r="AE375" s="85" t="s">
        <v>1459</v>
      </c>
      <c r="AF375" s="79" t="b">
        <v>0</v>
      </c>
      <c r="AG375" s="79" t="s">
        <v>1467</v>
      </c>
      <c r="AH375" s="79"/>
      <c r="AI375" s="85" t="s">
        <v>1459</v>
      </c>
      <c r="AJ375" s="79" t="b">
        <v>0</v>
      </c>
      <c r="AK375" s="79">
        <v>6</v>
      </c>
      <c r="AL375" s="85" t="s">
        <v>1459</v>
      </c>
      <c r="AM375" s="79" t="s">
        <v>1498</v>
      </c>
      <c r="AN375" s="79" t="b">
        <v>0</v>
      </c>
      <c r="AO375" s="85" t="s">
        <v>1406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2</v>
      </c>
      <c r="BE375" s="49">
        <v>6.0606060606060606</v>
      </c>
      <c r="BF375" s="48">
        <v>0</v>
      </c>
      <c r="BG375" s="49">
        <v>0</v>
      </c>
      <c r="BH375" s="48">
        <v>0</v>
      </c>
      <c r="BI375" s="49">
        <v>0</v>
      </c>
      <c r="BJ375" s="48">
        <v>31</v>
      </c>
      <c r="BK375" s="49">
        <v>93.93939393939394</v>
      </c>
      <c r="BL375" s="48">
        <v>33</v>
      </c>
    </row>
    <row r="376" spans="1:64" ht="15">
      <c r="A376" s="64" t="s">
        <v>335</v>
      </c>
      <c r="B376" s="64" t="s">
        <v>295</v>
      </c>
      <c r="C376" s="65" t="s">
        <v>4028</v>
      </c>
      <c r="D376" s="66">
        <v>3</v>
      </c>
      <c r="E376" s="67" t="s">
        <v>132</v>
      </c>
      <c r="F376" s="68">
        <v>35</v>
      </c>
      <c r="G376" s="65"/>
      <c r="H376" s="69"/>
      <c r="I376" s="70"/>
      <c r="J376" s="70"/>
      <c r="K376" s="34" t="s">
        <v>65</v>
      </c>
      <c r="L376" s="77">
        <v>376</v>
      </c>
      <c r="M376" s="77"/>
      <c r="N376" s="72"/>
      <c r="O376" s="79" t="s">
        <v>369</v>
      </c>
      <c r="P376" s="81">
        <v>43701.94993055556</v>
      </c>
      <c r="Q376" s="79" t="s">
        <v>526</v>
      </c>
      <c r="R376" s="79"/>
      <c r="S376" s="79"/>
      <c r="T376" s="79" t="s">
        <v>758</v>
      </c>
      <c r="U376" s="79"/>
      <c r="V376" s="83" t="s">
        <v>934</v>
      </c>
      <c r="W376" s="81">
        <v>43701.94993055556</v>
      </c>
      <c r="X376" s="83" t="s">
        <v>1194</v>
      </c>
      <c r="Y376" s="79"/>
      <c r="Z376" s="79"/>
      <c r="AA376" s="85" t="s">
        <v>1454</v>
      </c>
      <c r="AB376" s="79"/>
      <c r="AC376" s="79" t="b">
        <v>0</v>
      </c>
      <c r="AD376" s="79">
        <v>0</v>
      </c>
      <c r="AE376" s="85" t="s">
        <v>1459</v>
      </c>
      <c r="AF376" s="79" t="b">
        <v>0</v>
      </c>
      <c r="AG376" s="79" t="s">
        <v>1467</v>
      </c>
      <c r="AH376" s="79"/>
      <c r="AI376" s="85" t="s">
        <v>1459</v>
      </c>
      <c r="AJ376" s="79" t="b">
        <v>0</v>
      </c>
      <c r="AK376" s="79">
        <v>6</v>
      </c>
      <c r="AL376" s="85" t="s">
        <v>1406</v>
      </c>
      <c r="AM376" s="79" t="s">
        <v>1487</v>
      </c>
      <c r="AN376" s="79" t="b">
        <v>0</v>
      </c>
      <c r="AO376" s="85" t="s">
        <v>1406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335</v>
      </c>
      <c r="B377" s="64" t="s">
        <v>323</v>
      </c>
      <c r="C377" s="65" t="s">
        <v>4028</v>
      </c>
      <c r="D377" s="66">
        <v>3</v>
      </c>
      <c r="E377" s="67" t="s">
        <v>132</v>
      </c>
      <c r="F377" s="68">
        <v>35</v>
      </c>
      <c r="G377" s="65"/>
      <c r="H377" s="69"/>
      <c r="I377" s="70"/>
      <c r="J377" s="70"/>
      <c r="K377" s="34" t="s">
        <v>65</v>
      </c>
      <c r="L377" s="77">
        <v>377</v>
      </c>
      <c r="M377" s="77"/>
      <c r="N377" s="72"/>
      <c r="O377" s="79" t="s">
        <v>369</v>
      </c>
      <c r="P377" s="81">
        <v>43701.94993055556</v>
      </c>
      <c r="Q377" s="79" t="s">
        <v>526</v>
      </c>
      <c r="R377" s="79"/>
      <c r="S377" s="79"/>
      <c r="T377" s="79" t="s">
        <v>758</v>
      </c>
      <c r="U377" s="79"/>
      <c r="V377" s="83" t="s">
        <v>934</v>
      </c>
      <c r="W377" s="81">
        <v>43701.94993055556</v>
      </c>
      <c r="X377" s="83" t="s">
        <v>1194</v>
      </c>
      <c r="Y377" s="79"/>
      <c r="Z377" s="79"/>
      <c r="AA377" s="85" t="s">
        <v>1454</v>
      </c>
      <c r="AB377" s="79"/>
      <c r="AC377" s="79" t="b">
        <v>0</v>
      </c>
      <c r="AD377" s="79">
        <v>0</v>
      </c>
      <c r="AE377" s="85" t="s">
        <v>1459</v>
      </c>
      <c r="AF377" s="79" t="b">
        <v>0</v>
      </c>
      <c r="AG377" s="79" t="s">
        <v>1467</v>
      </c>
      <c r="AH377" s="79"/>
      <c r="AI377" s="85" t="s">
        <v>1459</v>
      </c>
      <c r="AJ377" s="79" t="b">
        <v>0</v>
      </c>
      <c r="AK377" s="79">
        <v>6</v>
      </c>
      <c r="AL377" s="85" t="s">
        <v>1406</v>
      </c>
      <c r="AM377" s="79" t="s">
        <v>1487</v>
      </c>
      <c r="AN377" s="79" t="b">
        <v>0</v>
      </c>
      <c r="AO377" s="85" t="s">
        <v>1406</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2</v>
      </c>
      <c r="BE377" s="49">
        <v>9.523809523809524</v>
      </c>
      <c r="BF377" s="48">
        <v>0</v>
      </c>
      <c r="BG377" s="49">
        <v>0</v>
      </c>
      <c r="BH377" s="48">
        <v>0</v>
      </c>
      <c r="BI377" s="49">
        <v>0</v>
      </c>
      <c r="BJ377" s="48">
        <v>19</v>
      </c>
      <c r="BK377" s="49">
        <v>90.47619047619048</v>
      </c>
      <c r="BL377"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ErrorMessage="1" sqref="N2:N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Color" prompt="To select an optional edge color, right-click and select Select Color on the right-click menu." sqref="C3:C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Opacity" prompt="Enter an optional edge opacity between 0 (transparent) and 100 (opaque)." errorTitle="Invalid Edge Opacity" error="The optional edge opacity must be a whole number between 0 and 10." sqref="F3:F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showErrorMessage="1" promptTitle="Vertex 1 Name" prompt="Enter the name of the edge's first vertex." sqref="A3:A377"/>
    <dataValidation allowBlank="1" showInputMessage="1" showErrorMessage="1" promptTitle="Vertex 2 Name" prompt="Enter the name of the edge's second vertex." sqref="B3:B377"/>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7"/>
  </dataValidations>
  <hyperlinks>
    <hyperlink ref="R3" r:id="rId1" display="https://www.instagram.com/p/B1BGPhgpfqw/?igshid=10pgayi8uleke"/>
    <hyperlink ref="R4" r:id="rId2" display="https://nodexlgraphgallery.org/Pages/Graph.aspx?graphID=206380"/>
    <hyperlink ref="R5" r:id="rId3" display="https://nodexlgraphgallery.org/Pages/Graph.aspx?graphID=206378"/>
    <hyperlink ref="R6" r:id="rId4" display="https://nodexlgraphgallery.org/Pages/Graph.aspx?graphID=206378"/>
    <hyperlink ref="R7" r:id="rId5" display="https://nodexlgraphgallery.org/Pages/Graph.aspx?graphID=206378"/>
    <hyperlink ref="R8" r:id="rId6" display="https://nodexlgraphgallery.org/Pages/Graph.aspx?graphID=206380"/>
    <hyperlink ref="R9" r:id="rId7" display="https://nodexlgraphgallery.org/Pages/Graph.aspx?graphID=206378"/>
    <hyperlink ref="R10" r:id="rId8" display="https://nodexlgraphgallery.org/Pages/Graph.aspx?graphID=206380"/>
    <hyperlink ref="R11" r:id="rId9" display="https://nodexlgraphgallery.org/Pages/Graph.aspx?graphID=206380"/>
    <hyperlink ref="R12" r:id="rId10" display="https://nodexlgraphgallery.org/Pages/Graph.aspx?graphID=206380"/>
    <hyperlink ref="R13" r:id="rId11" display="https://nodexlgraphgallery.org/Pages/Graph.aspx?graphID=206380"/>
    <hyperlink ref="R14" r:id="rId12" display="https://nodexlgraphgallery.org/Pages/Graph.aspx?graphID=206380"/>
    <hyperlink ref="R15" r:id="rId13" display="https://nodexlgraphgallery.org/Pages/Graph.aspx?graphID=206380"/>
    <hyperlink ref="R16" r:id="rId14" display="https://nodexlgraphgallery.org/Pages/Graph.aspx?graphID=206380"/>
    <hyperlink ref="R17" r:id="rId15" display="https://nodexlgraphgallery.org/Pages/Graph.aspx?graphID=206378"/>
    <hyperlink ref="R18" r:id="rId16" display="https://www.stara.fi/"/>
    <hyperlink ref="R19" r:id="rId17" display="https://www.stara.fi/"/>
    <hyperlink ref="R20" r:id="rId18" display="https://www.stara.fi/"/>
    <hyperlink ref="R21" r:id="rId19" display="https://www.stara.fi/"/>
    <hyperlink ref="R23" r:id="rId20" display="https://www.stara.fi/"/>
    <hyperlink ref="R24" r:id="rId21" display="https://www.stara.fi/"/>
    <hyperlink ref="R25" r:id="rId22" display="https://www.stara.fi/"/>
    <hyperlink ref="R27" r:id="rId23" display="https://www.stara.fi/"/>
    <hyperlink ref="R28" r:id="rId24" display="https://www.stara.fi/"/>
    <hyperlink ref="R29" r:id="rId25" display="https://www.stara.fi/"/>
    <hyperlink ref="R39" r:id="rId26" display="https://www.instagram.com/p/B1GKDuSBgQi/?igshid=qhdhaofvitur"/>
    <hyperlink ref="R40" r:id="rId27" display="https://www.instagram.com/p/B1GKDuSBgQi/?igshid=qhdhaofvitur"/>
    <hyperlink ref="R45" r:id="rId28" display="https://www.facebook.com/events/563151180884311/"/>
    <hyperlink ref="R48" r:id="rId29" display="https://twitter.com/classicrockmag/status/1161350456230195200"/>
    <hyperlink ref="R51" r:id="rId30" display="https://twitter.com/Postimuseo/status/1161158937510600704"/>
    <hyperlink ref="R52" r:id="rId31" display="https://twitter.com/Postimuseo/status/1161158937510600704"/>
    <hyperlink ref="R53" r:id="rId32" display="https://twitter.com/Postimuseo/status/1161158937510600704"/>
    <hyperlink ref="R54" r:id="rId33" display="https://news.cision.com/fi/lidl-suomi/r/lidl-aloitti-myymalan-rakennustyot-tampereella,c2880266"/>
    <hyperlink ref="R55" r:id="rId34" display="https://news.cision.com/fi/lidl-suomi/r/lidl-aloitti-myymalan-rakennustyot-tampereella,c2880266"/>
    <hyperlink ref="R56" r:id="rId35" display="https://www.loudersound.com/features/we-saw-rammstein-play-two-shows-in-the-most-metal-city-on-the-planet-and-fk"/>
    <hyperlink ref="R57" r:id="rId36" display="https://www.loudersound.com/features/we-saw-rammstein-play-two-shows-in-the-most-metal-city-on-the-planet-and-fk"/>
    <hyperlink ref="R59" r:id="rId37" display="https://www.loudersound.com/features/we-saw-rammstein-play-two-shows-in-the-most-metal-city-on-the-planet-and-fk"/>
    <hyperlink ref="R60" r:id="rId38" display="https://www.loudersound.com/features/we-saw-rammstein-play-two-shows-in-the-most-metal-city-on-the-planet-and-fk"/>
    <hyperlink ref="R65" r:id="rId39" display="http://destinationrecommended.com/destinations/tampere"/>
    <hyperlink ref="R66" r:id="rId40" display="http://destinationrecommended.com/destinations/tampere"/>
    <hyperlink ref="R72" r:id="rId41" display="https://www.loudersound.com/features/we-saw-rammstein-play-two-shows-in-the-most-metal-city-on-the-planet-and-fk"/>
    <hyperlink ref="R74" r:id="rId42" display="https://yle.fi/uutiset/3-10921628?utm_source=twitter-share&amp;utm_medium=social"/>
    <hyperlink ref="R76" r:id="rId43" display="https://www.stara.fi/"/>
    <hyperlink ref="R80" r:id="rId44" display="https://www.instagram.com/p/B1OL6LhlxmI/?igshid=1atghphcs1qla"/>
    <hyperlink ref="R98" r:id="rId45" display="https://www.instagram.com/p/B1OmTEmC0lA/?igshid=wagz3yv60go4"/>
    <hyperlink ref="R99" r:id="rId46" display="https://www.instagram.com/p/B1Om7_qC8l-/?igshid=1jh5ijvoypl75"/>
    <hyperlink ref="R106" r:id="rId47" display="https://www.instagram.com/p/B1SzBZHh6vL/?igshid=54vcydyvpqe4"/>
    <hyperlink ref="R107" r:id="rId48" display="https://visittampere.fi/hameenpuiston-puistofiesta/"/>
    <hyperlink ref="R108" r:id="rId49" display="https://visittampere.fi/hameenpuiston-puistofiesta/"/>
    <hyperlink ref="R109" r:id="rId50" display="https://visittampere.fi/hameenpuiston-puistofiesta/"/>
    <hyperlink ref="R117" r:id="rId51" display="https://visittampere.fi/tampere-lakeland-festival/"/>
    <hyperlink ref="R120" r:id="rId52" display="https://twitter.com/TampereRatikka/status/1161559332368130048"/>
    <hyperlink ref="R125" r:id="rId53" display="https://www.loudersound.com/features/we-saw-rammstein-play-two-shows-in-the-most-metal-city-on-the-planet-and-fk"/>
    <hyperlink ref="R126" r:id="rId54" display="https://www.loudersound.com/features/we-saw-rammstein-play-two-shows-in-the-most-metal-city-on-the-planet-and-fk"/>
    <hyperlink ref="R135" r:id="rId55" display="https://visittampere.fi/en/articles/tampere-deck-arena/"/>
    <hyperlink ref="R142" r:id="rId56" display="https://visittampere.fi/ajankohtaista/lakesperience-benchmarking-trip-to-germany/"/>
    <hyperlink ref="R143" r:id="rId57" display="https://visittampere.fi/en/tampere-lakeland-festival/"/>
    <hyperlink ref="R145" r:id="rId58" display="https://visittampere.fi/tampere-lakeland-festival/"/>
    <hyperlink ref="R146" r:id="rId59" display="https://kohokohdat.fi/tampere/uusi-japanilainen-ravintola-fujimi/"/>
    <hyperlink ref="R148" r:id="rId60" display="https://www.instagram.com/p/B1MHOOYBjDx/?igshid=1p3utlch07ao2"/>
    <hyperlink ref="R149" r:id="rId61" display="https://www.instagram.com/p/B1fk1POhIJ9/?igshid=93er5usnxk5x"/>
    <hyperlink ref="R150" r:id="rId62" display="https://www.instagram.com/p/B1flQwTBpdU/?igshid=ibyqbafu6fn7"/>
    <hyperlink ref="R151" r:id="rId63" display="https://twitter.com/tamperekaupunki/status/1164779187569168395"/>
    <hyperlink ref="R153" r:id="rId64" display="https://suomenkuvalehti.fi/jutut/kotimaa/skeittaus-on-miljardibisnes-josta-tulee-ensi-kertaa-myos-olympialaji-silti-lautailijoita-ahdistaa-onko-rahina-ja-hauskapito-loppu/"/>
    <hyperlink ref="R154" r:id="rId65" display="https://suomenkuvalehti.fi/jutut/kotimaa/skeittaus-on-miljardibisnes-josta-tulee-ensi-kertaa-myos-olympialaji-silti-lautailijoita-ahdistaa-onko-rahina-ja-hauskapito-loppu/"/>
    <hyperlink ref="R155" r:id="rId66" display="https://www.loudersound.com/features/we-saw-rammstein-play-two-shows-in-the-most-metal-city-on-the-planet-and-fk"/>
    <hyperlink ref="R156" r:id="rId67" display="https://www.loudersound.com/features/we-saw-rammstein-play-two-shows-in-the-most-metal-city-on-the-planet-and-fk"/>
    <hyperlink ref="R163" r:id="rId68" display="https://suomenkuvalehti.fi/jutut/kotimaa/skeittaus-on-miljardibisnes-josta-tulee-ensi-kertaa-myos-olympialaji-silti-lautailijoita-ahdistaa-onko-rahina-ja-hauskapito-loppu/"/>
    <hyperlink ref="R171" r:id="rId69" display="https://www.stara.fi/"/>
    <hyperlink ref="R172" r:id="rId70" display="https://www.loudersound.com/features/we-saw-rammstein-play-two-shows-in-the-most-metal-city-on-the-planet-and-fk"/>
    <hyperlink ref="R176" r:id="rId71" display="https://muumimuseo.fi/en/visit-us/competition/"/>
    <hyperlink ref="R177" r:id="rId72" display="https://visittampere.fi/en/events/moomin-museum-garden-party/"/>
    <hyperlink ref="R184" r:id="rId73" display="https://www.instagram.com/p/B1bl7zynEi5/"/>
    <hyperlink ref="R185" r:id="rId74" display="https://katzenworld.co.uk/2019/08/22/the-cat-cafes-of-finland-and-sweden/"/>
    <hyperlink ref="R190" r:id="rId75" display="https://visittampere.fi/artikkelit/pyoraily-tampereella/"/>
    <hyperlink ref="R192" r:id="rId76" display="https://visittampere.fi/tapahtumat/sastamalan-wanhat-talot/"/>
    <hyperlink ref="R194" r:id="rId77" display="https://visittampere.fi/tapahtumat/tuulensuun-korttelijuhla/"/>
    <hyperlink ref="R195" r:id="rId78" display="https://visittampere.fi/tapahtumat/taidekirja/"/>
    <hyperlink ref="R196" r:id="rId79" display="https://www.stara.fi/"/>
    <hyperlink ref="R197" r:id="rId80" display="https://www.stara.fi/"/>
    <hyperlink ref="R198" r:id="rId81" display="https://www.stara.fi/"/>
    <hyperlink ref="R199" r:id="rId82" display="https://www.stara.fi/"/>
    <hyperlink ref="R200" r:id="rId83" display="https://www.stara.fi/"/>
    <hyperlink ref="R201" r:id="rId84" display="https://www.stara.fi/"/>
    <hyperlink ref="R202" r:id="rId85" display="https://www.stara.fi/"/>
    <hyperlink ref="R203" r:id="rId86" display="https://www.stara.fi/"/>
    <hyperlink ref="R204" r:id="rId87" display="https://www.iltalehti.fi/matkajutut/a/087fe386-bba2-4263-8452-21face928b3f"/>
    <hyperlink ref="R206" r:id="rId88" display="https://visittampere.fi/en/events/moomin-museum-garden-party/"/>
    <hyperlink ref="R207" r:id="rId89" display="https://visittampere.fi/en/news/paris-north-cape-photo-adventure-arrives-to-tampere/"/>
    <hyperlink ref="R209" r:id="rId90" display="https://www.tamperelainen.fi/artikkeli/791588-kansainvaliset-valokuvaseikkailijat-saapuvat-tampereelle-kohteina-muun-muassa"/>
    <hyperlink ref="R215" r:id="rId91" display="https://www.tampere.fi/material/attachments/uutiskeskus/tampere/h/WmaJ4zXi7/PuutarhajuhlaA5ohjelmakartta-printti.pdf"/>
    <hyperlink ref="R219" r:id="rId92" display="https://suomenkuvalehti.fi/jutut/kotimaa/skeittaus-on-miljardibisnes-josta-tulee-ensi-kertaa-myos-olympialaji-silti-lautailijoita-ahdistaa-onko-rahina-ja-hauskapito-loppu/"/>
    <hyperlink ref="R222" r:id="rId93" display="https://visittampere.fi/tapahtumat/hiedanrannan-puutarhajuhlat/"/>
    <hyperlink ref="R224" r:id="rId94" display="https://visittampere.fi/ajankohtaista/g-livelab-tampere-avautuu/"/>
    <hyperlink ref="R225" r:id="rId95" display="https://www.glivelab.fi/tampere/"/>
    <hyperlink ref="R227" r:id="rId96" display="https://visittampere.fi/en/news/paris-north-cape-photo-adventure-arrives-to-tampere/"/>
    <hyperlink ref="R228" r:id="rId97" display="https://visittampere.fi/en/news/paris-north-cape-photo-adventure-arrives-to-tampere/"/>
    <hyperlink ref="R230" r:id="rId98" display="https://visittampere.fi/ajankohtaista/paris-north-cape-photo-adventure-valloittaa-tampereen/"/>
    <hyperlink ref="R231" r:id="rId99" display="https://www.tamperelainen.fi/artikkeli/791588-kansainvaliset-valokuvaseikkailijat-saapuvat-tampereelle-kohteina-muun-muassa"/>
    <hyperlink ref="R232" r:id="rId100" display="https://www.tampere.fi/tampereen-kaupunki/ajankohtaista/tiedotteet/2019/08/17082019_1.html"/>
    <hyperlink ref="R234" r:id="rId101" display="https://www.aamulehti.fi/a/46212f5f-d11d-4e2e-8be6-5566cb5cd397"/>
    <hyperlink ref="R237" r:id="rId102" display="https://twitter.com/UrsulaHelsky/status/1164535848819462144"/>
    <hyperlink ref="R239" r:id="rId103" display="https://www.tampere.fi/tampereen-kaupunki/ajankohtaista/tapahtumat/AEf1RTsup.html.stx"/>
    <hyperlink ref="R241" r:id="rId104" display="https://visittampere.fi/tapahtumat/kortejarven-eloisa-elokuu/"/>
    <hyperlink ref="R242" r:id="rId105" display="https://www.instagram.com/p/B0-8zv5o--V/"/>
    <hyperlink ref="R243" r:id="rId106" display="https://visittampere.fi/ajankohtaista/paris-north-cape-photo-adventure-valloittaa-tampereen/"/>
    <hyperlink ref="R244" r:id="rId107" display="https://visittampere.fi/tapahtumat/hameenpuiston-puistofiesta/"/>
    <hyperlink ref="R245" r:id="rId108" display="https://www.facebook.com/events/2520347938247384/"/>
    <hyperlink ref="R246" r:id="rId109" display="https://www.loudersound.com/features/we-saw-rammstein-play-two-shows-in-the-most-metal-city-on-the-planet-and-fk"/>
    <hyperlink ref="R247" r:id="rId110" display="https://www.tamperelainen.fi/artikkeli/791588-kansainvaliset-valokuvaseikkailijat-saapuvat-tampereelle-kohteina-muun-muassa"/>
    <hyperlink ref="R248" r:id="rId111" display="https://www.tampere.fi/tampereen-kaupunki/ajankohtaista/tiedotteet/2019/08/17082019_1.html"/>
    <hyperlink ref="R250" r:id="rId112" display="https://visittampere.fi/tampere-lakeland-festival/"/>
    <hyperlink ref="R251" r:id="rId113" display="https://visittampere.fi/tampere-lakeland-festival/"/>
    <hyperlink ref="R252" r:id="rId114" display="https://visittampere.fi/tapahtumat/pispalan-saunafestivaali/"/>
    <hyperlink ref="R253" r:id="rId115" display="https://visittampere.fi/tapahtumat/tuulensuun-korttelijuhla/"/>
    <hyperlink ref="R254" r:id="rId116" display="https://visittampere.fi/artikkelit/sarkanniemen-alueen-uudet-palvelut-kysely/"/>
    <hyperlink ref="R257" r:id="rId117" display="https://visittampere.fi/tapahtumat/viikinsaaren-venetsialaiset/"/>
    <hyperlink ref="R263" r:id="rId118" display="https://visittampere.fi/tapahtumat/hameenpuiston-puistofiesta/"/>
    <hyperlink ref="R272" r:id="rId119" display="https://suomenkuvalehti.fi/jutut/kotimaa/skeittaus-on-miljardibisnes-josta-tulee-ensi-kertaa-myos-olympialaji-silti-lautailijoita-ahdistaa-onko-rahina-ja-hauskapito-loppu/"/>
    <hyperlink ref="R273" r:id="rId120" display="https://suomenkuvalehti.fi/jutut/kotimaa/skeittaus-on-miljardibisnes-josta-tulee-ensi-kertaa-myos-olympialaji-silti-lautailijoita-ahdistaa-onko-rahina-ja-hauskapito-loppu/"/>
    <hyperlink ref="R293" r:id="rId121" display="https://forms.gle/tBuRFGqGaq3gJL5NA"/>
    <hyperlink ref="R294" r:id="rId122" display="https://visittampere.fi/en/tampere-lakeland-festival/"/>
    <hyperlink ref="R303" r:id="rId123" display="https://twitter.com/thisisFINLAND/status/1164877955044192257"/>
    <hyperlink ref="R304" r:id="rId124" display="https://www.instagram.com/p/B1M_D-aBNEv/?igshid=r4pa5o2lv6pg"/>
    <hyperlink ref="R305" r:id="rId125" display="https://www.instagram.com/p/B1hUpDLBies/?igshid=i11ot0i9ax57"/>
    <hyperlink ref="R306" r:id="rId126" display="https://visittampere.fi/en/events/pispala-sauna-festival/"/>
    <hyperlink ref="R307" r:id="rId127" display="https://visittampere.fi/en/events/pispala-sauna-festival/"/>
    <hyperlink ref="R309" r:id="rId128" display="https://visittampere.fi/en/events/pispala-sauna-festival/"/>
    <hyperlink ref="R312" r:id="rId129" display="https://www.instagram.com/p/B1izoMYg58G/?igshid=kob1j5ugmey9"/>
    <hyperlink ref="R315" r:id="rId130" display="https://www.youtube.com/watch?v=Pd65o1jiUXk&amp;feature=youtu.be"/>
    <hyperlink ref="R319" r:id="rId131" display="https://www.loudersound.com/features/we-saw-rammstein-play-two-shows-in-the-most-metal-city-on-the-planet-and-fk"/>
    <hyperlink ref="R320" r:id="rId132" display="https://twitter.com/womex/status/1159773492205821952"/>
    <hyperlink ref="R321" r:id="rId133" display="https://www.instagram.com/p/B0-8zv5o--V/"/>
    <hyperlink ref="R322" r:id="rId134" display="https://visittampere.fi/en/news/paris-north-cape-photo-adventure-arrives-to-tampere/"/>
    <hyperlink ref="R323" r:id="rId135" display="https://www.loudersound.com/features/we-saw-rammstein-play-two-shows-in-the-most-metal-city-on-the-planet-and-fk"/>
    <hyperlink ref="R324" r:id="rId136" display="https://www.loudersound.com/features/we-saw-rammstein-play-two-shows-in-the-most-metal-city-on-the-planet-and-fk"/>
    <hyperlink ref="R325" r:id="rId137" display="http://puntomice.com/punto-mice-32/"/>
    <hyperlink ref="R326" r:id="rId138" display="http://puntomice.com/punto-mice-32/"/>
    <hyperlink ref="R331" r:id="rId139" display="https://visittampere.fi/en/news/paris-north-cape-photo-adventure-arrives-to-tampere/"/>
    <hyperlink ref="R332" r:id="rId140" display="https://visittampere.fi/en/news/paris-north-cape-photo-adventure-arrives-to-tampere/"/>
    <hyperlink ref="R334" r:id="rId141" display="https://visittampere.fi/en/tampere-lakeland-festival/"/>
    <hyperlink ref="R338" r:id="rId142" display="https://twitter.com/VisitTampere/status/1161541871790972928"/>
    <hyperlink ref="R340" r:id="rId143" display="https://www.loudersound.com/features/we-saw-rammstein-play-two-shows-in-the-most-metal-city-on-the-planet-and-fk"/>
    <hyperlink ref="R360" r:id="rId144" display="https://www.discoveringfinland.com/destination/the-house-of-mr-clutterbuck/"/>
    <hyperlink ref="R361" r:id="rId145" display="https://www.blockfest.fi/"/>
    <hyperlink ref="R362" r:id="rId146" display="https://www.blockfest.fi/"/>
    <hyperlink ref="R364" r:id="rId147" display="https://www.loudersound.com/features/we-saw-rammstein-play-two-shows-in-the-most-metal-city-on-the-planet-and-fk"/>
    <hyperlink ref="R365" r:id="rId148" display="https://visittampere.fi/en/events/tamperrada-pintxo-week/"/>
    <hyperlink ref="R366" r:id="rId149" display="https://visittampere.fi/en/tampere-lakeland-festival/"/>
    <hyperlink ref="R369" r:id="rId150" display="https://www.loudersound.com/features/we-saw-rammstein-play-two-shows-in-the-most-metal-city-on-the-planet-and-fk"/>
    <hyperlink ref="R373" r:id="rId151" display="https://twitter.com/womex/status/1159773492205821952"/>
    <hyperlink ref="R375" r:id="rId152" display="https://visittampere.fi/en/events/pispala-sauna-festival/"/>
    <hyperlink ref="U19" r:id="rId153" display="https://pbs.twimg.com/media/EBrpSN9XsAAcOcm.jpg"/>
    <hyperlink ref="U20" r:id="rId154" display="https://pbs.twimg.com/media/EBrpXp4XsAAwiBr.jpg"/>
    <hyperlink ref="U21" r:id="rId155" display="https://pbs.twimg.com/media/EBrpbCmW4AACNC6.jpg"/>
    <hyperlink ref="U23" r:id="rId156" display="https://pbs.twimg.com/media/EBrpSN9XsAAcOcm.jpg"/>
    <hyperlink ref="U24" r:id="rId157" display="https://pbs.twimg.com/media/EBrpXp4XsAAwiBr.jpg"/>
    <hyperlink ref="U25" r:id="rId158" display="https://pbs.twimg.com/media/EBrpbCmW4AACNC6.jpg"/>
    <hyperlink ref="U34" r:id="rId159" display="https://pbs.twimg.com/media/EBs7cPFW4AAEMbi.jpg"/>
    <hyperlink ref="U38" r:id="rId160" display="https://pbs.twimg.com/media/EClPOGIXkAA_b_l.jpg"/>
    <hyperlink ref="U42" r:id="rId161" display="https://pbs.twimg.com/media/C-rZEnFXoAUT9O5.jpg"/>
    <hyperlink ref="U45" r:id="rId162" display="https://pbs.twimg.com/media/EB13ACRWsAAldqg.jpg"/>
    <hyperlink ref="U46" r:id="rId163" display="https://pbs.twimg.com/media/EB2Uxp6WkAAvVkR.jpg"/>
    <hyperlink ref="U65" r:id="rId164" display="https://pbs.twimg.com/media/EB-jTwAXsAAivjB.jpg"/>
    <hyperlink ref="U91" r:id="rId165" display="https://pbs.twimg.com/media/ECKgMxoXkAAkGV2.jpg"/>
    <hyperlink ref="U92" r:id="rId166" display="https://pbs.twimg.com/media/ECGYli3WwAUs8d5.jpg"/>
    <hyperlink ref="U93" r:id="rId167" display="https://pbs.twimg.com/media/ECLO9r_WwAE-8ER.jpg"/>
    <hyperlink ref="U94" r:id="rId168" display="https://pbs.twimg.com/media/ECLPRnZXkAAGY3b.jpg"/>
    <hyperlink ref="U95" r:id="rId169" display="https://pbs.twimg.com/media/ECLO9r_WwAE-8ER.jpg"/>
    <hyperlink ref="U96" r:id="rId170" display="https://pbs.twimg.com/media/ECLPRnZXkAAGY3b.jpg"/>
    <hyperlink ref="U97" r:id="rId171" display="https://pbs.twimg.com/media/ECKgMxoXkAAkGV2.jpg"/>
    <hyperlink ref="U101" r:id="rId172" display="https://pbs.twimg.com/media/ECKfzQdWsAAyhiR.jpg"/>
    <hyperlink ref="U139" r:id="rId173" display="https://pbs.twimg.com/media/EBs7cPFW4AAEMbi.jpg"/>
    <hyperlink ref="U166" r:id="rId174" display="https://pbs.twimg.com/media/ECosE7oVAAAs7tV.jpg"/>
    <hyperlink ref="U173" r:id="rId175" display="https://pbs.twimg.com/media/ECFDCyaUcAcSWFE.jpg"/>
    <hyperlink ref="U179" r:id="rId176" display="https://pbs.twimg.com/media/EClPOGIXkAA_b_l.jpg"/>
    <hyperlink ref="U184" r:id="rId177" display="https://pbs.twimg.com/media/ECgkApuX4AYEwPP.jpg"/>
    <hyperlink ref="U196" r:id="rId178" display="https://pbs.twimg.com/media/EBrpSN9XsAAcOcm.jpg"/>
    <hyperlink ref="U197" r:id="rId179" display="https://pbs.twimg.com/media/EBrpSN9XsAAcOcm.jpg"/>
    <hyperlink ref="U198" r:id="rId180" display="https://pbs.twimg.com/media/EBrpXp4XsAAwiBr.jpg"/>
    <hyperlink ref="U199" r:id="rId181" display="https://pbs.twimg.com/media/EBrpXp4XsAAwiBr.jpg"/>
    <hyperlink ref="U200" r:id="rId182" display="https://pbs.twimg.com/media/EBrpbCmW4AACNC6.jpg"/>
    <hyperlink ref="U201" r:id="rId183" display="https://pbs.twimg.com/media/EBrpbCmW4AACNC6.jpg"/>
    <hyperlink ref="U207" r:id="rId184" display="https://pbs.twimg.com/media/ECAd9JBXkAAyHed.png"/>
    <hyperlink ref="U209" r:id="rId185" display="https://pbs.twimg.com/media/ECAcrWiW4AAYprf.png"/>
    <hyperlink ref="U211" r:id="rId186" display="https://pbs.twimg.com/media/EB_245ZX4AAlSRv.jpg"/>
    <hyperlink ref="U212" r:id="rId187" display="https://pbs.twimg.com/media/EB_70e0XUAAArKF.jpg"/>
    <hyperlink ref="U213" r:id="rId188" display="https://pbs.twimg.com/media/ECAULUdWsAI0j_I.jpg"/>
    <hyperlink ref="U214" r:id="rId189" display="https://pbs.twimg.com/media/ECEgxFXUIAAIPNt.jpg"/>
    <hyperlink ref="U215" r:id="rId190" display="https://pbs.twimg.com/media/ECEh7qpUEAAenbX.jpg"/>
    <hyperlink ref="U216" r:id="rId191" display="https://pbs.twimg.com/media/ECEjZmVUIAMUSS7.jpg"/>
    <hyperlink ref="U217" r:id="rId192" display="https://pbs.twimg.com/media/ECEnawWU0AAH6KH.jpg"/>
    <hyperlink ref="U218" r:id="rId193" display="https://pbs.twimg.com/media/ECFbPgyXkAYgrRN.jpg"/>
    <hyperlink ref="U225" r:id="rId194" display="https://pbs.twimg.com/media/ECFX1mhWwAELCu2.jpg"/>
    <hyperlink ref="U228" r:id="rId195" display="https://pbs.twimg.com/media/ECAd9JBXkAAyHed.png"/>
    <hyperlink ref="U229" r:id="rId196" display="https://pbs.twimg.com/media/ECLtQfIXoAESR40.jpg"/>
    <hyperlink ref="U231" r:id="rId197" display="https://pbs.twimg.com/media/ECAcrWiW4AAYprf.png"/>
    <hyperlink ref="U232" r:id="rId198" display="https://pbs.twimg.com/media/ECLqdBAWwAA3fYw.jpg"/>
    <hyperlink ref="U247" r:id="rId199" display="https://pbs.twimg.com/media/ECAcrWiW4AAYprf.png"/>
    <hyperlink ref="U248" r:id="rId200" display="https://pbs.twimg.com/media/ECLqdBAWwAA3fYw.jpg"/>
    <hyperlink ref="U282" r:id="rId201" display="https://pbs.twimg.com/media/ECooBUUUIAEXvHO.jpg"/>
    <hyperlink ref="U284" r:id="rId202" display="https://pbs.twimg.com/media/ECooBUUUIAEXvHO.jpg"/>
    <hyperlink ref="U286" r:id="rId203" display="https://pbs.twimg.com/media/ECooBUUUIAEXvHO.jpg"/>
    <hyperlink ref="U288" r:id="rId204" display="https://pbs.twimg.com/media/ECooBUUUIAEXvHO.jpg"/>
    <hyperlink ref="U290" r:id="rId205" display="https://pbs.twimg.com/media/ECooBUUUIAEXvHO.jpg"/>
    <hyperlink ref="U296" r:id="rId206" display="https://pbs.twimg.com/media/ECrF_OnX4AA7T_k.jpg"/>
    <hyperlink ref="U297" r:id="rId207" display="https://pbs.twimg.com/media/ECrF_OnX4AA7T_k.jpg"/>
    <hyperlink ref="U298" r:id="rId208" display="https://pbs.twimg.com/media/ECrF_OnX4AA7T_k.jpg"/>
    <hyperlink ref="U299" r:id="rId209" display="https://pbs.twimg.com/media/ECrF_OnX4AA7T_k.jpg"/>
    <hyperlink ref="U300" r:id="rId210" display="https://pbs.twimg.com/media/ECrF_OnX4AA7T_k.jpg"/>
    <hyperlink ref="U301" r:id="rId211" display="https://pbs.twimg.com/media/ECrF_OnX4AA7T_k.jpg"/>
    <hyperlink ref="U302" r:id="rId212" display="https://pbs.twimg.com/media/ECrF_OnX4AA7T_k.jpg"/>
    <hyperlink ref="U325" r:id="rId213" display="https://pbs.twimg.com/media/ECvNzOUW4AARiKf.jpg"/>
    <hyperlink ref="U326" r:id="rId214" display="https://pbs.twimg.com/media/ECvNzOUW4AARiKf.jpg"/>
    <hyperlink ref="U332" r:id="rId215" display="https://pbs.twimg.com/media/ECAd9JBXkAAyHed.png"/>
    <hyperlink ref="U333" r:id="rId216" display="https://pbs.twimg.com/media/ECLtQfIXoAESR40.jpg"/>
    <hyperlink ref="U345" r:id="rId217" display="https://pbs.twimg.com/media/ECO6a7eWkAE3fsM.jpg"/>
    <hyperlink ref="U346" r:id="rId218" display="https://pbs.twimg.com/media/EByckO7XsAAENAE.jpg"/>
    <hyperlink ref="U347" r:id="rId219" display="https://pbs.twimg.com/media/EB8ztBkWwAE3pPB.jpg"/>
    <hyperlink ref="U348" r:id="rId220" display="https://pbs.twimg.com/media/EClotSWWsAAr3Vc.jpg"/>
    <hyperlink ref="U349" r:id="rId221" display="https://pbs.twimg.com/media/ECqw3gdXkAIoFTv.jpg"/>
    <hyperlink ref="U350" r:id="rId222" display="https://pbs.twimg.com/media/ECwHyhLXUAE-9Zp.jpg"/>
    <hyperlink ref="U351" r:id="rId223" display="https://pbs.twimg.com/media/EBs7cPFW4AAEMbi.jpg"/>
    <hyperlink ref="U352" r:id="rId224" display="https://pbs.twimg.com/media/EBwvujlWkAAHBkX.jpg"/>
    <hyperlink ref="U353" r:id="rId225" display="https://pbs.twimg.com/media/EB8mU1iX4AEEYl2.jpg"/>
    <hyperlink ref="U354" r:id="rId226" display="https://pbs.twimg.com/media/EB8m2-bXsAErnUz.jpg"/>
    <hyperlink ref="U355" r:id="rId227" display="https://pbs.twimg.com/media/EB8o4U3WkAc2nrV.jpg"/>
    <hyperlink ref="U360" r:id="rId228" display="https://pbs.twimg.com/media/EBw-c4SXoAAf4uN.jpg"/>
    <hyperlink ref="U361" r:id="rId229" display="https://pbs.twimg.com/media/EBxvZYeXUAEYulN.jpg"/>
    <hyperlink ref="U362" r:id="rId230" display="https://pbs.twimg.com/media/ECFQm-IXUAAup49.jpg"/>
    <hyperlink ref="U365" r:id="rId231" display="https://pbs.twimg.com/media/ECVn-pHXkAEza__.jpg"/>
    <hyperlink ref="U366" r:id="rId232" display="https://pbs.twimg.com/media/ECaRfLEWsAYU-SL.jpg"/>
    <hyperlink ref="V3" r:id="rId233" display="http://pbs.twimg.com/profile_images/413730607597109248/la3TOx7S_normal.jpeg"/>
    <hyperlink ref="V4" r:id="rId234" display="http://pbs.twimg.com/profile_images/2679171403/5bc192c97dd1a23ce4421a4d95b919bc_normal.png"/>
    <hyperlink ref="V5" r:id="rId235" display="http://pbs.twimg.com/profile_images/2679171403/5bc192c97dd1a23ce4421a4d95b919bc_normal.png"/>
    <hyperlink ref="V6" r:id="rId236" display="http://pbs.twimg.com/profile_images/2679171403/5bc192c97dd1a23ce4421a4d95b919bc_normal.png"/>
    <hyperlink ref="V7" r:id="rId237" display="http://pbs.twimg.com/profile_images/2679171403/5bc192c97dd1a23ce4421a4d95b919bc_normal.png"/>
    <hyperlink ref="V8" r:id="rId238" display="http://pbs.twimg.com/profile_images/2679171403/5bc192c97dd1a23ce4421a4d95b919bc_normal.png"/>
    <hyperlink ref="V9" r:id="rId239" display="http://pbs.twimg.com/profile_images/2679171403/5bc192c97dd1a23ce4421a4d95b919bc_normal.png"/>
    <hyperlink ref="V10" r:id="rId240" display="http://pbs.twimg.com/profile_images/2679171403/5bc192c97dd1a23ce4421a4d95b919bc_normal.png"/>
    <hyperlink ref="V11" r:id="rId241" display="http://pbs.twimg.com/profile_images/2679171403/5bc192c97dd1a23ce4421a4d95b919bc_normal.png"/>
    <hyperlink ref="V12" r:id="rId242" display="http://pbs.twimg.com/profile_images/2679171403/5bc192c97dd1a23ce4421a4d95b919bc_normal.png"/>
    <hyperlink ref="V13" r:id="rId243" display="http://pbs.twimg.com/profile_images/2679171403/5bc192c97dd1a23ce4421a4d95b919bc_normal.png"/>
    <hyperlink ref="V14" r:id="rId244" display="http://pbs.twimg.com/profile_images/2679171403/5bc192c97dd1a23ce4421a4d95b919bc_normal.png"/>
    <hyperlink ref="V15" r:id="rId245" display="http://pbs.twimg.com/profile_images/2679171403/5bc192c97dd1a23ce4421a4d95b919bc_normal.png"/>
    <hyperlink ref="V16" r:id="rId246" display="http://pbs.twimg.com/profile_images/2679171403/5bc192c97dd1a23ce4421a4d95b919bc_normal.png"/>
    <hyperlink ref="V17" r:id="rId247" display="http://pbs.twimg.com/profile_images/2679171403/5bc192c97dd1a23ce4421a4d95b919bc_normal.png"/>
    <hyperlink ref="V18" r:id="rId248" display="http://pbs.twimg.com/profile_images/1043839717010284546/YA8yq5M__normal.jpg"/>
    <hyperlink ref="V19" r:id="rId249" display="https://pbs.twimg.com/media/EBrpSN9XsAAcOcm.jpg"/>
    <hyperlink ref="V20" r:id="rId250" display="https://pbs.twimg.com/media/EBrpXp4XsAAwiBr.jpg"/>
    <hyperlink ref="V21" r:id="rId251" display="https://pbs.twimg.com/media/EBrpbCmW4AACNC6.jpg"/>
    <hyperlink ref="V22" r:id="rId252" display="http://abs.twimg.com/sticky/default_profile_images/default_profile_normal.png"/>
    <hyperlink ref="V23" r:id="rId253" display="https://pbs.twimg.com/media/EBrpSN9XsAAcOcm.jpg"/>
    <hyperlink ref="V24" r:id="rId254" display="https://pbs.twimg.com/media/EBrpXp4XsAAwiBr.jpg"/>
    <hyperlink ref="V25" r:id="rId255" display="https://pbs.twimg.com/media/EBrpbCmW4AACNC6.jpg"/>
    <hyperlink ref="V26" r:id="rId256" display="http://abs.twimg.com/sticky/default_profile_images/default_profile_normal.png"/>
    <hyperlink ref="V27" r:id="rId257" display="http://pbs.twimg.com/profile_images/831109508705505280/7kq-a29W_normal.jpg"/>
    <hyperlink ref="V28" r:id="rId258" display="http://pbs.twimg.com/profile_images/831109508705505280/7kq-a29W_normal.jpg"/>
    <hyperlink ref="V29" r:id="rId259" display="http://pbs.twimg.com/profile_images/831109508705505280/7kq-a29W_normal.jpg"/>
    <hyperlink ref="V30" r:id="rId260" display="http://abs.twimg.com/sticky/default_profile_images/default_profile_normal.png"/>
    <hyperlink ref="V31" r:id="rId261" display="http://abs.twimg.com/sticky/default_profile_images/default_profile_normal.png"/>
    <hyperlink ref="V32" r:id="rId262" display="http://abs.twimg.com/sticky/default_profile_images/default_profile_normal.png"/>
    <hyperlink ref="V33" r:id="rId263" display="http://abs.twimg.com/sticky/default_profile_images/default_profile_normal.png"/>
    <hyperlink ref="V34" r:id="rId264" display="https://pbs.twimg.com/media/EBs7cPFW4AAEMbi.jpg"/>
    <hyperlink ref="V35" r:id="rId265" display="http://pbs.twimg.com/profile_images/1137415043082072065/JCSdXrPM_normal.jpg"/>
    <hyperlink ref="V36" r:id="rId266" display="http://pbs.twimg.com/profile_images/872146838962544642/HUEzbEm9_normal.jpg"/>
    <hyperlink ref="V37" r:id="rId267" display="http://pbs.twimg.com/profile_images/872146838962544642/HUEzbEm9_normal.jpg"/>
    <hyperlink ref="V38" r:id="rId268" display="https://pbs.twimg.com/media/EClPOGIXkAA_b_l.jpg"/>
    <hyperlink ref="V39" r:id="rId269" display="http://pbs.twimg.com/profile_images/1268882759/Paulina10_normal.jpg"/>
    <hyperlink ref="V40" r:id="rId270" display="http://pbs.twimg.com/profile_images/1268882759/Paulina10_normal.jpg"/>
    <hyperlink ref="V41" r:id="rId271" display="http://pbs.twimg.com/profile_images/1116215146924388352/FGSTfJxW_normal.jpg"/>
    <hyperlink ref="V42" r:id="rId272" display="https://pbs.twimg.com/media/C-rZEnFXoAUT9O5.jpg"/>
    <hyperlink ref="V43" r:id="rId273" display="http://pbs.twimg.com/profile_images/1116215146924388352/FGSTfJxW_normal.jpg"/>
    <hyperlink ref="V44" r:id="rId274" display="http://pbs.twimg.com/profile_images/1116215146924388352/FGSTfJxW_normal.jpg"/>
    <hyperlink ref="V45" r:id="rId275" display="https://pbs.twimg.com/media/EB13ACRWsAAldqg.jpg"/>
    <hyperlink ref="V46" r:id="rId276" display="https://pbs.twimg.com/media/EB2Uxp6WkAAvVkR.jpg"/>
    <hyperlink ref="V47" r:id="rId277" display="http://pbs.twimg.com/profile_images/1072283169221566464/lc09mUNU_normal.jpg"/>
    <hyperlink ref="V48" r:id="rId278" display="http://pbs.twimg.com/profile_images/972407532219174913/rM8t6kar_normal.jpg"/>
    <hyperlink ref="V49" r:id="rId279" display="http://pbs.twimg.com/profile_images/442469431126413312/ryAVBocS_normal.jpeg"/>
    <hyperlink ref="V50" r:id="rId280" display="http://pbs.twimg.com/profile_images/442469431126413312/ryAVBocS_normal.jpeg"/>
    <hyperlink ref="V51" r:id="rId281" display="http://pbs.twimg.com/profile_images/948087121436397568/O6H62RZk_normal.jpg"/>
    <hyperlink ref="V52" r:id="rId282" display="http://pbs.twimg.com/profile_images/948087121436397568/O6H62RZk_normal.jpg"/>
    <hyperlink ref="V53" r:id="rId283" display="http://pbs.twimg.com/profile_images/948087121436397568/O6H62RZk_normal.jpg"/>
    <hyperlink ref="V54" r:id="rId284" display="http://pbs.twimg.com/profile_images/1110453302674817024/sQpjZrAE_normal.png"/>
    <hyperlink ref="V55" r:id="rId285" display="http://pbs.twimg.com/profile_images/1110453302674817024/sQpjZrAE_normal.png"/>
    <hyperlink ref="V56" r:id="rId286" display="http://pbs.twimg.com/profile_images/976077511699419142/2eXLzPWS_normal.jpg"/>
    <hyperlink ref="V57" r:id="rId287" display="http://pbs.twimg.com/profile_images/976077511699419142/2eXLzPWS_normal.jpg"/>
    <hyperlink ref="V58" r:id="rId288" display="http://pbs.twimg.com/profile_images/1064849761524699136/YbOcliLS_normal.jpg"/>
    <hyperlink ref="V59" r:id="rId289" display="http://pbs.twimg.com/profile_images/904269478745255936/wZM5YOD8_normal.jpg"/>
    <hyperlink ref="V60" r:id="rId290" display="http://pbs.twimg.com/profile_images/904269478745255936/wZM5YOD8_normal.jpg"/>
    <hyperlink ref="V61" r:id="rId291" display="http://pbs.twimg.com/profile_images/904269478745255936/wZM5YOD8_normal.jpg"/>
    <hyperlink ref="V62" r:id="rId292" display="http://pbs.twimg.com/profile_images/904269478745255936/wZM5YOD8_normal.jpg"/>
    <hyperlink ref="V63" r:id="rId293" display="http://pbs.twimg.com/profile_images/489236643690577920/zOw6K2W5_normal.jpeg"/>
    <hyperlink ref="V64" r:id="rId294" display="http://pbs.twimg.com/profile_images/489236643690577920/zOw6K2W5_normal.jpeg"/>
    <hyperlink ref="V65" r:id="rId295" display="https://pbs.twimg.com/media/EB-jTwAXsAAivjB.jpg"/>
    <hyperlink ref="V66" r:id="rId296" display="http://pbs.twimg.com/profile_images/324612996/Jim_at_E_Connect_3_normal.jpg"/>
    <hyperlink ref="V67" r:id="rId297" display="http://pbs.twimg.com/profile_images/324612996/Jim_at_E_Connect_3_normal.jpg"/>
    <hyperlink ref="V68" r:id="rId298" display="http://pbs.twimg.com/profile_images/961566495556980737/6hb7x8ol_normal.jpg"/>
    <hyperlink ref="V69" r:id="rId299" display="http://pbs.twimg.com/profile_images/580064605248049152/qC9Rwt9i_normal.png"/>
    <hyperlink ref="V70" r:id="rId300" display="http://pbs.twimg.com/profile_images/580064605248049152/qC9Rwt9i_normal.png"/>
    <hyperlink ref="V71" r:id="rId301" display="http://pbs.twimg.com/profile_images/1005089424617730048/3bwxmyzv_normal.jpg"/>
    <hyperlink ref="V72" r:id="rId302" display="http://pbs.twimg.com/profile_images/964939186926170112/OBAredoC_normal.jpg"/>
    <hyperlink ref="V73" r:id="rId303" display="http://pbs.twimg.com/profile_images/926063104735219712/cNt2Mo79_normal.jpg"/>
    <hyperlink ref="V74" r:id="rId304" display="http://pbs.twimg.com/profile_images/666516828089286658/3speflMK_normal.jpg"/>
    <hyperlink ref="V75" r:id="rId305" display="http://pbs.twimg.com/profile_images/990153626613178369/rPAKURkz_normal.jpg"/>
    <hyperlink ref="V76" r:id="rId306" display="http://pbs.twimg.com/profile_images/1121320541330255873/pH382ctG_normal.png"/>
    <hyperlink ref="V77" r:id="rId307" display="http://pbs.twimg.com/profile_images/1121320541330255873/pH382ctG_normal.png"/>
    <hyperlink ref="V78" r:id="rId308" display="http://pbs.twimg.com/profile_images/719304169434144768/6ggylypD_normal.jpg"/>
    <hyperlink ref="V79" r:id="rId309" display="http://pbs.twimg.com/profile_images/719304169434144768/6ggylypD_normal.jpg"/>
    <hyperlink ref="V80" r:id="rId310" display="http://pbs.twimg.com/profile_images/1117315421462335489/umvlDZ8z_normal.jpg"/>
    <hyperlink ref="V81" r:id="rId311" display="http://pbs.twimg.com/profile_images/695012378266705921/AM1EKfHY_normal.jpg"/>
    <hyperlink ref="V82" r:id="rId312" display="http://pbs.twimg.com/profile_images/1062422126983024640/aej0WWPW_normal.jpg"/>
    <hyperlink ref="V83" r:id="rId313" display="http://pbs.twimg.com/profile_images/926423884001366016/DrNRsX3h_normal.jpg"/>
    <hyperlink ref="V84" r:id="rId314" display="http://pbs.twimg.com/profile_images/2263021678/kauppakamari_normal.jpg"/>
    <hyperlink ref="V85" r:id="rId315" display="http://pbs.twimg.com/profile_images/917653900488003585/XMGTav57_normal.jpg"/>
    <hyperlink ref="V86" r:id="rId316" display="http://pbs.twimg.com/profile_images/917653900488003585/XMGTav57_normal.jpg"/>
    <hyperlink ref="V87" r:id="rId317" display="http://pbs.twimg.com/profile_images/986701481284808704/ufHRbNoY_normal.jpg"/>
    <hyperlink ref="V88" r:id="rId318" display="http://pbs.twimg.com/profile_images/1143861725575417856/agO8aClf_normal.png"/>
    <hyperlink ref="V89" r:id="rId319" display="http://pbs.twimg.com/profile_images/512988974101446656/pspeX1bI_normal.png"/>
    <hyperlink ref="V90" r:id="rId320" display="http://pbs.twimg.com/profile_images/512988974101446656/pspeX1bI_normal.png"/>
    <hyperlink ref="V91" r:id="rId321" display="https://pbs.twimg.com/media/ECKgMxoXkAAkGV2.jpg"/>
    <hyperlink ref="V92" r:id="rId322" display="https://pbs.twimg.com/media/ECGYli3WwAUs8d5.jpg"/>
    <hyperlink ref="V93" r:id="rId323" display="https://pbs.twimg.com/media/ECLO9r_WwAE-8ER.jpg"/>
    <hyperlink ref="V94" r:id="rId324" display="https://pbs.twimg.com/media/ECLPRnZXkAAGY3b.jpg"/>
    <hyperlink ref="V95" r:id="rId325" display="https://pbs.twimg.com/media/ECLO9r_WwAE-8ER.jpg"/>
    <hyperlink ref="V96" r:id="rId326" display="https://pbs.twimg.com/media/ECLPRnZXkAAGY3b.jpg"/>
    <hyperlink ref="V97" r:id="rId327" display="https://pbs.twimg.com/media/ECKgMxoXkAAkGV2.jpg"/>
    <hyperlink ref="V98" r:id="rId328" display="http://pbs.twimg.com/profile_images/955433784933081089/OuT81H09_normal.jpg"/>
    <hyperlink ref="V99" r:id="rId329" display="http://pbs.twimg.com/profile_images/955433784933081089/OuT81H09_normal.jpg"/>
    <hyperlink ref="V100" r:id="rId330" display="http://pbs.twimg.com/profile_images/955433784933081089/OuT81H09_normal.jpg"/>
    <hyperlink ref="V101" r:id="rId331" display="https://pbs.twimg.com/media/ECKfzQdWsAAyhiR.jpg"/>
    <hyperlink ref="V102" r:id="rId332" display="http://pbs.twimg.com/profile_images/499429577551122434/lkAuVXl5_normal.jpeg"/>
    <hyperlink ref="V103" r:id="rId333" display="http://pbs.twimg.com/profile_images/683571918084136960/M3uewG4q_normal.jpg"/>
    <hyperlink ref="V104" r:id="rId334" display="http://pbs.twimg.com/profile_images/1117700097536679936/jBo5ShRd_normal.png"/>
    <hyperlink ref="V105" r:id="rId335" display="http://pbs.twimg.com/profile_images/725232352922886145/s29HcQ1a_normal.jpg"/>
    <hyperlink ref="V106" r:id="rId336" display="http://pbs.twimg.com/profile_images/1128168700060798977/dBlKLLwJ_normal.jpg"/>
    <hyperlink ref="V107" r:id="rId337" display="http://pbs.twimg.com/profile_images/580353231462658048/3XyXntb9_normal.jpg"/>
    <hyperlink ref="V108" r:id="rId338" display="http://pbs.twimg.com/profile_images/580353231462658048/3XyXntb9_normal.jpg"/>
    <hyperlink ref="V109" r:id="rId339" display="http://pbs.twimg.com/profile_images/580353231462658048/3XyXntb9_normal.jpg"/>
    <hyperlink ref="V110" r:id="rId340" display="http://pbs.twimg.com/profile_images/1145790234946342913/DkWYJwsI_normal.jpg"/>
    <hyperlink ref="V111" r:id="rId341" display="http://pbs.twimg.com/profile_images/1145790234946342913/DkWYJwsI_normal.jpg"/>
    <hyperlink ref="V112" r:id="rId342" display="http://pbs.twimg.com/profile_images/452865512410599426/6whVOlL0_normal.jpeg"/>
    <hyperlink ref="V113" r:id="rId343" display="http://pbs.twimg.com/profile_images/452865512410599426/6whVOlL0_normal.jpeg"/>
    <hyperlink ref="V114" r:id="rId344" display="http://pbs.twimg.com/profile_images/701456098310619136/cC0SftZG_normal.jpg"/>
    <hyperlink ref="V115" r:id="rId345" display="http://pbs.twimg.com/profile_images/701456098310619136/cC0SftZG_normal.jpg"/>
    <hyperlink ref="V116" r:id="rId346" display="http://pbs.twimg.com/profile_images/701456098310619136/cC0SftZG_normal.jpg"/>
    <hyperlink ref="V117" r:id="rId347" display="http://pbs.twimg.com/profile_images/585408568632811520/0m5ZDQpq_normal.jpg"/>
    <hyperlink ref="V118" r:id="rId348" display="http://pbs.twimg.com/profile_images/1105067090925502465/1nfRY5Rc_normal.png"/>
    <hyperlink ref="V119" r:id="rId349" display="http://pbs.twimg.com/profile_images/1105067090925502465/1nfRY5Rc_normal.png"/>
    <hyperlink ref="V120" r:id="rId350" display="http://pbs.twimg.com/profile_images/1105067090925502465/1nfRY5Rc_normal.png"/>
    <hyperlink ref="V121" r:id="rId351" display="http://pbs.twimg.com/profile_images/748783484387209216/wYSGSLpN_normal.jpg"/>
    <hyperlink ref="V122" r:id="rId352" display="http://pbs.twimg.com/profile_images/748783484387209216/wYSGSLpN_normal.jpg"/>
    <hyperlink ref="V123" r:id="rId353" display="http://pbs.twimg.com/profile_images/748783484387209216/wYSGSLpN_normal.jpg"/>
    <hyperlink ref="V124" r:id="rId354" display="http://pbs.twimg.com/profile_images/2913233145/1ab76a9ca9f0ad1eb7db3ea77b35972c_normal.jpeg"/>
    <hyperlink ref="V125" r:id="rId355" display="http://pbs.twimg.com/profile_images/1059790530459193344/l8kGXkrn_normal.jpg"/>
    <hyperlink ref="V126" r:id="rId356" display="http://pbs.twimg.com/profile_images/1059790530459193344/l8kGXkrn_normal.jpg"/>
    <hyperlink ref="V127" r:id="rId357" display="http://pbs.twimg.com/profile_images/1059790530459193344/l8kGXkrn_normal.jpg"/>
    <hyperlink ref="V128" r:id="rId358" display="http://pbs.twimg.com/profile_images/1086903023429996544/kt4fqtWk_normal.jpg"/>
    <hyperlink ref="V129" r:id="rId359" display="http://pbs.twimg.com/profile_images/1151037991139364864/gdLSMVHk_normal.jpg"/>
    <hyperlink ref="V130" r:id="rId360" display="http://pbs.twimg.com/profile_images/1044629856288460800/J5OLoV0l_normal.jpg"/>
    <hyperlink ref="V131" r:id="rId361" display="http://pbs.twimg.com/profile_images/1044629856288460800/J5OLoV0l_normal.jpg"/>
    <hyperlink ref="V132" r:id="rId362" display="http://pbs.twimg.com/profile_images/682716515251138560/kwt-bkru_normal.jpg"/>
    <hyperlink ref="V133" r:id="rId363" display="http://pbs.twimg.com/profile_images/964421455273377798/BF6ac7d3_normal.jpg"/>
    <hyperlink ref="V134" r:id="rId364" display="http://pbs.twimg.com/profile_images/775651887257387008/PznXLs_r_normal.jpg"/>
    <hyperlink ref="V135" r:id="rId365" display="http://pbs.twimg.com/profile_images/776660558800191488/QxVMDa5r_normal.jpg"/>
    <hyperlink ref="V136" r:id="rId366" display="http://pbs.twimg.com/profile_images/834938032/ich-400-1_normal.jpg"/>
    <hyperlink ref="V137" r:id="rId367" display="http://pbs.twimg.com/profile_images/843959369205239809/XwyE3NOE_normal.jpg"/>
    <hyperlink ref="V138" r:id="rId368" display="http://pbs.twimg.com/profile_images/843959369205239809/XwyE3NOE_normal.jpg"/>
    <hyperlink ref="V139" r:id="rId369" display="https://pbs.twimg.com/media/EBs7cPFW4AAEMbi.jpg"/>
    <hyperlink ref="V140" r:id="rId370" display="http://pbs.twimg.com/profile_images/753109529387204608/SmFoMBc__normal.jpg"/>
    <hyperlink ref="V141" r:id="rId371" display="http://pbs.twimg.com/profile_images/753109529387204608/SmFoMBc__normal.jpg"/>
    <hyperlink ref="V142" r:id="rId372" display="http://pbs.twimg.com/profile_images/1097859563573915648/dRx2W6hl_normal.png"/>
    <hyperlink ref="V143" r:id="rId373" display="http://pbs.twimg.com/profile_images/1097859563573915648/dRx2W6hl_normal.png"/>
    <hyperlink ref="V144" r:id="rId374" display="http://pbs.twimg.com/profile_images/3735835803/30afe0c9f82fa85b21b50788dc87136d_normal.jpeg"/>
    <hyperlink ref="V145" r:id="rId375" display="http://pbs.twimg.com/profile_images/3735835803/30afe0c9f82fa85b21b50788dc87136d_normal.jpeg"/>
    <hyperlink ref="V146" r:id="rId376" display="http://pbs.twimg.com/profile_images/1120059197968781312/EQQXpFcf_normal.jpg"/>
    <hyperlink ref="V147" r:id="rId377" display="http://pbs.twimg.com/profile_images/1138782617677979650/aoqorXN1_normal.jpg"/>
    <hyperlink ref="V148" r:id="rId378" display="http://pbs.twimg.com/profile_images/989894248584630273/fuppHHtU_normal.jpg"/>
    <hyperlink ref="V149" r:id="rId379" display="http://pbs.twimg.com/profile_images/989894248584630273/fuppHHtU_normal.jpg"/>
    <hyperlink ref="V150" r:id="rId380" display="http://pbs.twimg.com/profile_images/989894248584630273/fuppHHtU_normal.jpg"/>
    <hyperlink ref="V151" r:id="rId381" display="http://pbs.twimg.com/profile_images/1092516484469981184/qgy57_tb_normal.jpg"/>
    <hyperlink ref="V152" r:id="rId382" display="http://pbs.twimg.com/profile_images/937271677574090752/V-uTxC51_normal.jpg"/>
    <hyperlink ref="V153" r:id="rId383" display="http://pbs.twimg.com/profile_images/931266139577077760/qoHU0g_3_normal.jpg"/>
    <hyperlink ref="V154" r:id="rId384" display="http://pbs.twimg.com/profile_images/931266139577077760/qoHU0g_3_normal.jpg"/>
    <hyperlink ref="V155" r:id="rId385" display="http://pbs.twimg.com/profile_images/613224046138822657/RaFfkYdV_normal.jpg"/>
    <hyperlink ref="V156" r:id="rId386" display="http://pbs.twimg.com/profile_images/613224046138822657/RaFfkYdV_normal.jpg"/>
    <hyperlink ref="V157" r:id="rId387" display="http://pbs.twimg.com/profile_images/613224046138822657/RaFfkYdV_normal.jpg"/>
    <hyperlink ref="V158" r:id="rId388" display="http://pbs.twimg.com/profile_images/613224046138822657/RaFfkYdV_normal.jpg"/>
    <hyperlink ref="V159" r:id="rId389" display="http://pbs.twimg.com/profile_images/613224046138822657/RaFfkYdV_normal.jpg"/>
    <hyperlink ref="V160" r:id="rId390" display="http://pbs.twimg.com/profile_images/613224046138822657/RaFfkYdV_normal.jpg"/>
    <hyperlink ref="V161" r:id="rId391" display="http://pbs.twimg.com/profile_images/613224046138822657/RaFfkYdV_normal.jpg"/>
    <hyperlink ref="V162" r:id="rId392" display="http://pbs.twimg.com/profile_images/613224046138822657/RaFfkYdV_normal.jpg"/>
    <hyperlink ref="V163" r:id="rId393" display="http://pbs.twimg.com/profile_images/931266139577077760/qoHU0g_3_normal.jpg"/>
    <hyperlink ref="V164" r:id="rId394" display="http://pbs.twimg.com/profile_images/909725724403228672/SRZ94nrU_normal.jpg"/>
    <hyperlink ref="V165" r:id="rId395" display="http://pbs.twimg.com/profile_images/909725724403228672/SRZ94nrU_normal.jpg"/>
    <hyperlink ref="V166" r:id="rId396" display="https://pbs.twimg.com/media/ECosE7oVAAAs7tV.jpg"/>
    <hyperlink ref="V167" r:id="rId397" display="http://pbs.twimg.com/profile_images/846719040739573763/Sf2wT3nM_normal.jpg"/>
    <hyperlink ref="V168" r:id="rId398" display="http://pbs.twimg.com/profile_images/952984338781663232/hGHhNFWw_normal.jpg"/>
    <hyperlink ref="V169" r:id="rId399" display="http://pbs.twimg.com/profile_images/952984338781663232/hGHhNFWw_normal.jpg"/>
    <hyperlink ref="V170" r:id="rId400" display="http://pbs.twimg.com/profile_images/950689641698557953/KmW2PC2n_normal.jpg"/>
    <hyperlink ref="V171" r:id="rId401" display="http://pbs.twimg.com/profile_images/1101509366/2005.04.19_11.37.41_f340_normal.jpg"/>
    <hyperlink ref="V172" r:id="rId402" display="http://pbs.twimg.com/profile_images/950689641698557953/KmW2PC2n_normal.jpg"/>
    <hyperlink ref="V173" r:id="rId403" display="https://pbs.twimg.com/media/ECFDCyaUcAcSWFE.jpg"/>
    <hyperlink ref="V174" r:id="rId404" display="http://pbs.twimg.com/profile_images/950689641698557953/KmW2PC2n_normal.jpg"/>
    <hyperlink ref="V175" r:id="rId405" display="http://pbs.twimg.com/profile_images/950689641698557953/KmW2PC2n_normal.jpg"/>
    <hyperlink ref="V176" r:id="rId406" display="http://pbs.twimg.com/profile_images/899970751859699712/13QXktYL_normal.jpg"/>
    <hyperlink ref="V177" r:id="rId407" display="http://pbs.twimg.com/profile_images/950689641698557953/KmW2PC2n_normal.jpg"/>
    <hyperlink ref="V178" r:id="rId408" display="http://pbs.twimg.com/profile_images/950689641698557953/KmW2PC2n_normal.jpg"/>
    <hyperlink ref="V179" r:id="rId409" display="https://pbs.twimg.com/media/EClPOGIXkAA_b_l.jpg"/>
    <hyperlink ref="V180" r:id="rId410" display="http://pbs.twimg.com/profile_images/950689641698557953/KmW2PC2n_normal.jpg"/>
    <hyperlink ref="V181" r:id="rId411" display="http://pbs.twimg.com/profile_images/950689641698557953/KmW2PC2n_normal.jpg"/>
    <hyperlink ref="V182" r:id="rId412" display="http://pbs.twimg.com/profile_images/904955159918280704/Kq_JwOAr_normal.jpg"/>
    <hyperlink ref="V183" r:id="rId413" display="http://pbs.twimg.com/profile_images/1020318687490867201/08zSzkmt_normal.jpg"/>
    <hyperlink ref="V184" r:id="rId414" display="https://pbs.twimg.com/media/ECgkApuX4AYEwPP.jpg"/>
    <hyperlink ref="V185" r:id="rId415" display="http://pbs.twimg.com/profile_images/950689641698557953/KmW2PC2n_normal.jpg"/>
    <hyperlink ref="V186" r:id="rId416" display="http://pbs.twimg.com/profile_images/1020318687490867201/08zSzkmt_normal.jpg"/>
    <hyperlink ref="V187" r:id="rId417" display="http://pbs.twimg.com/profile_images/1020318687490867201/08zSzkmt_normal.jpg"/>
    <hyperlink ref="V188" r:id="rId418" display="http://pbs.twimg.com/profile_images/1020318687490867201/08zSzkmt_normal.jpg"/>
    <hyperlink ref="V189" r:id="rId419" display="http://pbs.twimg.com/profile_images/855457664658178049/5mUDAbGI_normal.jpg"/>
    <hyperlink ref="V190" r:id="rId420" display="http://pbs.twimg.com/profile_images/950695935859937280/DZxoU3GC_normal.jpg"/>
    <hyperlink ref="V191" r:id="rId421" display="http://pbs.twimg.com/profile_images/1083288600693932032/I4SCSnlS_normal.jpg"/>
    <hyperlink ref="V192" r:id="rId422" display="http://pbs.twimg.com/profile_images/950695935859937280/DZxoU3GC_normal.jpg"/>
    <hyperlink ref="V193" r:id="rId423" display="http://pbs.twimg.com/profile_images/1145171791830294528/qo7QUwGn_normal.jpg"/>
    <hyperlink ref="V194" r:id="rId424" display="http://pbs.twimg.com/profile_images/950695935859937280/DZxoU3GC_normal.jpg"/>
    <hyperlink ref="V195" r:id="rId425" display="http://pbs.twimg.com/profile_images/950695935859937280/DZxoU3GC_normal.jpg"/>
    <hyperlink ref="V196" r:id="rId426" display="https://pbs.twimg.com/media/EBrpSN9XsAAcOcm.jpg"/>
    <hyperlink ref="V197" r:id="rId427" display="https://pbs.twimg.com/media/EBrpSN9XsAAcOcm.jpg"/>
    <hyperlink ref="V198" r:id="rId428" display="https://pbs.twimg.com/media/EBrpXp4XsAAwiBr.jpg"/>
    <hyperlink ref="V199" r:id="rId429" display="https://pbs.twimg.com/media/EBrpXp4XsAAwiBr.jpg"/>
    <hyperlink ref="V200" r:id="rId430" display="https://pbs.twimg.com/media/EBrpbCmW4AACNC6.jpg"/>
    <hyperlink ref="V201" r:id="rId431" display="https://pbs.twimg.com/media/EBrpbCmW4AACNC6.jpg"/>
    <hyperlink ref="V202" r:id="rId432" display="http://pbs.twimg.com/profile_images/950695935859937280/DZxoU3GC_normal.jpg"/>
    <hyperlink ref="V203" r:id="rId433" display="http://pbs.twimg.com/profile_images/466889974835458048/HXMIfTx8_normal.jpeg"/>
    <hyperlink ref="V204" r:id="rId434" display="http://pbs.twimg.com/profile_images/862286888484450306/XF8EI2LG_normal.jpg"/>
    <hyperlink ref="V205" r:id="rId435" display="http://pbs.twimg.com/profile_images/862286888484450306/XF8EI2LG_normal.jpg"/>
    <hyperlink ref="V206" r:id="rId436" display="http://pbs.twimg.com/profile_images/950689641698557953/KmW2PC2n_normal.jpg"/>
    <hyperlink ref="V207" r:id="rId437" display="https://pbs.twimg.com/media/ECAd9JBXkAAyHed.png"/>
    <hyperlink ref="V208" r:id="rId438" display="http://pbs.twimg.com/profile_images/950695935859937280/DZxoU3GC_normal.jpg"/>
    <hyperlink ref="V209" r:id="rId439" display="https://pbs.twimg.com/media/ECAcrWiW4AAYprf.png"/>
    <hyperlink ref="V210" r:id="rId440" display="http://pbs.twimg.com/profile_images/466889974835458048/HXMIfTx8_normal.jpeg"/>
    <hyperlink ref="V211" r:id="rId441" display="https://pbs.twimg.com/media/EB_245ZX4AAlSRv.jpg"/>
    <hyperlink ref="V212" r:id="rId442" display="https://pbs.twimg.com/media/EB_70e0XUAAArKF.jpg"/>
    <hyperlink ref="V213" r:id="rId443" display="https://pbs.twimg.com/media/ECAULUdWsAI0j_I.jpg"/>
    <hyperlink ref="V214" r:id="rId444" display="https://pbs.twimg.com/media/ECEgxFXUIAAIPNt.jpg"/>
    <hyperlink ref="V215" r:id="rId445" display="https://pbs.twimg.com/media/ECEh7qpUEAAenbX.jpg"/>
    <hyperlink ref="V216" r:id="rId446" display="https://pbs.twimg.com/media/ECEjZmVUIAMUSS7.jpg"/>
    <hyperlink ref="V217" r:id="rId447" display="https://pbs.twimg.com/media/ECEnawWU0AAH6KH.jpg"/>
    <hyperlink ref="V218" r:id="rId448" display="https://pbs.twimg.com/media/ECFbPgyXkAYgrRN.jpg"/>
    <hyperlink ref="V219" r:id="rId449" display="http://pbs.twimg.com/profile_images/931266139577077760/qoHU0g_3_normal.jpg"/>
    <hyperlink ref="V220" r:id="rId450" display="http://pbs.twimg.com/profile_images/950695935859937280/DZxoU3GC_normal.jpg"/>
    <hyperlink ref="V221" r:id="rId451" display="http://pbs.twimg.com/profile_images/950695935859937280/DZxoU3GC_normal.jpg"/>
    <hyperlink ref="V222" r:id="rId452" display="http://pbs.twimg.com/profile_images/950695935859937280/DZxoU3GC_normal.jpg"/>
    <hyperlink ref="V223" r:id="rId453" display="http://pbs.twimg.com/profile_images/466889974835458048/HXMIfTx8_normal.jpeg"/>
    <hyperlink ref="V224" r:id="rId454" display="http://pbs.twimg.com/profile_images/950695935859937280/DZxoU3GC_normal.jpg"/>
    <hyperlink ref="V225" r:id="rId455" display="https://pbs.twimg.com/media/ECFX1mhWwAELCu2.jpg"/>
    <hyperlink ref="V226" r:id="rId456" display="http://pbs.twimg.com/profile_images/876819267395756033/5bM8UjQJ_normal.jpg"/>
    <hyperlink ref="V227" r:id="rId457" display="http://pbs.twimg.com/profile_images/950689641698557953/KmW2PC2n_normal.jpg"/>
    <hyperlink ref="V228" r:id="rId458" display="https://pbs.twimg.com/media/ECAd9JBXkAAyHed.png"/>
    <hyperlink ref="V229" r:id="rId459" display="https://pbs.twimg.com/media/ECLtQfIXoAESR40.jpg"/>
    <hyperlink ref="V230" r:id="rId460" display="http://pbs.twimg.com/profile_images/950695935859937280/DZxoU3GC_normal.jpg"/>
    <hyperlink ref="V231" r:id="rId461" display="https://pbs.twimg.com/media/ECAcrWiW4AAYprf.png"/>
    <hyperlink ref="V232" r:id="rId462" display="https://pbs.twimg.com/media/ECLqdBAWwAA3fYw.jpg"/>
    <hyperlink ref="V233" r:id="rId463" display="http://pbs.twimg.com/profile_images/466889974835458048/HXMIfTx8_normal.jpeg"/>
    <hyperlink ref="V234" r:id="rId464" display="http://pbs.twimg.com/profile_images/1087842582997147648/cN1joJeZ_normal.jpg"/>
    <hyperlink ref="V235" r:id="rId465" display="http://pbs.twimg.com/profile_images/950695935859937280/DZxoU3GC_normal.jpg"/>
    <hyperlink ref="V236" r:id="rId466" display="http://pbs.twimg.com/profile_images/466889974835458048/HXMIfTx8_normal.jpeg"/>
    <hyperlink ref="V237" r:id="rId467" display="http://pbs.twimg.com/profile_images/1050301410741575680/EgTrsTjN_normal.jpg"/>
    <hyperlink ref="V238" r:id="rId468" display="http://pbs.twimg.com/profile_images/466889974835458048/HXMIfTx8_normal.jpeg"/>
    <hyperlink ref="V239" r:id="rId469" display="http://pbs.twimg.com/profile_images/466889974835458048/HXMIfTx8_normal.jpeg"/>
    <hyperlink ref="V240" r:id="rId470" display="http://pbs.twimg.com/profile_images/709707497553039361/FRPp-i-l_normal.jpg"/>
    <hyperlink ref="V241" r:id="rId471" display="http://pbs.twimg.com/profile_images/950695935859937280/DZxoU3GC_normal.jpg"/>
    <hyperlink ref="V242" r:id="rId472" display="http://pbs.twimg.com/profile_images/950695935859937280/DZxoU3GC_normal.jpg"/>
    <hyperlink ref="V243" r:id="rId473" display="http://pbs.twimg.com/profile_images/950695935859937280/DZxoU3GC_normal.jpg"/>
    <hyperlink ref="V244" r:id="rId474" display="http://pbs.twimg.com/profile_images/950695935859937280/DZxoU3GC_normal.jpg"/>
    <hyperlink ref="V245" r:id="rId475" display="http://pbs.twimg.com/profile_images/950695935859937280/DZxoU3GC_normal.jpg"/>
    <hyperlink ref="V246" r:id="rId476" display="http://pbs.twimg.com/profile_images/950695935859937280/DZxoU3GC_normal.jpg"/>
    <hyperlink ref="V247" r:id="rId477" display="https://pbs.twimg.com/media/ECAcrWiW4AAYprf.png"/>
    <hyperlink ref="V248" r:id="rId478" display="https://pbs.twimg.com/media/ECLqdBAWwAA3fYw.jpg"/>
    <hyperlink ref="V249" r:id="rId479" display="http://pbs.twimg.com/profile_images/950695935859937280/DZxoU3GC_normal.jpg"/>
    <hyperlink ref="V250" r:id="rId480" display="http://pbs.twimg.com/profile_images/950695935859937280/DZxoU3GC_normal.jpg"/>
    <hyperlink ref="V251" r:id="rId481" display="http://pbs.twimg.com/profile_images/950695935859937280/DZxoU3GC_normal.jpg"/>
    <hyperlink ref="V252" r:id="rId482" display="http://pbs.twimg.com/profile_images/950695935859937280/DZxoU3GC_normal.jpg"/>
    <hyperlink ref="V253" r:id="rId483" display="http://pbs.twimg.com/profile_images/950695935859937280/DZxoU3GC_normal.jpg"/>
    <hyperlink ref="V254" r:id="rId484" display="http://pbs.twimg.com/profile_images/950695935859937280/DZxoU3GC_normal.jpg"/>
    <hyperlink ref="V255" r:id="rId485" display="http://pbs.twimg.com/profile_images/950695935859937280/DZxoU3GC_normal.jpg"/>
    <hyperlink ref="V256" r:id="rId486" display="http://pbs.twimg.com/profile_images/950695935859937280/DZxoU3GC_normal.jpg"/>
    <hyperlink ref="V257" r:id="rId487" display="http://pbs.twimg.com/profile_images/950695935859937280/DZxoU3GC_normal.jpg"/>
    <hyperlink ref="V258" r:id="rId488" display="http://pbs.twimg.com/profile_images/950695935859937280/DZxoU3GC_normal.jpg"/>
    <hyperlink ref="V259" r:id="rId489" display="http://pbs.twimg.com/profile_images/466889974835458048/HXMIfTx8_normal.jpeg"/>
    <hyperlink ref="V260" r:id="rId490" display="http://pbs.twimg.com/profile_images/466889974835458048/HXMIfTx8_normal.jpeg"/>
    <hyperlink ref="V261" r:id="rId491" display="http://pbs.twimg.com/profile_images/466889974835458048/HXMIfTx8_normal.jpeg"/>
    <hyperlink ref="V262" r:id="rId492" display="http://pbs.twimg.com/profile_images/466889974835458048/HXMIfTx8_normal.jpeg"/>
    <hyperlink ref="V263" r:id="rId493" display="http://pbs.twimg.com/profile_images/466889974835458048/HXMIfTx8_normal.jpeg"/>
    <hyperlink ref="V264" r:id="rId494" display="http://pbs.twimg.com/profile_images/466889974835458048/HXMIfTx8_normal.jpeg"/>
    <hyperlink ref="V265" r:id="rId495" display="http://pbs.twimg.com/profile_images/466889974835458048/HXMIfTx8_normal.jpeg"/>
    <hyperlink ref="V266" r:id="rId496" display="http://pbs.twimg.com/profile_images/466889974835458048/HXMIfTx8_normal.jpeg"/>
    <hyperlink ref="V267" r:id="rId497" display="http://pbs.twimg.com/profile_images/466889974835458048/HXMIfTx8_normal.jpeg"/>
    <hyperlink ref="V268" r:id="rId498" display="http://pbs.twimg.com/profile_images/466889974835458048/HXMIfTx8_normal.jpeg"/>
    <hyperlink ref="V269" r:id="rId499" display="http://pbs.twimg.com/profile_images/466889974835458048/HXMIfTx8_normal.jpeg"/>
    <hyperlink ref="V270" r:id="rId500" display="http://pbs.twimg.com/profile_images/466889974835458048/HXMIfTx8_normal.jpeg"/>
    <hyperlink ref="V271" r:id="rId501" display="http://pbs.twimg.com/profile_images/1080916188505559042/TCLVEuW-_normal.jpg"/>
    <hyperlink ref="V272" r:id="rId502" display="http://pbs.twimg.com/profile_images/931266139577077760/qoHU0g_3_normal.jpg"/>
    <hyperlink ref="V273" r:id="rId503" display="http://pbs.twimg.com/profile_images/931266139577077760/qoHU0g_3_normal.jpg"/>
    <hyperlink ref="V274" r:id="rId504" display="http://pbs.twimg.com/profile_images/573967400246329344/plfXpZpI_normal.jpeg"/>
    <hyperlink ref="V275" r:id="rId505" display="http://pbs.twimg.com/profile_images/573967400246329344/plfXpZpI_normal.jpeg"/>
    <hyperlink ref="V276" r:id="rId506" display="http://pbs.twimg.com/profile_images/896787663805665281/iFfad2En_normal.jpg"/>
    <hyperlink ref="V277" r:id="rId507" display="http://pbs.twimg.com/profile_images/896787663805665281/iFfad2En_normal.jpg"/>
    <hyperlink ref="V278" r:id="rId508" display="http://pbs.twimg.com/profile_images/896787663805665281/iFfad2En_normal.jpg"/>
    <hyperlink ref="V279" r:id="rId509" display="http://pbs.twimg.com/profile_images/896787663805665281/iFfad2En_normal.jpg"/>
    <hyperlink ref="V280" r:id="rId510" display="http://pbs.twimg.com/profile_images/896787663805665281/iFfad2En_normal.jpg"/>
    <hyperlink ref="V281" r:id="rId511" display="http://pbs.twimg.com/profile_images/896787663805665281/iFfad2En_normal.jpg"/>
    <hyperlink ref="V282" r:id="rId512" display="https://pbs.twimg.com/media/ECooBUUUIAEXvHO.jpg"/>
    <hyperlink ref="V283" r:id="rId513" display="http://pbs.twimg.com/profile_images/1159726907136626691/zcUB2wWW_normal.jpg"/>
    <hyperlink ref="V284" r:id="rId514" display="https://pbs.twimg.com/media/ECooBUUUIAEXvHO.jpg"/>
    <hyperlink ref="V285" r:id="rId515" display="http://pbs.twimg.com/profile_images/1159726907136626691/zcUB2wWW_normal.jpg"/>
    <hyperlink ref="V286" r:id="rId516" display="https://pbs.twimg.com/media/ECooBUUUIAEXvHO.jpg"/>
    <hyperlink ref="V287" r:id="rId517" display="http://pbs.twimg.com/profile_images/1159726907136626691/zcUB2wWW_normal.jpg"/>
    <hyperlink ref="V288" r:id="rId518" display="https://pbs.twimg.com/media/ECooBUUUIAEXvHO.jpg"/>
    <hyperlink ref="V289" r:id="rId519" display="http://pbs.twimg.com/profile_images/1159726907136626691/zcUB2wWW_normal.jpg"/>
    <hyperlink ref="V290" r:id="rId520" display="https://pbs.twimg.com/media/ECooBUUUIAEXvHO.jpg"/>
    <hyperlink ref="V291" r:id="rId521" display="http://pbs.twimg.com/profile_images/1159726907136626691/zcUB2wWW_normal.jpg"/>
    <hyperlink ref="V292" r:id="rId522" display="http://pbs.twimg.com/profile_images/1159726907136626691/zcUB2wWW_normal.jpg"/>
    <hyperlink ref="V293" r:id="rId523" display="http://pbs.twimg.com/profile_images/709707497553039361/FRPp-i-l_normal.jpg"/>
    <hyperlink ref="V294" r:id="rId524" display="http://pbs.twimg.com/profile_images/950689641698557953/KmW2PC2n_normal.jpg"/>
    <hyperlink ref="V295" r:id="rId525" display="http://pbs.twimg.com/profile_images/466889974835458048/HXMIfTx8_normal.jpeg"/>
    <hyperlink ref="V296" r:id="rId526" display="https://pbs.twimg.com/media/ECrF_OnX4AA7T_k.jpg"/>
    <hyperlink ref="V297" r:id="rId527" display="https://pbs.twimg.com/media/ECrF_OnX4AA7T_k.jpg"/>
    <hyperlink ref="V298" r:id="rId528" display="https://pbs.twimg.com/media/ECrF_OnX4AA7T_k.jpg"/>
    <hyperlink ref="V299" r:id="rId529" display="https://pbs.twimg.com/media/ECrF_OnX4AA7T_k.jpg"/>
    <hyperlink ref="V300" r:id="rId530" display="https://pbs.twimg.com/media/ECrF_OnX4AA7T_k.jpg"/>
    <hyperlink ref="V301" r:id="rId531" display="https://pbs.twimg.com/media/ECrF_OnX4AA7T_k.jpg"/>
    <hyperlink ref="V302" r:id="rId532" display="https://pbs.twimg.com/media/ECrF_OnX4AA7T_k.jpg"/>
    <hyperlink ref="V303" r:id="rId533" display="http://pbs.twimg.com/profile_images/885051046732627968/ct8HDaFX_normal.jpg"/>
    <hyperlink ref="V304" r:id="rId534" display="http://pbs.twimg.com/profile_images/923631300426321921/3v6GITHE_normal.jpg"/>
    <hyperlink ref="V305" r:id="rId535" display="http://pbs.twimg.com/profile_images/923631300426321921/3v6GITHE_normal.jpg"/>
    <hyperlink ref="V306" r:id="rId536" display="http://pbs.twimg.com/profile_images/634276570178420736/w3pt_4Th_normal.png"/>
    <hyperlink ref="V307" r:id="rId537" display="http://pbs.twimg.com/profile_images/950689641698557953/KmW2PC2n_normal.jpg"/>
    <hyperlink ref="V308" r:id="rId538" display="http://pbs.twimg.com/profile_images/950689641698557953/KmW2PC2n_normal.jpg"/>
    <hyperlink ref="V309" r:id="rId539" display="http://pbs.twimg.com/profile_images/710815889025835009/znsUOngE_normal.jpg"/>
    <hyperlink ref="V310" r:id="rId540" display="http://pbs.twimg.com/profile_images/1112008979834720256/pXorl7La_normal.jpg"/>
    <hyperlink ref="V311" r:id="rId541" display="http://pbs.twimg.com/profile_images/1112008979834720256/pXorl7La_normal.jpg"/>
    <hyperlink ref="V312" r:id="rId542" display="http://pbs.twimg.com/profile_images/1040593480681177089/PxYRp8dv_normal.jpg"/>
    <hyperlink ref="V313" r:id="rId543" display="http://pbs.twimg.com/profile_images/1148168161784717313/8pKERoy5_normal.jpg"/>
    <hyperlink ref="V314" r:id="rId544" display="http://pbs.twimg.com/profile_images/1148168161784717313/8pKERoy5_normal.jpg"/>
    <hyperlink ref="V315" r:id="rId545" display="http://pbs.twimg.com/profile_images/962055181549502464/UWe9tyjo_normal.jpg"/>
    <hyperlink ref="V316" r:id="rId546" display="http://pbs.twimg.com/profile_images/962977186524422144/6ylj5UVL_normal.jpg"/>
    <hyperlink ref="V317" r:id="rId547" display="http://pbs.twimg.com/profile_images/746995420606382080/0b5PkXTE_normal.jpg"/>
    <hyperlink ref="V318" r:id="rId548" display="http://pbs.twimg.com/profile_images/746995420606382080/0b5PkXTE_normal.jpg"/>
    <hyperlink ref="V319" r:id="rId549" display="http://pbs.twimg.com/profile_images/904955159918280704/Kq_JwOAr_normal.jpg"/>
    <hyperlink ref="V320" r:id="rId550" display="http://pbs.twimg.com/profile_images/950689641698557953/KmW2PC2n_normal.jpg"/>
    <hyperlink ref="V321" r:id="rId551" display="http://pbs.twimg.com/profile_images/950689641698557953/KmW2PC2n_normal.jpg"/>
    <hyperlink ref="V322" r:id="rId552" display="http://pbs.twimg.com/profile_images/950689641698557953/KmW2PC2n_normal.jpg"/>
    <hyperlink ref="V323" r:id="rId553" display="http://pbs.twimg.com/profile_images/950689641698557953/KmW2PC2n_normal.jpg"/>
    <hyperlink ref="V324" r:id="rId554" display="http://pbs.twimg.com/profile_images/466889974835458048/HXMIfTx8_normal.jpeg"/>
    <hyperlink ref="V325" r:id="rId555" display="https://pbs.twimg.com/media/ECvNzOUW4AARiKf.jpg"/>
    <hyperlink ref="V326" r:id="rId556" display="https://pbs.twimg.com/media/ECvNzOUW4AARiKf.jpg"/>
    <hyperlink ref="V327" r:id="rId557" display="http://pbs.twimg.com/profile_images/529639803025768448/Og0VHqVQ_normal.jpeg"/>
    <hyperlink ref="V328" r:id="rId558" display="http://pbs.twimg.com/profile_images/529639803025768448/Og0VHqVQ_normal.jpeg"/>
    <hyperlink ref="V329" r:id="rId559" display="http://pbs.twimg.com/profile_images/529639803025768448/Og0VHqVQ_normal.jpeg"/>
    <hyperlink ref="V330" r:id="rId560" display="http://pbs.twimg.com/profile_images/529639803025768448/Og0VHqVQ_normal.jpeg"/>
    <hyperlink ref="V331" r:id="rId561" display="http://pbs.twimg.com/profile_images/950689641698557953/KmW2PC2n_normal.jpg"/>
    <hyperlink ref="V332" r:id="rId562" display="https://pbs.twimg.com/media/ECAd9JBXkAAyHed.png"/>
    <hyperlink ref="V333" r:id="rId563" display="https://pbs.twimg.com/media/ECLtQfIXoAESR40.jpg"/>
    <hyperlink ref="V334" r:id="rId564" display="http://pbs.twimg.com/profile_images/950689641698557953/KmW2PC2n_normal.jpg"/>
    <hyperlink ref="V335" r:id="rId565" display="http://pbs.twimg.com/profile_images/466889974835458048/HXMIfTx8_normal.jpeg"/>
    <hyperlink ref="V336" r:id="rId566" display="http://pbs.twimg.com/profile_images/466889974835458048/HXMIfTx8_normal.jpeg"/>
    <hyperlink ref="V337" r:id="rId567" display="http://pbs.twimg.com/profile_images/466889974835458048/HXMIfTx8_normal.jpeg"/>
    <hyperlink ref="V338" r:id="rId568" display="http://pbs.twimg.com/profile_images/466889974835458048/HXMIfTx8_normal.jpeg"/>
    <hyperlink ref="V339" r:id="rId569" display="http://pbs.twimg.com/profile_images/466889974835458048/HXMIfTx8_normal.jpeg"/>
    <hyperlink ref="V340" r:id="rId570" display="http://pbs.twimg.com/profile_images/466889974835458048/HXMIfTx8_normal.jpeg"/>
    <hyperlink ref="V341" r:id="rId571" display="http://pbs.twimg.com/profile_images/466889974835458048/HXMIfTx8_normal.jpeg"/>
    <hyperlink ref="V342" r:id="rId572" display="http://pbs.twimg.com/profile_images/466889974835458048/HXMIfTx8_normal.jpeg"/>
    <hyperlink ref="V343" r:id="rId573" display="http://pbs.twimg.com/profile_images/466889974835458048/HXMIfTx8_normal.jpeg"/>
    <hyperlink ref="V344" r:id="rId574" display="http://pbs.twimg.com/profile_images/466889974835458048/HXMIfTx8_normal.jpeg"/>
    <hyperlink ref="V345" r:id="rId575" display="https://pbs.twimg.com/media/ECO6a7eWkAE3fsM.jpg"/>
    <hyperlink ref="V346" r:id="rId576" display="https://pbs.twimg.com/media/EByckO7XsAAENAE.jpg"/>
    <hyperlink ref="V347" r:id="rId577" display="https://pbs.twimg.com/media/EB8ztBkWwAE3pPB.jpg"/>
    <hyperlink ref="V348" r:id="rId578" display="https://pbs.twimg.com/media/EClotSWWsAAr3Vc.jpg"/>
    <hyperlink ref="V349" r:id="rId579" display="https://pbs.twimg.com/media/ECqw3gdXkAIoFTv.jpg"/>
    <hyperlink ref="V350" r:id="rId580" display="https://pbs.twimg.com/media/ECwHyhLXUAE-9Zp.jpg"/>
    <hyperlink ref="V351" r:id="rId581" display="https://pbs.twimg.com/media/EBs7cPFW4AAEMbi.jpg"/>
    <hyperlink ref="V352" r:id="rId582" display="https://pbs.twimg.com/media/EBwvujlWkAAHBkX.jpg"/>
    <hyperlink ref="V353" r:id="rId583" display="https://pbs.twimg.com/media/EB8mU1iX4AEEYl2.jpg"/>
    <hyperlink ref="V354" r:id="rId584" display="https://pbs.twimg.com/media/EB8m2-bXsAErnUz.jpg"/>
    <hyperlink ref="V355" r:id="rId585" display="https://pbs.twimg.com/media/EB8o4U3WkAc2nrV.jpg"/>
    <hyperlink ref="V356" r:id="rId586" display="http://pbs.twimg.com/profile_images/938653329084649472/k2WHL-TN_normal.jpg"/>
    <hyperlink ref="V357" r:id="rId587" display="http://pbs.twimg.com/profile_images/938653329084649472/k2WHL-TN_normal.jpg"/>
    <hyperlink ref="V358" r:id="rId588" display="http://pbs.twimg.com/profile_images/938653329084649472/k2WHL-TN_normal.jpg"/>
    <hyperlink ref="V359" r:id="rId589" display="http://pbs.twimg.com/profile_images/938653329084649472/k2WHL-TN_normal.jpg"/>
    <hyperlink ref="V360" r:id="rId590" display="https://pbs.twimg.com/media/EBw-c4SXoAAf4uN.jpg"/>
    <hyperlink ref="V361" r:id="rId591" display="https://pbs.twimg.com/media/EBxvZYeXUAEYulN.jpg"/>
    <hyperlink ref="V362" r:id="rId592" display="https://pbs.twimg.com/media/ECFQm-IXUAAup49.jpg"/>
    <hyperlink ref="V363" r:id="rId593" display="http://pbs.twimg.com/profile_images/904955159918280704/Kq_JwOAr_normal.jpg"/>
    <hyperlink ref="V364" r:id="rId594" display="http://pbs.twimg.com/profile_images/904955159918280704/Kq_JwOAr_normal.jpg"/>
    <hyperlink ref="V365" r:id="rId595" display="https://pbs.twimg.com/media/ECVn-pHXkAEza__.jpg"/>
    <hyperlink ref="V366" r:id="rId596" display="https://pbs.twimg.com/media/ECaRfLEWsAYU-SL.jpg"/>
    <hyperlink ref="V367" r:id="rId597" display="http://pbs.twimg.com/profile_images/950689641698557953/KmW2PC2n_normal.jpg"/>
    <hyperlink ref="V368" r:id="rId598" display="http://pbs.twimg.com/profile_images/950689641698557953/KmW2PC2n_normal.jpg"/>
    <hyperlink ref="V369" r:id="rId599" display="http://pbs.twimg.com/profile_images/950689641698557953/KmW2PC2n_normal.jpg"/>
    <hyperlink ref="V370" r:id="rId600" display="http://pbs.twimg.com/profile_images/950689641698557953/KmW2PC2n_normal.jpg"/>
    <hyperlink ref="V371" r:id="rId601" display="http://pbs.twimg.com/profile_images/950689641698557953/KmW2PC2n_normal.jpg"/>
    <hyperlink ref="V372" r:id="rId602" display="http://pbs.twimg.com/profile_images/1099768199082594305/L535lD3m_normal.jpg"/>
    <hyperlink ref="V373" r:id="rId603" display="http://pbs.twimg.com/profile_images/950689641698557953/KmW2PC2n_normal.jpg"/>
    <hyperlink ref="V374" r:id="rId604" display="http://pbs.twimg.com/profile_images/950689641698557953/KmW2PC2n_normal.jpg"/>
    <hyperlink ref="V375" r:id="rId605" display="http://pbs.twimg.com/profile_images/710815889025835009/znsUOngE_normal.jpg"/>
    <hyperlink ref="V376" r:id="rId606" display="http://pbs.twimg.com/profile_images/1099768199082594305/L535lD3m_normal.jpg"/>
    <hyperlink ref="V377" r:id="rId607" display="http://pbs.twimg.com/profile_images/1099768199082594305/L535lD3m_normal.jpg"/>
    <hyperlink ref="X3" r:id="rId608" display="https://twitter.com/#!/travistn/status/1160469411091898369"/>
    <hyperlink ref="X4" r:id="rId609" display="https://twitter.com/#!/mihkal/status/1160487957339496448"/>
    <hyperlink ref="X5" r:id="rId610" display="https://twitter.com/#!/mihkal/status/1160504853287886848"/>
    <hyperlink ref="X6" r:id="rId611" display="https://twitter.com/#!/mihkal/status/1160504853287886848"/>
    <hyperlink ref="X7" r:id="rId612" display="https://twitter.com/#!/mihkal/status/1160504853287886848"/>
    <hyperlink ref="X8" r:id="rId613" display="https://twitter.com/#!/mihkal/status/1160487957339496448"/>
    <hyperlink ref="X9" r:id="rId614" display="https://twitter.com/#!/mihkal/status/1160504853287886848"/>
    <hyperlink ref="X10" r:id="rId615" display="https://twitter.com/#!/mihkal/status/1160487957339496448"/>
    <hyperlink ref="X11" r:id="rId616" display="https://twitter.com/#!/mihkal/status/1160487957339496448"/>
    <hyperlink ref="X12" r:id="rId617" display="https://twitter.com/#!/mihkal/status/1160487957339496448"/>
    <hyperlink ref="X13" r:id="rId618" display="https://twitter.com/#!/mihkal/status/1160487957339496448"/>
    <hyperlink ref="X14" r:id="rId619" display="https://twitter.com/#!/mihkal/status/1160487957339496448"/>
    <hyperlink ref="X15" r:id="rId620" display="https://twitter.com/#!/mihkal/status/1160487957339496448"/>
    <hyperlink ref="X16" r:id="rId621" display="https://twitter.com/#!/mihkal/status/1160487957339496448"/>
    <hyperlink ref="X17" r:id="rId622" display="https://twitter.com/#!/mihkal/status/1160504853287886848"/>
    <hyperlink ref="X18" r:id="rId623" display="https://twitter.com/#!/makitalo82/status/1160511773524578305"/>
    <hyperlink ref="X19" r:id="rId624" display="https://twitter.com/#!/starafi/status/1160496359243505664"/>
    <hyperlink ref="X20" r:id="rId625" display="https://twitter.com/#!/starafi/status/1160496453841825792"/>
    <hyperlink ref="X21" r:id="rId626" display="https://twitter.com/#!/starafi/status/1160496511328903168"/>
    <hyperlink ref="X22" r:id="rId627" display="https://twitter.com/#!/arkkitehtipaha/status/1160543727234031617"/>
    <hyperlink ref="X23" r:id="rId628" display="https://twitter.com/#!/starafi/status/1160496359243505664"/>
    <hyperlink ref="X24" r:id="rId629" display="https://twitter.com/#!/starafi/status/1160496453841825792"/>
    <hyperlink ref="X25" r:id="rId630" display="https://twitter.com/#!/starafi/status/1160496511328903168"/>
    <hyperlink ref="X26" r:id="rId631" display="https://twitter.com/#!/arkkitehtipaha/status/1160543727234031617"/>
    <hyperlink ref="X27" r:id="rId632" display="https://twitter.com/#!/jocka/status/1160496802057064451"/>
    <hyperlink ref="X28" r:id="rId633" display="https://twitter.com/#!/jocka/status/1160496814832922624"/>
    <hyperlink ref="X29" r:id="rId634" display="https://twitter.com/#!/jocka/status/1160496833724067840"/>
    <hyperlink ref="X30" r:id="rId635" display="https://twitter.com/#!/arkkitehtipaha/status/1160543727234031617"/>
    <hyperlink ref="X31" r:id="rId636" display="https://twitter.com/#!/arkkitehtipaha/status/1160543727234031617"/>
    <hyperlink ref="X32" r:id="rId637" display="https://twitter.com/#!/arkkitehtipaha/status/1160543727234031617"/>
    <hyperlink ref="X33" r:id="rId638" display="https://twitter.com/#!/arkkitehtipaha/status/1160543727234031617"/>
    <hyperlink ref="X34" r:id="rId639" display="https://twitter.com/#!/marytheluckyone/status/1160596561765834757"/>
    <hyperlink ref="X35" r:id="rId640" display="https://twitter.com/#!/nikontili/status/1160903039491989504"/>
    <hyperlink ref="X36" r:id="rId641" display="https://twitter.com/#!/visitlahti/status/1160912841295171584"/>
    <hyperlink ref="X37" r:id="rId642" display="https://twitter.com/#!/visitlahti/status/1160912841295171584"/>
    <hyperlink ref="X38" r:id="rId643" display="https://twitter.com/#!/helenporter1853/status/1164549099061948418"/>
    <hyperlink ref="X39" r:id="rId644" display="https://twitter.com/#!/pahokas/status/1161181477515616256"/>
    <hyperlink ref="X40" r:id="rId645" display="https://twitter.com/#!/pahokas/status/1161181477515616256"/>
    <hyperlink ref="X41" r:id="rId646" display="https://twitter.com/#!/monamqureshi/status/1161186089731854336"/>
    <hyperlink ref="X42" r:id="rId647" display="https://twitter.com/#!/_girlwhotravels/status/858737494103293953"/>
    <hyperlink ref="X43" r:id="rId648" display="https://twitter.com/#!/monamqureshi/status/1161186089731854336"/>
    <hyperlink ref="X44" r:id="rId649" display="https://twitter.com/#!/monamqureshi/status/1161186089731854336"/>
    <hyperlink ref="X45" r:id="rId650" display="https://twitter.com/#!/kimmorouhiainen/status/1161215127263334402"/>
    <hyperlink ref="X46" r:id="rId651" display="https://twitter.com/#!/brewdogtampere/status/1161247877785686017"/>
    <hyperlink ref="X47" r:id="rId652" display="https://twitter.com/#!/16kissa07/status/1161366117635387392"/>
    <hyperlink ref="X48" r:id="rId653" display="https://twitter.com/#!/tuomaszacheus/status/1161367352870678528"/>
    <hyperlink ref="X49" r:id="rId654" display="https://twitter.com/#!/mistersopuli/status/1160845797174517760"/>
    <hyperlink ref="X50" r:id="rId655" display="https://twitter.com/#!/mistersopuli/status/1161577907820683265"/>
    <hyperlink ref="X51" r:id="rId656" display="https://twitter.com/#!/postigroup/status/1161583623948165120"/>
    <hyperlink ref="X52" r:id="rId657" display="https://twitter.com/#!/postigroup/status/1161583623948165120"/>
    <hyperlink ref="X53" r:id="rId658" display="https://twitter.com/#!/postigroup/status/1161583623948165120"/>
    <hyperlink ref="X54" r:id="rId659" display="https://twitter.com/#!/pikalaturit/status/1161632754938843138"/>
    <hyperlink ref="X55" r:id="rId660" display="https://twitter.com/#!/pikalaturit/status/1161632754938843138"/>
    <hyperlink ref="X56" r:id="rId661" display="https://twitter.com/#!/paavilaineneija/status/1161647883923402754"/>
    <hyperlink ref="X57" r:id="rId662" display="https://twitter.com/#!/paavilaineneija/status/1161647883923402754"/>
    <hyperlink ref="X58" r:id="rId663" display="https://twitter.com/#!/pekkaruissalo/status/1161653034536992769"/>
    <hyperlink ref="X59" r:id="rId664" display="https://twitter.com/#!/vsplyshka/status/1161684581621338115"/>
    <hyperlink ref="X60" r:id="rId665" display="https://twitter.com/#!/vsplyshka/status/1161684581621338115"/>
    <hyperlink ref="X61" r:id="rId666" display="https://twitter.com/#!/vsplyshka/status/1161684833413795840"/>
    <hyperlink ref="X62" r:id="rId667" display="https://twitter.com/#!/vsplyshka/status/1161684858093080576"/>
    <hyperlink ref="X63" r:id="rId668" display="https://twitter.com/#!/ksharrit/status/1161814812365643776"/>
    <hyperlink ref="X64" r:id="rId669" display="https://twitter.com/#!/ksharrit/status/1161814904124391425"/>
    <hyperlink ref="X65" r:id="rId670" display="https://twitter.com/#!/destrecommended/status/1161826795420835840"/>
    <hyperlink ref="X66" r:id="rId671" display="https://twitter.com/#!/jbsenseofplace/status/1161839331054669824"/>
    <hyperlink ref="X67" r:id="rId672" display="https://twitter.com/#!/jbsenseofplace/status/1161826377961803778"/>
    <hyperlink ref="X68" r:id="rId673" display="https://twitter.com/#!/sopimusvuorenka/status/1161919711409561601"/>
    <hyperlink ref="X69" r:id="rId674" display="https://twitter.com/#!/1000histoires/status/1161704821541543936"/>
    <hyperlink ref="X70" r:id="rId675" display="https://twitter.com/#!/1000histoires/status/1161928412455481344"/>
    <hyperlink ref="X71" r:id="rId676" display="https://twitter.com/#!/lsulonen/status/1161941093145075713"/>
    <hyperlink ref="X72" r:id="rId677" display="https://twitter.com/#!/hosekibako/status/1162053309831815168"/>
    <hyperlink ref="X73" r:id="rId678" display="https://twitter.com/#!/mikaitanen/status/1162096128965222400"/>
    <hyperlink ref="X74" r:id="rId679" display="https://twitter.com/#!/blogsallys/status/1162229903313367040"/>
    <hyperlink ref="X75" r:id="rId680" display="https://twitter.com/#!/liisahai/status/1162279400907218949"/>
    <hyperlink ref="X76" r:id="rId681" display="https://twitter.com/#!/helichristine/status/1160832617907929088"/>
    <hyperlink ref="X77" r:id="rId682" display="https://twitter.com/#!/helichristine/status/1162296749366697990"/>
    <hyperlink ref="X78" r:id="rId683" display="https://twitter.com/#!/jpvuorela/status/1162305697368834048"/>
    <hyperlink ref="X79" r:id="rId684" display="https://twitter.com/#!/jpvuorela/status/1162305697368834048"/>
    <hyperlink ref="X80" r:id="rId685" display="https://twitter.com/#!/akotwi/status/1162311443217170432"/>
    <hyperlink ref="X81" r:id="rId686" display="https://twitter.com/#!/midelario/status/1162372760049528837"/>
    <hyperlink ref="X82" r:id="rId687" display="https://twitter.com/#!/hennapuisto/status/1162381623196868610"/>
    <hyperlink ref="X83" r:id="rId688" display="https://twitter.com/#!/markus_sjolund/status/1162384932804710400"/>
    <hyperlink ref="X84" r:id="rId689" display="https://twitter.com/#!/kauppakamari/status/1162637578656522241"/>
    <hyperlink ref="X85" r:id="rId690" display="https://twitter.com/#!/reijovaliharju/status/1162079523413909504"/>
    <hyperlink ref="X86" r:id="rId691" display="https://twitter.com/#!/reijovaliharju/status/1162646478701125632"/>
    <hyperlink ref="X87" r:id="rId692" display="https://twitter.com/#!/graffiti_bot/status/1162668870647332864"/>
    <hyperlink ref="X88" r:id="rId693" display="https://twitter.com/#!/__subwaysurfer/status/1162670238909026304"/>
    <hyperlink ref="X89" r:id="rId694" display="https://twitter.com/#!/breizhwecan/status/1162706501401812992"/>
    <hyperlink ref="X90" r:id="rId695" display="https://twitter.com/#!/breizhwecan/status/1162706501401812992"/>
    <hyperlink ref="X91" r:id="rId696" display="https://twitter.com/#!/priouljp56/status/1162667803708727296"/>
    <hyperlink ref="X92" r:id="rId697" display="https://twitter.com/#!/raidbreizhcap/status/1162378186132512768"/>
    <hyperlink ref="X93" r:id="rId698" display="https://twitter.com/#!/priouljp56/status/1162719228094537730"/>
    <hyperlink ref="X94" r:id="rId699" display="https://twitter.com/#!/raidbreizhcap/status/1162719566650380288"/>
    <hyperlink ref="X95" r:id="rId700" display="https://twitter.com/#!/priouljp56/status/1162719228094537730"/>
    <hyperlink ref="X96" r:id="rId701" display="https://twitter.com/#!/raidbreizhcap/status/1162719566650380288"/>
    <hyperlink ref="X97" r:id="rId702" display="https://twitter.com/#!/priouljp56/status/1162667803708727296"/>
    <hyperlink ref="X98" r:id="rId703" display="https://twitter.com/#!/priouljp56/status/1162369494829936640"/>
    <hyperlink ref="X99" r:id="rId704" display="https://twitter.com/#!/priouljp56/status/1162370902576775169"/>
    <hyperlink ref="X100" r:id="rId705" display="https://twitter.com/#!/priouljp56/status/1162666718612852742"/>
    <hyperlink ref="X101" r:id="rId706" display="https://twitter.com/#!/priouljp56/status/1162667363340365824"/>
    <hyperlink ref="X102" r:id="rId707" display="https://twitter.com/#!/pol_aurelien/status/1162733508131000320"/>
    <hyperlink ref="X103" r:id="rId708" display="https://twitter.com/#!/jarkko_malmberg/status/1162786446970904578"/>
    <hyperlink ref="X104" r:id="rId709" display="https://twitter.com/#!/kpylsy/status/1162792314533818368"/>
    <hyperlink ref="X105" r:id="rId710" display="https://twitter.com/#!/karoliinapontys/status/1162850380054781952"/>
    <hyperlink ref="X106" r:id="rId711" display="https://twitter.com/#!/pirkkopiirainen/status/1162961756907626496"/>
    <hyperlink ref="X107" r:id="rId712" display="https://twitter.com/#!/sorinsirkus/status/1162999975611129858"/>
    <hyperlink ref="X108" r:id="rId713" display="https://twitter.com/#!/sorinsirkus/status/1162999975611129858"/>
    <hyperlink ref="X109" r:id="rId714" display="https://twitter.com/#!/sorinsirkus/status/1162999975611129858"/>
    <hyperlink ref="X110" r:id="rId715" display="https://twitter.com/#!/msipilai/status/1163090677435174913"/>
    <hyperlink ref="X111" r:id="rId716" display="https://twitter.com/#!/msipilai/status/1163090677435174913"/>
    <hyperlink ref="X112" r:id="rId717" display="https://twitter.com/#!/mikkolmmz/status/1163107072042553349"/>
    <hyperlink ref="X113" r:id="rId718" display="https://twitter.com/#!/mikkolmmz/status/1163107072042553349"/>
    <hyperlink ref="X114" r:id="rId719" display="https://twitter.com/#!/travelwithxtina/status/1163136992944754688"/>
    <hyperlink ref="X115" r:id="rId720" display="https://twitter.com/#!/travelwithxtina/status/1163136992944754688"/>
    <hyperlink ref="X116" r:id="rId721" display="https://twitter.com/#!/travelwithxtina/status/1163136992944754688"/>
    <hyperlink ref="X117" r:id="rId722" display="https://twitter.com/#!/ritvaasula/status/1163416534049574912"/>
    <hyperlink ref="X118" r:id="rId723" display="https://twitter.com/#!/mcelasari/status/1161556167958650880"/>
    <hyperlink ref="X119" r:id="rId724" display="https://twitter.com/#!/mcelasari/status/1161556167958650880"/>
    <hyperlink ref="X120" r:id="rId725" display="https://twitter.com/#!/mcelasari/status/1161627625225408513"/>
    <hyperlink ref="X121" r:id="rId726" display="https://twitter.com/#!/ammaunu/status/1161652472047423493"/>
    <hyperlink ref="X122" r:id="rId727" display="https://twitter.com/#!/ammaunu/status/1161178616203550720"/>
    <hyperlink ref="X123" r:id="rId728" display="https://twitter.com/#!/ammaunu/status/1163709377125244928"/>
    <hyperlink ref="X124" r:id="rId729" display="https://twitter.com/#!/kirsikkakaipain/status/1163756395889668096"/>
    <hyperlink ref="X125" r:id="rId730" display="https://twitter.com/#!/foreignerfi/status/1161595547360403458"/>
    <hyperlink ref="X126" r:id="rId731" display="https://twitter.com/#!/foreignerfi/status/1161595547360403458"/>
    <hyperlink ref="X127" r:id="rId732" display="https://twitter.com/#!/foreignerfi/status/1163776469530755073"/>
    <hyperlink ref="X128" r:id="rId733" display="https://twitter.com/#!/michaelderry3/status/1163780675662700544"/>
    <hyperlink ref="X129" r:id="rId734" display="https://twitter.com/#!/planisferiocom/status/1163793303399260160"/>
    <hyperlink ref="X130" r:id="rId735" display="https://twitter.com/#!/sarikorju/status/1163806868323672064"/>
    <hyperlink ref="X131" r:id="rId736" display="https://twitter.com/#!/sarikorju/status/1163807135219646464"/>
    <hyperlink ref="X132" r:id="rId737" display="https://twitter.com/#!/sunville0710/status/1163940648736690177"/>
    <hyperlink ref="X133" r:id="rId738" display="https://twitter.com/#!/duunipolku/status/1164047788948316160"/>
    <hyperlink ref="X134" r:id="rId739" display="https://twitter.com/#!/s34growth/status/1164048352830509057"/>
    <hyperlink ref="X135" r:id="rId740" display="https://twitter.com/#!/fduchastel888/status/1164055060462166016"/>
    <hyperlink ref="X136" r:id="rId741" display="https://twitter.com/#!/streuverluste/status/1164081015633190913"/>
    <hyperlink ref="X137" r:id="rId742" display="https://twitter.com/#!/ippu/status/1160885784754425857"/>
    <hyperlink ref="X138" r:id="rId743" display="https://twitter.com/#!/ippu/status/1164091143434461184"/>
    <hyperlink ref="X139" r:id="rId744" display="https://twitter.com/#!/lacutara/status/1160805310736601088"/>
    <hyperlink ref="X140" r:id="rId745" display="https://twitter.com/#!/lacutara/status/1160939328534700032"/>
    <hyperlink ref="X141" r:id="rId746" display="https://twitter.com/#!/lacutara/status/1164096380979372032"/>
    <hyperlink ref="X142" r:id="rId747" display="https://twitter.com/#!/lakesperience/status/1161265303168397314"/>
    <hyperlink ref="X143" r:id="rId748" display="https://twitter.com/#!/lakesperience/status/1163758391560495104"/>
    <hyperlink ref="X144" r:id="rId749" display="https://twitter.com/#!/balticinstitute/status/1163758645563285504"/>
    <hyperlink ref="X145" r:id="rId750" display="https://twitter.com/#!/balticinstitute/status/1164100148181344256"/>
    <hyperlink ref="X146" r:id="rId751" display="https://twitter.com/#!/yoshikosuge/status/1156879842203394049"/>
    <hyperlink ref="X147" r:id="rId752" display="https://twitter.com/#!/worldofreem06/status/1164576062283636737"/>
    <hyperlink ref="X148" r:id="rId753" display="https://twitter.com/#!/paivi_reponen/status/1162019662546079744"/>
    <hyperlink ref="X149" r:id="rId754" display="https://twitter.com/#!/paivi_reponen/status/1164758787120459776"/>
    <hyperlink ref="X150" r:id="rId755" display="https://twitter.com/#!/paivi_reponen/status/1164759729526022144"/>
    <hyperlink ref="X151" r:id="rId756" display="https://twitter.com/#!/jloukaskorpi/status/1164783140474216455"/>
    <hyperlink ref="X152" r:id="rId757" display="https://twitter.com/#!/hanneraikkonen/status/1164796415085645824"/>
    <hyperlink ref="X153" r:id="rId758" display="https://twitter.com/#!/mikko_ky/status/1164800912084201472"/>
    <hyperlink ref="X154" r:id="rId759" display="https://twitter.com/#!/mikko_ky/status/1164800912084201472"/>
    <hyperlink ref="X155" r:id="rId760" display="https://twitter.com/#!/nuppua/status/1162668649884332035"/>
    <hyperlink ref="X156" r:id="rId761" display="https://twitter.com/#!/nuppua/status/1162668649884332035"/>
    <hyperlink ref="X157" r:id="rId762" display="https://twitter.com/#!/nuppua/status/1164800981726445568"/>
    <hyperlink ref="X158" r:id="rId763" display="https://twitter.com/#!/nuppua/status/1164800981726445568"/>
    <hyperlink ref="X159" r:id="rId764" display="https://twitter.com/#!/nuppua/status/1164800981726445568"/>
    <hyperlink ref="X160" r:id="rId765" display="https://twitter.com/#!/nuppua/status/1164800981726445568"/>
    <hyperlink ref="X161" r:id="rId766" display="https://twitter.com/#!/nuppua/status/1164800981726445568"/>
    <hyperlink ref="X162" r:id="rId767" display="https://twitter.com/#!/nuppua/status/1164800981726445568"/>
    <hyperlink ref="X163" r:id="rId768" display="https://twitter.com/#!/mikko_ky/status/1164800912084201472"/>
    <hyperlink ref="X164" r:id="rId769" display="https://twitter.com/#!/suomenkuvalehti/status/1164804151630372864"/>
    <hyperlink ref="X165" r:id="rId770" display="https://twitter.com/#!/suomenkuvalehti/status/1164804151630372864"/>
    <hyperlink ref="X166" r:id="rId771" display="https://twitter.com/#!/jjuvakka/status/1164791928115752961"/>
    <hyperlink ref="X167" r:id="rId772" display="https://twitter.com/#!/marisiltanen/status/1164805739853967361"/>
    <hyperlink ref="X168" r:id="rId773" display="https://twitter.com/#!/caritaisomaki/status/1164806308484091905"/>
    <hyperlink ref="X169" r:id="rId774" display="https://twitter.com/#!/caritaisomaki/status/1164806308484091905"/>
    <hyperlink ref="X170" r:id="rId775" display="https://twitter.com/#!/visittampere/status/1159043411749609474"/>
    <hyperlink ref="X171" r:id="rId776" display="https://twitter.com/#!/rammsteinfans/status/1160575095921938433"/>
    <hyperlink ref="X172" r:id="rId777" display="https://twitter.com/#!/visittampere/status/1161595313506922497"/>
    <hyperlink ref="X173" r:id="rId778" display="https://twitter.com/#!/serlachius/status/1162283901043109888"/>
    <hyperlink ref="X174" r:id="rId779" display="https://twitter.com/#!/visittampere/status/1162311577980362752"/>
    <hyperlink ref="X175" r:id="rId780" display="https://twitter.com/#!/visittampere/status/1164497441783255041"/>
    <hyperlink ref="X176" r:id="rId781" display="https://twitter.com/#!/moominmuseum/status/1164517221495914497"/>
    <hyperlink ref="X177" r:id="rId782" display="https://twitter.com/#!/visittampere/status/1159742442301788160"/>
    <hyperlink ref="X178" r:id="rId783" display="https://twitter.com/#!/visittampere/status/1164519344753258496"/>
    <hyperlink ref="X179" r:id="rId784" display="https://twitter.com/#!/helenporter1853/status/1164549099061948418"/>
    <hyperlink ref="X180" r:id="rId785" display="https://twitter.com/#!/visittampere/status/1164796727599104005"/>
    <hyperlink ref="X181" r:id="rId786" display="https://twitter.com/#!/visittampere/status/1164796727599104005"/>
    <hyperlink ref="X182" r:id="rId787" display="https://twitter.com/#!/discoverfinland/status/1161594347038695429"/>
    <hyperlink ref="X183" r:id="rId788" display="https://twitter.com/#!/daerrina/status/1161550733235408899"/>
    <hyperlink ref="X184" r:id="rId789" display="https://twitter.com/#!/purnauskis/status/1164220098476937216"/>
    <hyperlink ref="X185" r:id="rId790" display="https://twitter.com/#!/visittampere/status/1164850068345806848"/>
    <hyperlink ref="X186" r:id="rId791" display="https://twitter.com/#!/daerrina/status/1164851398548295680"/>
    <hyperlink ref="X187" r:id="rId792" display="https://twitter.com/#!/daerrina/status/1161550733235408899"/>
    <hyperlink ref="X188" r:id="rId793" display="https://twitter.com/#!/daerrina/status/1164851398548295680"/>
    <hyperlink ref="X189" r:id="rId794" display="https://twitter.com/#!/pyhanasi/status/1160524378964205568"/>
    <hyperlink ref="X190" r:id="rId795" display="https://twitter.com/#!/visittamperefi/status/1146735408111165440"/>
    <hyperlink ref="X191" r:id="rId796" display="https://twitter.com/#!/sastamala/status/1162775453071020035"/>
    <hyperlink ref="X192" r:id="rId797" display="https://twitter.com/#!/visittamperefi/status/1162695711995158529"/>
    <hyperlink ref="X193" r:id="rId798" display="https://twitter.com/#!/tampereratikka/status/1164450809284845569"/>
    <hyperlink ref="X194" r:id="rId799" display="https://twitter.com/#!/visittamperefi/status/1164431835977453568"/>
    <hyperlink ref="X195" r:id="rId800" display="https://twitter.com/#!/visittamperefi/status/1164852365188587522"/>
    <hyperlink ref="X196" r:id="rId801" display="https://twitter.com/#!/starafi/status/1160496359243505664"/>
    <hyperlink ref="X197" r:id="rId802" display="https://twitter.com/#!/starafi/status/1160496359243505664"/>
    <hyperlink ref="X198" r:id="rId803" display="https://twitter.com/#!/starafi/status/1160496453841825792"/>
    <hyperlink ref="X199" r:id="rId804" display="https://twitter.com/#!/starafi/status/1160496453841825792"/>
    <hyperlink ref="X200" r:id="rId805" display="https://twitter.com/#!/starafi/status/1160496511328903168"/>
    <hyperlink ref="X201" r:id="rId806" display="https://twitter.com/#!/starafi/status/1160496511328903168"/>
    <hyperlink ref="X202" r:id="rId807" display="https://twitter.com/#!/visittamperefi/status/1160825229855404032"/>
    <hyperlink ref="X203" r:id="rId808" display="https://twitter.com/#!/tamperekaupunki/status/1160821238408912896"/>
    <hyperlink ref="X204" r:id="rId809" display="https://twitter.com/#!/tamperetalo/status/1160901027870257153"/>
    <hyperlink ref="X205" r:id="rId810" display="https://twitter.com/#!/tamperetalo/status/1161967092205314048"/>
    <hyperlink ref="X206" r:id="rId811" display="https://twitter.com/#!/visittampere/status/1159742442301788160"/>
    <hyperlink ref="X207" r:id="rId812" display="https://twitter.com/#!/visittampere/status/1161961659134554112"/>
    <hyperlink ref="X208" r:id="rId813" display="https://twitter.com/#!/visittamperefi/status/1161181332497752064"/>
    <hyperlink ref="X209" r:id="rId814" display="https://twitter.com/#!/visittamperefi/status/1161960247575138304"/>
    <hyperlink ref="X210" r:id="rId815" display="https://twitter.com/#!/tamperekaupunki/status/1161178236182814721"/>
    <hyperlink ref="X211" r:id="rId816" display="https://twitter.com/#!/hiedanranta/status/1161918692990574593"/>
    <hyperlink ref="X212" r:id="rId817" display="https://twitter.com/#!/hiedanranta/status/1161924113302196229"/>
    <hyperlink ref="X213" r:id="rId818" display="https://twitter.com/#!/hiedanranta/status/1161950894474301442"/>
    <hyperlink ref="X214" r:id="rId819" display="https://twitter.com/#!/hiedanranta/status/1162246212696727552"/>
    <hyperlink ref="X215" r:id="rId820" display="https://twitter.com/#!/hiedanranta/status/1162247493003857925"/>
    <hyperlink ref="X216" r:id="rId821" display="https://twitter.com/#!/hiedanranta/status/1162249108062556160"/>
    <hyperlink ref="X217" r:id="rId822" display="https://twitter.com/#!/hiedanranta/status/1162253525578948608"/>
    <hyperlink ref="X218" r:id="rId823" display="https://twitter.com/#!/hiedanranta/status/1162310507036102657"/>
    <hyperlink ref="X219" r:id="rId824" display="https://twitter.com/#!/mikko_ky/status/1164800912084201472"/>
    <hyperlink ref="X220" r:id="rId825" display="https://twitter.com/#!/visittamperefi/status/1161927231754657792"/>
    <hyperlink ref="X221" r:id="rId826" display="https://twitter.com/#!/visittamperefi/status/1161927291506704384"/>
    <hyperlink ref="X222" r:id="rId827" display="https://twitter.com/#!/visittamperefi/status/1162311190221066240"/>
    <hyperlink ref="X223" r:id="rId828" display="https://twitter.com/#!/tamperekaupunki/status/1161937964013883393"/>
    <hyperlink ref="X224" r:id="rId829" display="https://twitter.com/#!/visittamperefi/status/1162290018410532864"/>
    <hyperlink ref="X225" r:id="rId830" display="https://twitter.com/#!/tamperekaupunki/status/1162306765163311104"/>
    <hyperlink ref="X226" r:id="rId831" display="https://twitter.com/#!/pariscapnord/status/1161960459639111680"/>
    <hyperlink ref="X227" r:id="rId832" display="https://twitter.com/#!/visittampere/status/1161541871790972928"/>
    <hyperlink ref="X228" r:id="rId833" display="https://twitter.com/#!/visittampere/status/1161961659134554112"/>
    <hyperlink ref="X229" r:id="rId834" display="https://twitter.com/#!/visittampere/status/1162752568017215488"/>
    <hyperlink ref="X230" r:id="rId835" display="https://twitter.com/#!/visittamperefi/status/1161529888756703234"/>
    <hyperlink ref="X231" r:id="rId836" display="https://twitter.com/#!/visittamperefi/status/1161960247575138304"/>
    <hyperlink ref="X232" r:id="rId837" display="https://twitter.com/#!/visittamperefi/status/1162749499288236038"/>
    <hyperlink ref="X233" r:id="rId838" display="https://twitter.com/#!/tamperekaupunki/status/1163414836308533248"/>
    <hyperlink ref="X234" r:id="rId839" display="https://twitter.com/#!/pirfest/status/1164804725973245954"/>
    <hyperlink ref="X235" r:id="rId840" display="https://twitter.com/#!/visittamperefi/status/1164806167027019776"/>
    <hyperlink ref="X236" r:id="rId841" display="https://twitter.com/#!/tamperekaupunki/status/1164839295892332544"/>
    <hyperlink ref="X237" r:id="rId842" display="https://twitter.com/#!/tchambermusic/status/1164614950561751046"/>
    <hyperlink ref="X238" r:id="rId843" display="https://twitter.com/#!/tamperekaupunki/status/1164840114985373696"/>
    <hyperlink ref="X239" r:id="rId844" display="https://twitter.com/#!/tamperekaupunki/status/1164870117240520704"/>
    <hyperlink ref="X240" r:id="rId845" display="https://twitter.com/#!/sarkanniemi/status/1163771277229907968"/>
    <hyperlink ref="X241" r:id="rId846" display="https://twitter.com/#!/visittamperefi/status/1159825041103687680"/>
    <hyperlink ref="X242" r:id="rId847" display="https://twitter.com/#!/visittamperefi/status/1160872196660764674"/>
    <hyperlink ref="X243" r:id="rId848" display="https://twitter.com/#!/visittamperefi/status/1161529888756703234"/>
    <hyperlink ref="X244" r:id="rId849" display="https://twitter.com/#!/visittamperefi/status/1161587368794710016"/>
    <hyperlink ref="X245" r:id="rId850" display="https://twitter.com/#!/visittamperefi/status/1161884491486498816"/>
    <hyperlink ref="X246" r:id="rId851" display="https://twitter.com/#!/visittamperefi/status/1161929261370028033"/>
    <hyperlink ref="X247" r:id="rId852" display="https://twitter.com/#!/visittamperefi/status/1161960247575138304"/>
    <hyperlink ref="X248" r:id="rId853" display="https://twitter.com/#!/visittamperefi/status/1162749499288236038"/>
    <hyperlink ref="X249" r:id="rId854" display="https://twitter.com/#!/visittamperefi/status/1163723878927077376"/>
    <hyperlink ref="X250" r:id="rId855" display="https://twitter.com/#!/visittamperefi/status/1163764887434256384"/>
    <hyperlink ref="X251" r:id="rId856" display="https://twitter.com/#!/visittamperefi/status/1163764887434256384"/>
    <hyperlink ref="X252" r:id="rId857" display="https://twitter.com/#!/visittamperefi/status/1164074967111274498"/>
    <hyperlink ref="X253" r:id="rId858" display="https://twitter.com/#!/visittamperefi/status/1164431835977453568"/>
    <hyperlink ref="X254" r:id="rId859" display="https://twitter.com/#!/visittamperefi/status/1164795903594549248"/>
    <hyperlink ref="X255" r:id="rId860" display="https://twitter.com/#!/visittamperefi/status/1164803662620680192"/>
    <hyperlink ref="X256" r:id="rId861" display="https://twitter.com/#!/visittamperefi/status/1164803662620680192"/>
    <hyperlink ref="X257" r:id="rId862" display="https://twitter.com/#!/visittamperefi/status/1164872264334106626"/>
    <hyperlink ref="X258" r:id="rId863" display="https://twitter.com/#!/visittamperefi/status/1164874008053080064"/>
    <hyperlink ref="X259" r:id="rId864" display="https://twitter.com/#!/tamperekaupunki/status/1160822385710456834"/>
    <hyperlink ref="X260" r:id="rId865" display="https://twitter.com/#!/tamperekaupunki/status/1160824418366558208"/>
    <hyperlink ref="X261" r:id="rId866" display="https://twitter.com/#!/tamperekaupunki/status/1160880939028926464"/>
    <hyperlink ref="X262" r:id="rId867" display="https://twitter.com/#!/tamperekaupunki/status/1161570872064393216"/>
    <hyperlink ref="X263" r:id="rId868" display="https://twitter.com/#!/tamperekaupunki/status/1161606649745948672"/>
    <hyperlink ref="X264" r:id="rId869" display="https://twitter.com/#!/tamperekaupunki/status/1161938866082856960"/>
    <hyperlink ref="X265" r:id="rId870" display="https://twitter.com/#!/tamperekaupunki/status/1161991235613147136"/>
    <hyperlink ref="X266" r:id="rId871" display="https://twitter.com/#!/tamperekaupunki/status/1162317328610185217"/>
    <hyperlink ref="X267" r:id="rId872" display="https://twitter.com/#!/tamperekaupunki/status/1163414836308533248"/>
    <hyperlink ref="X268" r:id="rId873" display="https://twitter.com/#!/tamperekaupunki/status/1164481294761373696"/>
    <hyperlink ref="X269" r:id="rId874" display="https://twitter.com/#!/tamperekaupunki/status/1164839395763134464"/>
    <hyperlink ref="X270" r:id="rId875" display="https://twitter.com/#!/tamperekaupunki/status/1164892327388884992"/>
    <hyperlink ref="X271" r:id="rId876" display="https://twitter.com/#!/samaekoskinen/status/1164901644145975297"/>
    <hyperlink ref="X272" r:id="rId877" display="https://twitter.com/#!/mikko_ky/status/1164800912084201472"/>
    <hyperlink ref="X273" r:id="rId878" display="https://twitter.com/#!/mikko_ky/status/1164800912084201472"/>
    <hyperlink ref="X274" r:id="rId879" display="https://twitter.com/#!/keisasenreetta/status/1164948754035855361"/>
    <hyperlink ref="X275" r:id="rId880" display="https://twitter.com/#!/keisasenreetta/status/1164948754035855361"/>
    <hyperlink ref="X276" r:id="rId881" display="https://twitter.com/#!/maritaverne/status/1164949152926720000"/>
    <hyperlink ref="X277" r:id="rId882" display="https://twitter.com/#!/maritaverne/status/1164949152926720000"/>
    <hyperlink ref="X278" r:id="rId883" display="https://twitter.com/#!/maritaverne/status/1164949152926720000"/>
    <hyperlink ref="X279" r:id="rId884" display="https://twitter.com/#!/maritaverne/status/1164949152926720000"/>
    <hyperlink ref="X280" r:id="rId885" display="https://twitter.com/#!/maritaverne/status/1164949152926720000"/>
    <hyperlink ref="X281" r:id="rId886" display="https://twitter.com/#!/maritaverne/status/1164949152926720000"/>
    <hyperlink ref="X282" r:id="rId887" display="https://twitter.com/#!/talenttampere/status/1164787468366835713"/>
    <hyperlink ref="X283" r:id="rId888" display="https://twitter.com/#!/ursulahelsky/status/1164950296327544832"/>
    <hyperlink ref="X284" r:id="rId889" display="https://twitter.com/#!/talenttampere/status/1164787468366835713"/>
    <hyperlink ref="X285" r:id="rId890" display="https://twitter.com/#!/ursulahelsky/status/1164950296327544832"/>
    <hyperlink ref="X286" r:id="rId891" display="https://twitter.com/#!/talenttampere/status/1164787468366835713"/>
    <hyperlink ref="X287" r:id="rId892" display="https://twitter.com/#!/ursulahelsky/status/1164950296327544832"/>
    <hyperlink ref="X288" r:id="rId893" display="https://twitter.com/#!/talenttampere/status/1164787468366835713"/>
    <hyperlink ref="X289" r:id="rId894" display="https://twitter.com/#!/ursulahelsky/status/1164950296327544832"/>
    <hyperlink ref="X290" r:id="rId895" display="https://twitter.com/#!/talenttampere/status/1164787468366835713"/>
    <hyperlink ref="X291" r:id="rId896" display="https://twitter.com/#!/ursulahelsky/status/1164950296327544832"/>
    <hyperlink ref="X292" r:id="rId897" display="https://twitter.com/#!/ursulahelsky/status/1164950296327544832"/>
    <hyperlink ref="X293" r:id="rId898" display="https://twitter.com/#!/sarkanniemi/status/1163707740520427523"/>
    <hyperlink ref="X294" r:id="rId899" display="https://twitter.com/#!/visittampere/status/1163766353112817664"/>
    <hyperlink ref="X295" r:id="rId900" display="https://twitter.com/#!/tamperekaupunki/status/1163714783192989697"/>
    <hyperlink ref="X296" r:id="rId901" display="https://twitter.com/#!/juhakokkala/status/1164961150523650049"/>
    <hyperlink ref="X297" r:id="rId902" display="https://twitter.com/#!/yletampere/status/1164961252273197056"/>
    <hyperlink ref="X298" r:id="rId903" display="https://twitter.com/#!/juhakokkala/status/1164961150523650049"/>
    <hyperlink ref="X299" r:id="rId904" display="https://twitter.com/#!/juhakokkala/status/1164961150523650049"/>
    <hyperlink ref="X300" r:id="rId905" display="https://twitter.com/#!/yletampere/status/1164961252273197056"/>
    <hyperlink ref="X301" r:id="rId906" display="https://twitter.com/#!/yletampere/status/1164961252273197056"/>
    <hyperlink ref="X302" r:id="rId907" display="https://twitter.com/#!/yletampere/status/1164961252273197056"/>
    <hyperlink ref="X303" r:id="rId908" display="https://twitter.com/#!/sarittaduhamel/status/1164962180795699203"/>
    <hyperlink ref="X304" r:id="rId909" display="https://twitter.com/#!/valonkuvaaja/status/1162897982359887873"/>
    <hyperlink ref="X305" r:id="rId910" display="https://twitter.com/#!/valonkuvaaja/status/1165005044527316998"/>
    <hyperlink ref="X306" r:id="rId911" display="https://twitter.com/#!/goodnewsfinland/status/1165019662322667521"/>
    <hyperlink ref="X307" r:id="rId912" display="https://twitter.com/#!/visittampere/status/1164083669436436480"/>
    <hyperlink ref="X308" r:id="rId913" display="https://twitter.com/#!/visittampere/status/1164083981178081281"/>
    <hyperlink ref="X309" r:id="rId914" display="https://twitter.com/#!/thisisfinland/status/1165175694307090432"/>
    <hyperlink ref="X310" r:id="rId915" display="https://twitter.com/#!/mredegbe/status/1165178997443112960"/>
    <hyperlink ref="X311" r:id="rId916" display="https://twitter.com/#!/mredegbe/status/1165178997443112960"/>
    <hyperlink ref="X312" r:id="rId917" display="https://twitter.com/#!/klusi73/status/1165213537616236544"/>
    <hyperlink ref="X313" r:id="rId918" display="https://twitter.com/#!/outituuliaviini/status/1165228798339682305"/>
    <hyperlink ref="X314" r:id="rId919" display="https://twitter.com/#!/outituuliaviini/status/1165228798339682305"/>
    <hyperlink ref="X315" r:id="rId920" display="https://twitter.com/#!/pdro_almeida/status/1164882427422158849"/>
    <hyperlink ref="X316" r:id="rId921" display="https://twitter.com/#!/kekekfinn/status/1165242585855795200"/>
    <hyperlink ref="X317" r:id="rId922" display="https://twitter.com/#!/micheldennay/status/1165250135846268928"/>
    <hyperlink ref="X318" r:id="rId923" display="https://twitter.com/#!/micheldennay/status/1165250135846268928"/>
    <hyperlink ref="X319" r:id="rId924" display="https://twitter.com/#!/discoverfinland/status/1161614977041620993"/>
    <hyperlink ref="X320" r:id="rId925" display="https://twitter.com/#!/visittampere/status/1159790510493589504"/>
    <hyperlink ref="X321" r:id="rId926" display="https://twitter.com/#!/visittampere/status/1160873602960564224"/>
    <hyperlink ref="X322" r:id="rId927" display="https://twitter.com/#!/visittampere/status/1161541871790972928"/>
    <hyperlink ref="X323" r:id="rId928" display="https://twitter.com/#!/visittampere/status/1161595313506922497"/>
    <hyperlink ref="X324" r:id="rId929" display="https://twitter.com/#!/tamperekaupunki/status/1161607305114394624"/>
    <hyperlink ref="X325" r:id="rId930" display="https://twitter.com/#!/puntomice/status/1165251210473082880"/>
    <hyperlink ref="X326" r:id="rId931" display="https://twitter.com/#!/puntomice/status/1165251210473082880"/>
    <hyperlink ref="X327" r:id="rId932" display="https://twitter.com/#!/matkailufoorumi/status/1162761296921747456"/>
    <hyperlink ref="X328" r:id="rId933" display="https://twitter.com/#!/matkailufoorumi/status/1164107261612048384"/>
    <hyperlink ref="X329" r:id="rId934" display="https://twitter.com/#!/matkailufoorumi/status/1165305474721300480"/>
    <hyperlink ref="X330" r:id="rId935" display="https://twitter.com/#!/matkailufoorumi/status/1165305474721300480"/>
    <hyperlink ref="X331" r:id="rId936" display="https://twitter.com/#!/visittampere/status/1161541871790972928"/>
    <hyperlink ref="X332" r:id="rId937" display="https://twitter.com/#!/visittampere/status/1161961659134554112"/>
    <hyperlink ref="X333" r:id="rId938" display="https://twitter.com/#!/visittampere/status/1162752568017215488"/>
    <hyperlink ref="X334" r:id="rId939" display="https://twitter.com/#!/visittampere/status/1163766353112817664"/>
    <hyperlink ref="X335" r:id="rId940" display="https://twitter.com/#!/tamperekaupunki/status/1160824353866620928"/>
    <hyperlink ref="X336" r:id="rId941" display="https://twitter.com/#!/tamperekaupunki/status/1160825679816069121"/>
    <hyperlink ref="X337" r:id="rId942" display="https://twitter.com/#!/tamperekaupunki/status/1160882130366455809"/>
    <hyperlink ref="X338" r:id="rId943" display="https://twitter.com/#!/tamperekaupunki/status/1161571676020195328"/>
    <hyperlink ref="X339" r:id="rId944" display="https://twitter.com/#!/tamperekaupunki/status/1161581889980981248"/>
    <hyperlink ref="X340" r:id="rId945" display="https://twitter.com/#!/tamperekaupunki/status/1161607305114394624"/>
    <hyperlink ref="X341" r:id="rId946" display="https://twitter.com/#!/tamperekaupunki/status/1163414854692220928"/>
    <hyperlink ref="X342" r:id="rId947" display="https://twitter.com/#!/tamperekaupunki/status/1163718028267261958"/>
    <hyperlink ref="X343" r:id="rId948" display="https://twitter.com/#!/tamperekaupunki/status/1164779187569168395"/>
    <hyperlink ref="X344" r:id="rId949" display="https://twitter.com/#!/tamperekaupunki/status/1164869476216713216"/>
    <hyperlink ref="X345" r:id="rId950" display="https://twitter.com/#!/kvalisaari/status/1162978109613907969"/>
    <hyperlink ref="X346" r:id="rId951" display="https://twitter.com/#!/kvalisaari/status/1160975375205355522"/>
    <hyperlink ref="X347" r:id="rId952" display="https://twitter.com/#!/kvalisaari/status/1161704095977226241"/>
    <hyperlink ref="X348" r:id="rId953" display="https://twitter.com/#!/kvalisaari/status/1164578809397596160"/>
    <hyperlink ref="X349" r:id="rId954" display="https://twitter.com/#!/kvalisaari/status/1164938166639505410"/>
    <hyperlink ref="X350" r:id="rId955" display="https://twitter.com/#!/kvalisaari/status/1165315057632366592"/>
    <hyperlink ref="X351" r:id="rId956" display="https://twitter.com/#!/tjeldnet/status/1160586694892183556"/>
    <hyperlink ref="X352" r:id="rId957" display="https://twitter.com/#!/tjeldnet/status/1160855303572865024"/>
    <hyperlink ref="X353" r:id="rId958" display="https://twitter.com/#!/tjeldnet/status/1161689375689912320"/>
    <hyperlink ref="X354" r:id="rId959" display="https://twitter.com/#!/tjeldnet/status/1161689960560451589"/>
    <hyperlink ref="X355" r:id="rId960" display="https://twitter.com/#!/tjeldnet/status/1161692184556556289"/>
    <hyperlink ref="X356" r:id="rId961" display="https://twitter.com/#!/g____b____/status/1161178785179492353"/>
    <hyperlink ref="X357" r:id="rId962" display="https://twitter.com/#!/g____b____/status/1161874526550003712"/>
    <hyperlink ref="X358" r:id="rId963" display="https://twitter.com/#!/g____b____/status/1165331909771239425"/>
    <hyperlink ref="X359" r:id="rId964" display="https://twitter.com/#!/g____b____/status/1165331909771239425"/>
    <hyperlink ref="X360" r:id="rId965" display="https://twitter.com/#!/discoverfinland/status/1160871624901570560"/>
    <hyperlink ref="X361" r:id="rId966" display="https://twitter.com/#!/discoverfinland/status/1160925929633386497"/>
    <hyperlink ref="X362" r:id="rId967" display="https://twitter.com/#!/discoverfinland/status/1162299446950006784"/>
    <hyperlink ref="X363" r:id="rId968" display="https://twitter.com/#!/discoverfinland/status/1161594347038695429"/>
    <hyperlink ref="X364" r:id="rId969" display="https://twitter.com/#!/discoverfinland/status/1161614977041620993"/>
    <hyperlink ref="X365" r:id="rId970" display="https://twitter.com/#!/discoverfinland/status/1163450458427596807"/>
    <hyperlink ref="X366" r:id="rId971" display="https://twitter.com/#!/discoverfinland/status/1163777538172346368"/>
    <hyperlink ref="X367" r:id="rId972" display="https://twitter.com/#!/visittampere/status/1160873746242183168"/>
    <hyperlink ref="X368" r:id="rId973" display="https://twitter.com/#!/visittampere/status/1161169971591950337"/>
    <hyperlink ref="X369" r:id="rId974" display="https://twitter.com/#!/visittampere/status/1161595313506922497"/>
    <hyperlink ref="X370" r:id="rId975" display="https://twitter.com/#!/visittampere/status/1162302284468015104"/>
    <hyperlink ref="X371" r:id="rId976" display="https://twitter.com/#!/visittampere/status/1163688436248788994"/>
    <hyperlink ref="X372" r:id="rId977" display="https://twitter.com/#!/kmrfanforever/status/1163933323397410817"/>
    <hyperlink ref="X373" r:id="rId978" display="https://twitter.com/#!/visittampere/status/1159790510493589504"/>
    <hyperlink ref="X374" r:id="rId979" display="https://twitter.com/#!/visittampere/status/1164497441783255041"/>
    <hyperlink ref="X375" r:id="rId980" display="https://twitter.com/#!/thisisfinland/status/1165175694307090432"/>
    <hyperlink ref="X376" r:id="rId981" display="https://twitter.com/#!/kmrfanforever/status/1165395333247045637"/>
    <hyperlink ref="X377" r:id="rId982" display="https://twitter.com/#!/kmrfanforever/status/1165395333247045637"/>
    <hyperlink ref="AZ3" r:id="rId983" display="https://api.twitter.com/1.1/geo/id/e3ba9e096a0fc232.json"/>
    <hyperlink ref="AZ19" r:id="rId984" display="https://api.twitter.com/1.1/geo/id/3a269fb4ff679ed1.json"/>
    <hyperlink ref="AZ20" r:id="rId985" display="https://api.twitter.com/1.1/geo/id/e3ba9e096a0fc232.json"/>
    <hyperlink ref="AZ21" r:id="rId986" display="https://api.twitter.com/1.1/geo/id/e3ba9e096a0fc232.json"/>
    <hyperlink ref="AZ23" r:id="rId987" display="https://api.twitter.com/1.1/geo/id/3a269fb4ff679ed1.json"/>
    <hyperlink ref="AZ24" r:id="rId988" display="https://api.twitter.com/1.1/geo/id/e3ba9e096a0fc232.json"/>
    <hyperlink ref="AZ25" r:id="rId989" display="https://api.twitter.com/1.1/geo/id/e3ba9e096a0fc232.json"/>
    <hyperlink ref="AZ36" r:id="rId990" display="https://api.twitter.com/1.1/geo/id/6be4f6ca0da2c472.json"/>
    <hyperlink ref="AZ37" r:id="rId991" display="https://api.twitter.com/1.1/geo/id/6be4f6ca0da2c472.json"/>
    <hyperlink ref="AZ42" r:id="rId992" display="https://api.twitter.com/1.1/geo/id/e3ba9e096a0fc232.json"/>
    <hyperlink ref="AZ80" r:id="rId993" display="https://api.twitter.com/1.1/geo/id/e3ba9e096a0fc232.json"/>
    <hyperlink ref="AZ98" r:id="rId994" display="https://api.twitter.com/1.1/geo/id/e3ba9e096a0fc232.json"/>
    <hyperlink ref="AZ99" r:id="rId995" display="https://api.twitter.com/1.1/geo/id/e3ba9e096a0fc232.json"/>
    <hyperlink ref="AZ146" r:id="rId996" display="https://api.twitter.com/1.1/geo/id/e3ba9e096a0fc232.json"/>
    <hyperlink ref="AZ153" r:id="rId997" display="https://api.twitter.com/1.1/geo/id/e3ba9e096a0fc232.json"/>
    <hyperlink ref="AZ154" r:id="rId998" display="https://api.twitter.com/1.1/geo/id/e3ba9e096a0fc232.json"/>
    <hyperlink ref="AZ163" r:id="rId999" display="https://api.twitter.com/1.1/geo/id/e3ba9e096a0fc232.json"/>
    <hyperlink ref="AZ196" r:id="rId1000" display="https://api.twitter.com/1.1/geo/id/3a269fb4ff679ed1.json"/>
    <hyperlink ref="AZ197" r:id="rId1001" display="https://api.twitter.com/1.1/geo/id/3a269fb4ff679ed1.json"/>
    <hyperlink ref="AZ198" r:id="rId1002" display="https://api.twitter.com/1.1/geo/id/e3ba9e096a0fc232.json"/>
    <hyperlink ref="AZ199" r:id="rId1003" display="https://api.twitter.com/1.1/geo/id/e3ba9e096a0fc232.json"/>
    <hyperlink ref="AZ200" r:id="rId1004" display="https://api.twitter.com/1.1/geo/id/e3ba9e096a0fc232.json"/>
    <hyperlink ref="AZ201" r:id="rId1005" display="https://api.twitter.com/1.1/geo/id/e3ba9e096a0fc232.json"/>
    <hyperlink ref="AZ219" r:id="rId1006" display="https://api.twitter.com/1.1/geo/id/e3ba9e096a0fc232.json"/>
    <hyperlink ref="AZ272" r:id="rId1007" display="https://api.twitter.com/1.1/geo/id/e3ba9e096a0fc232.json"/>
    <hyperlink ref="AZ273" r:id="rId1008" display="https://api.twitter.com/1.1/geo/id/e3ba9e096a0fc232.json"/>
    <hyperlink ref="AZ346" r:id="rId1009" display="https://api.twitter.com/1.1/geo/id/e3ba9e096a0fc232.json"/>
    <hyperlink ref="AZ348" r:id="rId1010" display="https://api.twitter.com/1.1/geo/id/e3ba9e096a0fc232.json"/>
    <hyperlink ref="AZ349" r:id="rId1011" display="https://api.twitter.com/1.1/geo/id/e3ba9e096a0fc232.json"/>
    <hyperlink ref="AZ350" r:id="rId1012" display="https://api.twitter.com/1.1/geo/id/e3ba9e096a0fc232.json"/>
  </hyperlinks>
  <printOptions/>
  <pageMargins left="0.7" right="0.7" top="0.75" bottom="0.75" header="0.3" footer="0.3"/>
  <pageSetup horizontalDpi="600" verticalDpi="600" orientation="portrait" r:id="rId1016"/>
  <legacyDrawing r:id="rId1014"/>
  <tableParts>
    <tablePart r:id="rId10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3939</v>
      </c>
      <c r="B1" s="13" t="s">
        <v>3940</v>
      </c>
      <c r="C1" s="13" t="s">
        <v>3933</v>
      </c>
      <c r="D1" s="13" t="s">
        <v>3934</v>
      </c>
      <c r="E1" s="13" t="s">
        <v>3941</v>
      </c>
      <c r="F1" s="13" t="s">
        <v>144</v>
      </c>
      <c r="G1" s="13" t="s">
        <v>3942</v>
      </c>
      <c r="H1" s="13" t="s">
        <v>3943</v>
      </c>
      <c r="I1" s="13" t="s">
        <v>3944</v>
      </c>
      <c r="J1" s="13" t="s">
        <v>3945</v>
      </c>
      <c r="K1" s="13" t="s">
        <v>3946</v>
      </c>
      <c r="L1" s="13" t="s">
        <v>3947</v>
      </c>
    </row>
    <row r="2" spans="1:12" ht="15">
      <c r="A2" s="84" t="s">
        <v>2733</v>
      </c>
      <c r="B2" s="84" t="s">
        <v>2734</v>
      </c>
      <c r="C2" s="84">
        <v>32</v>
      </c>
      <c r="D2" s="118">
        <v>0.006764486019709383</v>
      </c>
      <c r="E2" s="118">
        <v>1.0533453282283078</v>
      </c>
      <c r="F2" s="84" t="s">
        <v>3935</v>
      </c>
      <c r="G2" s="84" t="b">
        <v>0</v>
      </c>
      <c r="H2" s="84" t="b">
        <v>0</v>
      </c>
      <c r="I2" s="84" t="b">
        <v>0</v>
      </c>
      <c r="J2" s="84" t="b">
        <v>0</v>
      </c>
      <c r="K2" s="84" t="b">
        <v>0</v>
      </c>
      <c r="L2" s="84" t="b">
        <v>0</v>
      </c>
    </row>
    <row r="3" spans="1:12" ht="15">
      <c r="A3" s="84" t="s">
        <v>2734</v>
      </c>
      <c r="B3" s="84" t="s">
        <v>2733</v>
      </c>
      <c r="C3" s="84">
        <v>19</v>
      </c>
      <c r="D3" s="118">
        <v>0.005015839961278297</v>
      </c>
      <c r="E3" s="118">
        <v>0.9159624830232533</v>
      </c>
      <c r="F3" s="84" t="s">
        <v>3935</v>
      </c>
      <c r="G3" s="84" t="b">
        <v>0</v>
      </c>
      <c r="H3" s="84" t="b">
        <v>0</v>
      </c>
      <c r="I3" s="84" t="b">
        <v>0</v>
      </c>
      <c r="J3" s="84" t="b">
        <v>0</v>
      </c>
      <c r="K3" s="84" t="b">
        <v>0</v>
      </c>
      <c r="L3" s="84" t="b">
        <v>0</v>
      </c>
    </row>
    <row r="4" spans="1:12" ht="15">
      <c r="A4" s="84" t="s">
        <v>2771</v>
      </c>
      <c r="B4" s="84" t="s">
        <v>2773</v>
      </c>
      <c r="C4" s="84">
        <v>13</v>
      </c>
      <c r="D4" s="118">
        <v>0.003929690972033401</v>
      </c>
      <c r="E4" s="118">
        <v>2.3057811512549824</v>
      </c>
      <c r="F4" s="84" t="s">
        <v>3935</v>
      </c>
      <c r="G4" s="84" t="b">
        <v>0</v>
      </c>
      <c r="H4" s="84" t="b">
        <v>0</v>
      </c>
      <c r="I4" s="84" t="b">
        <v>0</v>
      </c>
      <c r="J4" s="84" t="b">
        <v>0</v>
      </c>
      <c r="K4" s="84" t="b">
        <v>0</v>
      </c>
      <c r="L4" s="84" t="b">
        <v>0</v>
      </c>
    </row>
    <row r="5" spans="1:12" ht="15">
      <c r="A5" s="84" t="s">
        <v>3296</v>
      </c>
      <c r="B5" s="84" t="s">
        <v>3297</v>
      </c>
      <c r="C5" s="84">
        <v>12</v>
      </c>
      <c r="D5" s="118">
        <v>0.0037243274217189396</v>
      </c>
      <c r="E5" s="118">
        <v>2.5276299008713385</v>
      </c>
      <c r="F5" s="84" t="s">
        <v>3935</v>
      </c>
      <c r="G5" s="84" t="b">
        <v>0</v>
      </c>
      <c r="H5" s="84" t="b">
        <v>0</v>
      </c>
      <c r="I5" s="84" t="b">
        <v>0</v>
      </c>
      <c r="J5" s="84" t="b">
        <v>0</v>
      </c>
      <c r="K5" s="84" t="b">
        <v>0</v>
      </c>
      <c r="L5" s="84" t="b">
        <v>0</v>
      </c>
    </row>
    <row r="6" spans="1:12" ht="15">
      <c r="A6" s="84" t="s">
        <v>3297</v>
      </c>
      <c r="B6" s="84" t="s">
        <v>3298</v>
      </c>
      <c r="C6" s="84">
        <v>12</v>
      </c>
      <c r="D6" s="118">
        <v>0.0037243274217189396</v>
      </c>
      <c r="E6" s="118">
        <v>2.5276299008713385</v>
      </c>
      <c r="F6" s="84" t="s">
        <v>3935</v>
      </c>
      <c r="G6" s="84" t="b">
        <v>0</v>
      </c>
      <c r="H6" s="84" t="b">
        <v>0</v>
      </c>
      <c r="I6" s="84" t="b">
        <v>0</v>
      </c>
      <c r="J6" s="84" t="b">
        <v>0</v>
      </c>
      <c r="K6" s="84" t="b">
        <v>0</v>
      </c>
      <c r="L6" s="84" t="b">
        <v>0</v>
      </c>
    </row>
    <row r="7" spans="1:12" ht="15">
      <c r="A7" s="84" t="s">
        <v>2737</v>
      </c>
      <c r="B7" s="84" t="s">
        <v>2736</v>
      </c>
      <c r="C7" s="84">
        <v>11</v>
      </c>
      <c r="D7" s="118">
        <v>0.00351054537428869</v>
      </c>
      <c r="E7" s="118">
        <v>2.330140497114427</v>
      </c>
      <c r="F7" s="84" t="s">
        <v>3935</v>
      </c>
      <c r="G7" s="84" t="b">
        <v>1</v>
      </c>
      <c r="H7" s="84" t="b">
        <v>0</v>
      </c>
      <c r="I7" s="84" t="b">
        <v>0</v>
      </c>
      <c r="J7" s="84" t="b">
        <v>0</v>
      </c>
      <c r="K7" s="84" t="b">
        <v>0</v>
      </c>
      <c r="L7" s="84" t="b">
        <v>0</v>
      </c>
    </row>
    <row r="8" spans="1:12" ht="15">
      <c r="A8" s="84" t="s">
        <v>2736</v>
      </c>
      <c r="B8" s="84" t="s">
        <v>2739</v>
      </c>
      <c r="C8" s="84">
        <v>11</v>
      </c>
      <c r="D8" s="118">
        <v>0.00351054537428869</v>
      </c>
      <c r="E8" s="118">
        <v>2.4026911642630386</v>
      </c>
      <c r="F8" s="84" t="s">
        <v>3935</v>
      </c>
      <c r="G8" s="84" t="b">
        <v>0</v>
      </c>
      <c r="H8" s="84" t="b">
        <v>0</v>
      </c>
      <c r="I8" s="84" t="b">
        <v>0</v>
      </c>
      <c r="J8" s="84" t="b">
        <v>1</v>
      </c>
      <c r="K8" s="84" t="b">
        <v>0</v>
      </c>
      <c r="L8" s="84" t="b">
        <v>0</v>
      </c>
    </row>
    <row r="9" spans="1:12" ht="15">
      <c r="A9" s="84" t="s">
        <v>2733</v>
      </c>
      <c r="B9" s="84" t="s">
        <v>2764</v>
      </c>
      <c r="C9" s="84">
        <v>11</v>
      </c>
      <c r="D9" s="118">
        <v>0.00351054537428869</v>
      </c>
      <c r="E9" s="118">
        <v>1.2683546533143586</v>
      </c>
      <c r="F9" s="84" t="s">
        <v>3935</v>
      </c>
      <c r="G9" s="84" t="b">
        <v>0</v>
      </c>
      <c r="H9" s="84" t="b">
        <v>0</v>
      </c>
      <c r="I9" s="84" t="b">
        <v>0</v>
      </c>
      <c r="J9" s="84" t="b">
        <v>0</v>
      </c>
      <c r="K9" s="84" t="b">
        <v>0</v>
      </c>
      <c r="L9" s="84" t="b">
        <v>0</v>
      </c>
    </row>
    <row r="10" spans="1:12" ht="15">
      <c r="A10" s="84" t="s">
        <v>2663</v>
      </c>
      <c r="B10" s="84" t="s">
        <v>2786</v>
      </c>
      <c r="C10" s="84">
        <v>11</v>
      </c>
      <c r="D10" s="118">
        <v>0.00351054537428869</v>
      </c>
      <c r="E10" s="118">
        <v>2.5276299008713385</v>
      </c>
      <c r="F10" s="84" t="s">
        <v>3935</v>
      </c>
      <c r="G10" s="84" t="b">
        <v>0</v>
      </c>
      <c r="H10" s="84" t="b">
        <v>0</v>
      </c>
      <c r="I10" s="84" t="b">
        <v>0</v>
      </c>
      <c r="J10" s="84" t="b">
        <v>0</v>
      </c>
      <c r="K10" s="84" t="b">
        <v>0</v>
      </c>
      <c r="L10" s="84" t="b">
        <v>0</v>
      </c>
    </row>
    <row r="11" spans="1:12" ht="15">
      <c r="A11" s="84" t="s">
        <v>2786</v>
      </c>
      <c r="B11" s="84" t="s">
        <v>2787</v>
      </c>
      <c r="C11" s="84">
        <v>11</v>
      </c>
      <c r="D11" s="118">
        <v>0.00351054537428869</v>
      </c>
      <c r="E11" s="118">
        <v>2.351538641815657</v>
      </c>
      <c r="F11" s="84" t="s">
        <v>3935</v>
      </c>
      <c r="G11" s="84" t="b">
        <v>0</v>
      </c>
      <c r="H11" s="84" t="b">
        <v>0</v>
      </c>
      <c r="I11" s="84" t="b">
        <v>0</v>
      </c>
      <c r="J11" s="84" t="b">
        <v>0</v>
      </c>
      <c r="K11" s="84" t="b">
        <v>0</v>
      </c>
      <c r="L11" s="84" t="b">
        <v>0</v>
      </c>
    </row>
    <row r="12" spans="1:12" ht="15">
      <c r="A12" s="84" t="s">
        <v>2787</v>
      </c>
      <c r="B12" s="84" t="s">
        <v>2788</v>
      </c>
      <c r="C12" s="84">
        <v>11</v>
      </c>
      <c r="D12" s="118">
        <v>0.00351054537428869</v>
      </c>
      <c r="E12" s="118">
        <v>2.351538641815657</v>
      </c>
      <c r="F12" s="84" t="s">
        <v>3935</v>
      </c>
      <c r="G12" s="84" t="b">
        <v>0</v>
      </c>
      <c r="H12" s="84" t="b">
        <v>0</v>
      </c>
      <c r="I12" s="84" t="b">
        <v>0</v>
      </c>
      <c r="J12" s="84" t="b">
        <v>0</v>
      </c>
      <c r="K12" s="84" t="b">
        <v>0</v>
      </c>
      <c r="L12" s="84" t="b">
        <v>0</v>
      </c>
    </row>
    <row r="13" spans="1:12" ht="15">
      <c r="A13" s="84" t="s">
        <v>2788</v>
      </c>
      <c r="B13" s="84" t="s">
        <v>2789</v>
      </c>
      <c r="C13" s="84">
        <v>11</v>
      </c>
      <c r="D13" s="118">
        <v>0.00351054537428869</v>
      </c>
      <c r="E13" s="118">
        <v>2.5276299008713385</v>
      </c>
      <c r="F13" s="84" t="s">
        <v>3935</v>
      </c>
      <c r="G13" s="84" t="b">
        <v>0</v>
      </c>
      <c r="H13" s="84" t="b">
        <v>0</v>
      </c>
      <c r="I13" s="84" t="b">
        <v>0</v>
      </c>
      <c r="J13" s="84" t="b">
        <v>0</v>
      </c>
      <c r="K13" s="84" t="b">
        <v>0</v>
      </c>
      <c r="L13" s="84" t="b">
        <v>0</v>
      </c>
    </row>
    <row r="14" spans="1:12" ht="15">
      <c r="A14" s="84" t="s">
        <v>2789</v>
      </c>
      <c r="B14" s="84" t="s">
        <v>2790</v>
      </c>
      <c r="C14" s="84">
        <v>11</v>
      </c>
      <c r="D14" s="118">
        <v>0.00351054537428869</v>
      </c>
      <c r="E14" s="118">
        <v>2.5276299008713385</v>
      </c>
      <c r="F14" s="84" t="s">
        <v>3935</v>
      </c>
      <c r="G14" s="84" t="b">
        <v>0</v>
      </c>
      <c r="H14" s="84" t="b">
        <v>0</v>
      </c>
      <c r="I14" s="84" t="b">
        <v>0</v>
      </c>
      <c r="J14" s="84" t="b">
        <v>0</v>
      </c>
      <c r="K14" s="84" t="b">
        <v>0</v>
      </c>
      <c r="L14" s="84" t="b">
        <v>0</v>
      </c>
    </row>
    <row r="15" spans="1:12" ht="15">
      <c r="A15" s="84" t="s">
        <v>2790</v>
      </c>
      <c r="B15" s="84" t="s">
        <v>2791</v>
      </c>
      <c r="C15" s="84">
        <v>11</v>
      </c>
      <c r="D15" s="118">
        <v>0.00351054537428869</v>
      </c>
      <c r="E15" s="118">
        <v>2.5654184617607383</v>
      </c>
      <c r="F15" s="84" t="s">
        <v>3935</v>
      </c>
      <c r="G15" s="84" t="b">
        <v>0</v>
      </c>
      <c r="H15" s="84" t="b">
        <v>0</v>
      </c>
      <c r="I15" s="84" t="b">
        <v>0</v>
      </c>
      <c r="J15" s="84" t="b">
        <v>0</v>
      </c>
      <c r="K15" s="84" t="b">
        <v>0</v>
      </c>
      <c r="L15" s="84" t="b">
        <v>0</v>
      </c>
    </row>
    <row r="16" spans="1:12" ht="15">
      <c r="A16" s="84" t="s">
        <v>2791</v>
      </c>
      <c r="B16" s="84" t="s">
        <v>2792</v>
      </c>
      <c r="C16" s="84">
        <v>11</v>
      </c>
      <c r="D16" s="118">
        <v>0.00351054537428869</v>
      </c>
      <c r="E16" s="118">
        <v>2.5654184617607383</v>
      </c>
      <c r="F16" s="84" t="s">
        <v>3935</v>
      </c>
      <c r="G16" s="84" t="b">
        <v>0</v>
      </c>
      <c r="H16" s="84" t="b">
        <v>0</v>
      </c>
      <c r="I16" s="84" t="b">
        <v>0</v>
      </c>
      <c r="J16" s="84" t="b">
        <v>0</v>
      </c>
      <c r="K16" s="84" t="b">
        <v>0</v>
      </c>
      <c r="L16" s="84" t="b">
        <v>0</v>
      </c>
    </row>
    <row r="17" spans="1:12" ht="15">
      <c r="A17" s="84" t="s">
        <v>2792</v>
      </c>
      <c r="B17" s="84" t="s">
        <v>2793</v>
      </c>
      <c r="C17" s="84">
        <v>11</v>
      </c>
      <c r="D17" s="118">
        <v>0.00351054537428869</v>
      </c>
      <c r="E17" s="118">
        <v>2.4606831112407255</v>
      </c>
      <c r="F17" s="84" t="s">
        <v>3935</v>
      </c>
      <c r="G17" s="84" t="b">
        <v>0</v>
      </c>
      <c r="H17" s="84" t="b">
        <v>0</v>
      </c>
      <c r="I17" s="84" t="b">
        <v>0</v>
      </c>
      <c r="J17" s="84" t="b">
        <v>0</v>
      </c>
      <c r="K17" s="84" t="b">
        <v>0</v>
      </c>
      <c r="L17" s="84" t="b">
        <v>0</v>
      </c>
    </row>
    <row r="18" spans="1:12" ht="15">
      <c r="A18" s="84" t="s">
        <v>2739</v>
      </c>
      <c r="B18" s="84" t="s">
        <v>2666</v>
      </c>
      <c r="C18" s="84">
        <v>10</v>
      </c>
      <c r="D18" s="118">
        <v>0.0032875774813448375</v>
      </c>
      <c r="E18" s="118">
        <v>1.9972167376937435</v>
      </c>
      <c r="F18" s="84" t="s">
        <v>3935</v>
      </c>
      <c r="G18" s="84" t="b">
        <v>1</v>
      </c>
      <c r="H18" s="84" t="b">
        <v>0</v>
      </c>
      <c r="I18" s="84" t="b">
        <v>0</v>
      </c>
      <c r="J18" s="84" t="b">
        <v>0</v>
      </c>
      <c r="K18" s="84" t="b">
        <v>0</v>
      </c>
      <c r="L18" s="84" t="b">
        <v>0</v>
      </c>
    </row>
    <row r="19" spans="1:12" ht="15">
      <c r="A19" s="84" t="s">
        <v>2666</v>
      </c>
      <c r="B19" s="84" t="s">
        <v>3300</v>
      </c>
      <c r="C19" s="84">
        <v>10</v>
      </c>
      <c r="D19" s="118">
        <v>0.0032875774813448375</v>
      </c>
      <c r="E19" s="118">
        <v>1.9972167376937435</v>
      </c>
      <c r="F19" s="84" t="s">
        <v>3935</v>
      </c>
      <c r="G19" s="84" t="b">
        <v>0</v>
      </c>
      <c r="H19" s="84" t="b">
        <v>0</v>
      </c>
      <c r="I19" s="84" t="b">
        <v>0</v>
      </c>
      <c r="J19" s="84" t="b">
        <v>0</v>
      </c>
      <c r="K19" s="84" t="b">
        <v>0</v>
      </c>
      <c r="L19" s="84" t="b">
        <v>0</v>
      </c>
    </row>
    <row r="20" spans="1:12" ht="15">
      <c r="A20" s="84" t="s">
        <v>2757</v>
      </c>
      <c r="B20" s="84" t="s">
        <v>2758</v>
      </c>
      <c r="C20" s="84">
        <v>9</v>
      </c>
      <c r="D20" s="118">
        <v>0.003054502218118828</v>
      </c>
      <c r="E20" s="118">
        <v>2.5654184617607383</v>
      </c>
      <c r="F20" s="84" t="s">
        <v>3935</v>
      </c>
      <c r="G20" s="84" t="b">
        <v>0</v>
      </c>
      <c r="H20" s="84" t="b">
        <v>0</v>
      </c>
      <c r="I20" s="84" t="b">
        <v>0</v>
      </c>
      <c r="J20" s="84" t="b">
        <v>0</v>
      </c>
      <c r="K20" s="84" t="b">
        <v>0</v>
      </c>
      <c r="L20" s="84" t="b">
        <v>0</v>
      </c>
    </row>
    <row r="21" spans="1:12" ht="15">
      <c r="A21" s="84" t="s">
        <v>2758</v>
      </c>
      <c r="B21" s="84" t="s">
        <v>2733</v>
      </c>
      <c r="C21" s="84">
        <v>9</v>
      </c>
      <c r="D21" s="118">
        <v>0.003054502218118828</v>
      </c>
      <c r="E21" s="118">
        <v>1.561488168132306</v>
      </c>
      <c r="F21" s="84" t="s">
        <v>3935</v>
      </c>
      <c r="G21" s="84" t="b">
        <v>0</v>
      </c>
      <c r="H21" s="84" t="b">
        <v>0</v>
      </c>
      <c r="I21" s="84" t="b">
        <v>0</v>
      </c>
      <c r="J21" s="84" t="b">
        <v>0</v>
      </c>
      <c r="K21" s="84" t="b">
        <v>0</v>
      </c>
      <c r="L21" s="84" t="b">
        <v>0</v>
      </c>
    </row>
    <row r="22" spans="1:12" ht="15">
      <c r="A22" s="84" t="s">
        <v>2734</v>
      </c>
      <c r="B22" s="84" t="s">
        <v>344</v>
      </c>
      <c r="C22" s="84">
        <v>9</v>
      </c>
      <c r="D22" s="118">
        <v>0.003054502218118828</v>
      </c>
      <c r="E22" s="118">
        <v>1.557593124248782</v>
      </c>
      <c r="F22" s="84" t="s">
        <v>3935</v>
      </c>
      <c r="G22" s="84" t="b">
        <v>0</v>
      </c>
      <c r="H22" s="84" t="b">
        <v>0</v>
      </c>
      <c r="I22" s="84" t="b">
        <v>0</v>
      </c>
      <c r="J22" s="84" t="b">
        <v>0</v>
      </c>
      <c r="K22" s="84" t="b">
        <v>0</v>
      </c>
      <c r="L22" s="84" t="b">
        <v>0</v>
      </c>
    </row>
    <row r="23" spans="1:12" ht="15">
      <c r="A23" s="84" t="s">
        <v>674</v>
      </c>
      <c r="B23" s="84" t="s">
        <v>2662</v>
      </c>
      <c r="C23" s="84">
        <v>9</v>
      </c>
      <c r="D23" s="118">
        <v>0.003054502218118828</v>
      </c>
      <c r="E23" s="118">
        <v>1.6623284747687948</v>
      </c>
      <c r="F23" s="84" t="s">
        <v>3935</v>
      </c>
      <c r="G23" s="84" t="b">
        <v>0</v>
      </c>
      <c r="H23" s="84" t="b">
        <v>0</v>
      </c>
      <c r="I23" s="84" t="b">
        <v>0</v>
      </c>
      <c r="J23" s="84" t="b">
        <v>0</v>
      </c>
      <c r="K23" s="84" t="b">
        <v>0</v>
      </c>
      <c r="L23" s="84" t="b">
        <v>0</v>
      </c>
    </row>
    <row r="24" spans="1:12" ht="15">
      <c r="A24" s="84" t="s">
        <v>3304</v>
      </c>
      <c r="B24" s="84" t="s">
        <v>3313</v>
      </c>
      <c r="C24" s="84">
        <v>9</v>
      </c>
      <c r="D24" s="118">
        <v>0.003054502218118828</v>
      </c>
      <c r="E24" s="118">
        <v>2.6068111469189637</v>
      </c>
      <c r="F24" s="84" t="s">
        <v>3935</v>
      </c>
      <c r="G24" s="84" t="b">
        <v>0</v>
      </c>
      <c r="H24" s="84" t="b">
        <v>0</v>
      </c>
      <c r="I24" s="84" t="b">
        <v>0</v>
      </c>
      <c r="J24" s="84" t="b">
        <v>0</v>
      </c>
      <c r="K24" s="84" t="b">
        <v>0</v>
      </c>
      <c r="L24" s="84" t="b">
        <v>0</v>
      </c>
    </row>
    <row r="25" spans="1:12" ht="15">
      <c r="A25" s="84" t="s">
        <v>3313</v>
      </c>
      <c r="B25" s="84" t="s">
        <v>3314</v>
      </c>
      <c r="C25" s="84">
        <v>9</v>
      </c>
      <c r="D25" s="118">
        <v>0.003054502218118828</v>
      </c>
      <c r="E25" s="118">
        <v>2.6525686374796384</v>
      </c>
      <c r="F25" s="84" t="s">
        <v>3935</v>
      </c>
      <c r="G25" s="84" t="b">
        <v>0</v>
      </c>
      <c r="H25" s="84" t="b">
        <v>0</v>
      </c>
      <c r="I25" s="84" t="b">
        <v>0</v>
      </c>
      <c r="J25" s="84" t="b">
        <v>0</v>
      </c>
      <c r="K25" s="84" t="b">
        <v>0</v>
      </c>
      <c r="L25" s="84" t="b">
        <v>0</v>
      </c>
    </row>
    <row r="26" spans="1:12" ht="15">
      <c r="A26" s="84" t="s">
        <v>3314</v>
      </c>
      <c r="B26" s="84" t="s">
        <v>1469</v>
      </c>
      <c r="C26" s="84">
        <v>9</v>
      </c>
      <c r="D26" s="118">
        <v>0.003054502218118828</v>
      </c>
      <c r="E26" s="118">
        <v>1.5537327034355437</v>
      </c>
      <c r="F26" s="84" t="s">
        <v>3935</v>
      </c>
      <c r="G26" s="84" t="b">
        <v>0</v>
      </c>
      <c r="H26" s="84" t="b">
        <v>0</v>
      </c>
      <c r="I26" s="84" t="b">
        <v>0</v>
      </c>
      <c r="J26" s="84" t="b">
        <v>0</v>
      </c>
      <c r="K26" s="84" t="b">
        <v>0</v>
      </c>
      <c r="L26" s="84" t="b">
        <v>0</v>
      </c>
    </row>
    <row r="27" spans="1:12" ht="15">
      <c r="A27" s="84" t="s">
        <v>1469</v>
      </c>
      <c r="B27" s="84" t="s">
        <v>3315</v>
      </c>
      <c r="C27" s="84">
        <v>9</v>
      </c>
      <c r="D27" s="118">
        <v>0.003054502218118828</v>
      </c>
      <c r="E27" s="118">
        <v>1.5537327034355437</v>
      </c>
      <c r="F27" s="84" t="s">
        <v>3935</v>
      </c>
      <c r="G27" s="84" t="b">
        <v>0</v>
      </c>
      <c r="H27" s="84" t="b">
        <v>0</v>
      </c>
      <c r="I27" s="84" t="b">
        <v>0</v>
      </c>
      <c r="J27" s="84" t="b">
        <v>0</v>
      </c>
      <c r="K27" s="84" t="b">
        <v>0</v>
      </c>
      <c r="L27" s="84" t="b">
        <v>0</v>
      </c>
    </row>
    <row r="28" spans="1:12" ht="15">
      <c r="A28" s="84" t="s">
        <v>3315</v>
      </c>
      <c r="B28" s="84" t="s">
        <v>3316</v>
      </c>
      <c r="C28" s="84">
        <v>9</v>
      </c>
      <c r="D28" s="118">
        <v>0.003054502218118828</v>
      </c>
      <c r="E28" s="118">
        <v>2.6525686374796384</v>
      </c>
      <c r="F28" s="84" t="s">
        <v>3935</v>
      </c>
      <c r="G28" s="84" t="b">
        <v>0</v>
      </c>
      <c r="H28" s="84" t="b">
        <v>0</v>
      </c>
      <c r="I28" s="84" t="b">
        <v>0</v>
      </c>
      <c r="J28" s="84" t="b">
        <v>0</v>
      </c>
      <c r="K28" s="84" t="b">
        <v>0</v>
      </c>
      <c r="L28" s="84" t="b">
        <v>0</v>
      </c>
    </row>
    <row r="29" spans="1:12" ht="15">
      <c r="A29" s="84" t="s">
        <v>3316</v>
      </c>
      <c r="B29" s="84" t="s">
        <v>3317</v>
      </c>
      <c r="C29" s="84">
        <v>9</v>
      </c>
      <c r="D29" s="118">
        <v>0.003054502218118828</v>
      </c>
      <c r="E29" s="118">
        <v>2.6525686374796384</v>
      </c>
      <c r="F29" s="84" t="s">
        <v>3935</v>
      </c>
      <c r="G29" s="84" t="b">
        <v>0</v>
      </c>
      <c r="H29" s="84" t="b">
        <v>0</v>
      </c>
      <c r="I29" s="84" t="b">
        <v>0</v>
      </c>
      <c r="J29" s="84" t="b">
        <v>0</v>
      </c>
      <c r="K29" s="84" t="b">
        <v>0</v>
      </c>
      <c r="L29" s="84" t="b">
        <v>0</v>
      </c>
    </row>
    <row r="30" spans="1:12" ht="15">
      <c r="A30" s="84" t="s">
        <v>2774</v>
      </c>
      <c r="B30" s="84" t="s">
        <v>2775</v>
      </c>
      <c r="C30" s="84">
        <v>9</v>
      </c>
      <c r="D30" s="118">
        <v>0.003054502218118828</v>
      </c>
      <c r="E30" s="118">
        <v>2.5276299008713385</v>
      </c>
      <c r="F30" s="84" t="s">
        <v>3935</v>
      </c>
      <c r="G30" s="84" t="b">
        <v>0</v>
      </c>
      <c r="H30" s="84" t="b">
        <v>0</v>
      </c>
      <c r="I30" s="84" t="b">
        <v>0</v>
      </c>
      <c r="J30" s="84" t="b">
        <v>0</v>
      </c>
      <c r="K30" s="84" t="b">
        <v>0</v>
      </c>
      <c r="L30" s="84" t="b">
        <v>0</v>
      </c>
    </row>
    <row r="31" spans="1:12" ht="15">
      <c r="A31" s="84" t="s">
        <v>3320</v>
      </c>
      <c r="B31" s="84" t="s">
        <v>295</v>
      </c>
      <c r="C31" s="84">
        <v>8</v>
      </c>
      <c r="D31" s="118">
        <v>0.002810192120778577</v>
      </c>
      <c r="E31" s="118">
        <v>2.159653115576744</v>
      </c>
      <c r="F31" s="84" t="s">
        <v>3935</v>
      </c>
      <c r="G31" s="84" t="b">
        <v>0</v>
      </c>
      <c r="H31" s="84" t="b">
        <v>0</v>
      </c>
      <c r="I31" s="84" t="b">
        <v>0</v>
      </c>
      <c r="J31" s="84" t="b">
        <v>0</v>
      </c>
      <c r="K31" s="84" t="b">
        <v>0</v>
      </c>
      <c r="L31" s="84" t="b">
        <v>0</v>
      </c>
    </row>
    <row r="32" spans="1:12" ht="15">
      <c r="A32" s="84" t="s">
        <v>2672</v>
      </c>
      <c r="B32" s="84" t="s">
        <v>2666</v>
      </c>
      <c r="C32" s="84">
        <v>8</v>
      </c>
      <c r="D32" s="118">
        <v>0.002810192120778577</v>
      </c>
      <c r="E32" s="118">
        <v>2.0386094228519687</v>
      </c>
      <c r="F32" s="84" t="s">
        <v>3935</v>
      </c>
      <c r="G32" s="84" t="b">
        <v>0</v>
      </c>
      <c r="H32" s="84" t="b">
        <v>0</v>
      </c>
      <c r="I32" s="84" t="b">
        <v>0</v>
      </c>
      <c r="J32" s="84" t="b">
        <v>0</v>
      </c>
      <c r="K32" s="84" t="b">
        <v>0</v>
      </c>
      <c r="L32" s="84" t="b">
        <v>0</v>
      </c>
    </row>
    <row r="33" spans="1:12" ht="15">
      <c r="A33" s="84" t="s">
        <v>2666</v>
      </c>
      <c r="B33" s="84" t="s">
        <v>2668</v>
      </c>
      <c r="C33" s="84">
        <v>8</v>
      </c>
      <c r="D33" s="118">
        <v>0.002810192120778577</v>
      </c>
      <c r="E33" s="118">
        <v>1.6629458088910831</v>
      </c>
      <c r="F33" s="84" t="s">
        <v>3935</v>
      </c>
      <c r="G33" s="84" t="b">
        <v>0</v>
      </c>
      <c r="H33" s="84" t="b">
        <v>0</v>
      </c>
      <c r="I33" s="84" t="b">
        <v>0</v>
      </c>
      <c r="J33" s="84" t="b">
        <v>0</v>
      </c>
      <c r="K33" s="84" t="b">
        <v>0</v>
      </c>
      <c r="L33" s="84" t="b">
        <v>0</v>
      </c>
    </row>
    <row r="34" spans="1:12" ht="15">
      <c r="A34" s="84" t="s">
        <v>215</v>
      </c>
      <c r="B34" s="84" t="s">
        <v>2663</v>
      </c>
      <c r="C34" s="84">
        <v>8</v>
      </c>
      <c r="D34" s="118">
        <v>0.002810192120778577</v>
      </c>
      <c r="E34" s="118">
        <v>2.6525686374796384</v>
      </c>
      <c r="F34" s="84" t="s">
        <v>3935</v>
      </c>
      <c r="G34" s="84" t="b">
        <v>0</v>
      </c>
      <c r="H34" s="84" t="b">
        <v>0</v>
      </c>
      <c r="I34" s="84" t="b">
        <v>0</v>
      </c>
      <c r="J34" s="84" t="b">
        <v>0</v>
      </c>
      <c r="K34" s="84" t="b">
        <v>0</v>
      </c>
      <c r="L34" s="84" t="b">
        <v>0</v>
      </c>
    </row>
    <row r="35" spans="1:12" ht="15">
      <c r="A35" s="84" t="s">
        <v>2793</v>
      </c>
      <c r="B35" s="84" t="s">
        <v>3328</v>
      </c>
      <c r="C35" s="84">
        <v>8</v>
      </c>
      <c r="D35" s="118">
        <v>0.002810192120778577</v>
      </c>
      <c r="E35" s="118">
        <v>2.4606831112407255</v>
      </c>
      <c r="F35" s="84" t="s">
        <v>3935</v>
      </c>
      <c r="G35" s="84" t="b">
        <v>0</v>
      </c>
      <c r="H35" s="84" t="b">
        <v>0</v>
      </c>
      <c r="I35" s="84" t="b">
        <v>0</v>
      </c>
      <c r="J35" s="84" t="b">
        <v>0</v>
      </c>
      <c r="K35" s="84" t="b">
        <v>0</v>
      </c>
      <c r="L35" s="84" t="b">
        <v>0</v>
      </c>
    </row>
    <row r="36" spans="1:12" ht="15">
      <c r="A36" s="84" t="s">
        <v>295</v>
      </c>
      <c r="B36" s="84" t="s">
        <v>2738</v>
      </c>
      <c r="C36" s="84">
        <v>7</v>
      </c>
      <c r="D36" s="118">
        <v>0.002553235863312251</v>
      </c>
      <c r="E36" s="118">
        <v>1.5879918099753598</v>
      </c>
      <c r="F36" s="84" t="s">
        <v>3935</v>
      </c>
      <c r="G36" s="84" t="b">
        <v>0</v>
      </c>
      <c r="H36" s="84" t="b">
        <v>0</v>
      </c>
      <c r="I36" s="84" t="b">
        <v>0</v>
      </c>
      <c r="J36" s="84" t="b">
        <v>0</v>
      </c>
      <c r="K36" s="84" t="b">
        <v>0</v>
      </c>
      <c r="L36" s="84" t="b">
        <v>0</v>
      </c>
    </row>
    <row r="37" spans="1:12" ht="15">
      <c r="A37" s="84" t="s">
        <v>2738</v>
      </c>
      <c r="B37" s="84" t="s">
        <v>2737</v>
      </c>
      <c r="C37" s="84">
        <v>7</v>
      </c>
      <c r="D37" s="118">
        <v>0.002553235863312251</v>
      </c>
      <c r="E37" s="118">
        <v>2.1075169132481095</v>
      </c>
      <c r="F37" s="84" t="s">
        <v>3935</v>
      </c>
      <c r="G37" s="84" t="b">
        <v>0</v>
      </c>
      <c r="H37" s="84" t="b">
        <v>0</v>
      </c>
      <c r="I37" s="84" t="b">
        <v>0</v>
      </c>
      <c r="J37" s="84" t="b">
        <v>1</v>
      </c>
      <c r="K37" s="84" t="b">
        <v>0</v>
      </c>
      <c r="L37" s="84" t="b">
        <v>0</v>
      </c>
    </row>
    <row r="38" spans="1:12" ht="15">
      <c r="A38" s="84" t="s">
        <v>3300</v>
      </c>
      <c r="B38" s="84" t="s">
        <v>2672</v>
      </c>
      <c r="C38" s="84">
        <v>7</v>
      </c>
      <c r="D38" s="118">
        <v>0.002553235863312251</v>
      </c>
      <c r="E38" s="118">
        <v>2.5074265147830515</v>
      </c>
      <c r="F38" s="84" t="s">
        <v>3935</v>
      </c>
      <c r="G38" s="84" t="b">
        <v>0</v>
      </c>
      <c r="H38" s="84" t="b">
        <v>0</v>
      </c>
      <c r="I38" s="84" t="b">
        <v>0</v>
      </c>
      <c r="J38" s="84" t="b">
        <v>0</v>
      </c>
      <c r="K38" s="84" t="b">
        <v>0</v>
      </c>
      <c r="L38" s="84" t="b">
        <v>0</v>
      </c>
    </row>
    <row r="39" spans="1:12" ht="15">
      <c r="A39" s="84" t="s">
        <v>2668</v>
      </c>
      <c r="B39" s="84" t="s">
        <v>2733</v>
      </c>
      <c r="C39" s="84">
        <v>7</v>
      </c>
      <c r="D39" s="118">
        <v>0.002553235863312251</v>
      </c>
      <c r="E39" s="118">
        <v>1.127832607193734</v>
      </c>
      <c r="F39" s="84" t="s">
        <v>3935</v>
      </c>
      <c r="G39" s="84" t="b">
        <v>0</v>
      </c>
      <c r="H39" s="84" t="b">
        <v>0</v>
      </c>
      <c r="I39" s="84" t="b">
        <v>0</v>
      </c>
      <c r="J39" s="84" t="b">
        <v>0</v>
      </c>
      <c r="K39" s="84" t="b">
        <v>0</v>
      </c>
      <c r="L39" s="84" t="b">
        <v>0</v>
      </c>
    </row>
    <row r="40" spans="1:12" ht="15">
      <c r="A40" s="84" t="s">
        <v>674</v>
      </c>
      <c r="B40" s="84" t="s">
        <v>2683</v>
      </c>
      <c r="C40" s="84">
        <v>7</v>
      </c>
      <c r="D40" s="118">
        <v>0.002553235863312251</v>
      </c>
      <c r="E40" s="118">
        <v>1.7872672113770947</v>
      </c>
      <c r="F40" s="84" t="s">
        <v>3935</v>
      </c>
      <c r="G40" s="84" t="b">
        <v>0</v>
      </c>
      <c r="H40" s="84" t="b">
        <v>0</v>
      </c>
      <c r="I40" s="84" t="b">
        <v>0</v>
      </c>
      <c r="J40" s="84" t="b">
        <v>0</v>
      </c>
      <c r="K40" s="84" t="b">
        <v>0</v>
      </c>
      <c r="L40" s="84" t="b">
        <v>0</v>
      </c>
    </row>
    <row r="41" spans="1:12" ht="15">
      <c r="A41" s="84" t="s">
        <v>3298</v>
      </c>
      <c r="B41" s="84" t="s">
        <v>3307</v>
      </c>
      <c r="C41" s="84">
        <v>7</v>
      </c>
      <c r="D41" s="118">
        <v>0.002553235863312251</v>
      </c>
      <c r="E41" s="118">
        <v>2.4184854314462707</v>
      </c>
      <c r="F41" s="84" t="s">
        <v>3935</v>
      </c>
      <c r="G41" s="84" t="b">
        <v>0</v>
      </c>
      <c r="H41" s="84" t="b">
        <v>0</v>
      </c>
      <c r="I41" s="84" t="b">
        <v>0</v>
      </c>
      <c r="J41" s="84" t="b">
        <v>0</v>
      </c>
      <c r="K41" s="84" t="b">
        <v>0</v>
      </c>
      <c r="L41" s="84" t="b">
        <v>0</v>
      </c>
    </row>
    <row r="42" spans="1:12" ht="15">
      <c r="A42" s="84" t="s">
        <v>674</v>
      </c>
      <c r="B42" s="84" t="s">
        <v>3331</v>
      </c>
      <c r="C42" s="84">
        <v>7</v>
      </c>
      <c r="D42" s="118">
        <v>0.002553235863312251</v>
      </c>
      <c r="E42" s="118">
        <v>1.7872672113770947</v>
      </c>
      <c r="F42" s="84" t="s">
        <v>3935</v>
      </c>
      <c r="G42" s="84" t="b">
        <v>0</v>
      </c>
      <c r="H42" s="84" t="b">
        <v>0</v>
      </c>
      <c r="I42" s="84" t="b">
        <v>0</v>
      </c>
      <c r="J42" s="84" t="b">
        <v>0</v>
      </c>
      <c r="K42" s="84" t="b">
        <v>0</v>
      </c>
      <c r="L42" s="84" t="b">
        <v>0</v>
      </c>
    </row>
    <row r="43" spans="1:12" ht="15">
      <c r="A43" s="84" t="s">
        <v>674</v>
      </c>
      <c r="B43" s="84" t="s">
        <v>3327</v>
      </c>
      <c r="C43" s="84">
        <v>7</v>
      </c>
      <c r="D43" s="118">
        <v>0.002553235863312251</v>
      </c>
      <c r="E43" s="118">
        <v>1.729275264399408</v>
      </c>
      <c r="F43" s="84" t="s">
        <v>3935</v>
      </c>
      <c r="G43" s="84" t="b">
        <v>0</v>
      </c>
      <c r="H43" s="84" t="b">
        <v>0</v>
      </c>
      <c r="I43" s="84" t="b">
        <v>0</v>
      </c>
      <c r="J43" s="84" t="b">
        <v>0</v>
      </c>
      <c r="K43" s="84" t="b">
        <v>0</v>
      </c>
      <c r="L43" s="84" t="b">
        <v>0</v>
      </c>
    </row>
    <row r="44" spans="1:12" ht="15">
      <c r="A44" s="84" t="s">
        <v>3327</v>
      </c>
      <c r="B44" s="84" t="s">
        <v>1514</v>
      </c>
      <c r="C44" s="84">
        <v>7</v>
      </c>
      <c r="D44" s="118">
        <v>0.002553235863312251</v>
      </c>
      <c r="E44" s="118">
        <v>2.43487584763444</v>
      </c>
      <c r="F44" s="84" t="s">
        <v>3935</v>
      </c>
      <c r="G44" s="84" t="b">
        <v>0</v>
      </c>
      <c r="H44" s="84" t="b">
        <v>0</v>
      </c>
      <c r="I44" s="84" t="b">
        <v>0</v>
      </c>
      <c r="J44" s="84" t="b">
        <v>0</v>
      </c>
      <c r="K44" s="84" t="b">
        <v>0</v>
      </c>
      <c r="L44" s="84" t="b">
        <v>0</v>
      </c>
    </row>
    <row r="45" spans="1:12" ht="15">
      <c r="A45" s="84" t="s">
        <v>1514</v>
      </c>
      <c r="B45" s="84" t="s">
        <v>3334</v>
      </c>
      <c r="C45" s="84">
        <v>7</v>
      </c>
      <c r="D45" s="118">
        <v>0.002553235863312251</v>
      </c>
      <c r="E45" s="118">
        <v>2.4928677946121267</v>
      </c>
      <c r="F45" s="84" t="s">
        <v>3935</v>
      </c>
      <c r="G45" s="84" t="b">
        <v>0</v>
      </c>
      <c r="H45" s="84" t="b">
        <v>0</v>
      </c>
      <c r="I45" s="84" t="b">
        <v>0</v>
      </c>
      <c r="J45" s="84" t="b">
        <v>0</v>
      </c>
      <c r="K45" s="84" t="b">
        <v>0</v>
      </c>
      <c r="L45" s="84" t="b">
        <v>0</v>
      </c>
    </row>
    <row r="46" spans="1:12" ht="15">
      <c r="A46" s="84" t="s">
        <v>3334</v>
      </c>
      <c r="B46" s="84" t="s">
        <v>3312</v>
      </c>
      <c r="C46" s="84">
        <v>7</v>
      </c>
      <c r="D46" s="118">
        <v>0.002553235863312251</v>
      </c>
      <c r="E46" s="118">
        <v>2.6525686374796384</v>
      </c>
      <c r="F46" s="84" t="s">
        <v>3935</v>
      </c>
      <c r="G46" s="84" t="b">
        <v>0</v>
      </c>
      <c r="H46" s="84" t="b">
        <v>0</v>
      </c>
      <c r="I46" s="84" t="b">
        <v>0</v>
      </c>
      <c r="J46" s="84" t="b">
        <v>0</v>
      </c>
      <c r="K46" s="84" t="b">
        <v>0</v>
      </c>
      <c r="L46" s="84" t="b">
        <v>0</v>
      </c>
    </row>
    <row r="47" spans="1:12" ht="15">
      <c r="A47" s="84" t="s">
        <v>3312</v>
      </c>
      <c r="B47" s="84" t="s">
        <v>2733</v>
      </c>
      <c r="C47" s="84">
        <v>7</v>
      </c>
      <c r="D47" s="118">
        <v>0.002553235863312251</v>
      </c>
      <c r="E47" s="118">
        <v>1.452343698707238</v>
      </c>
      <c r="F47" s="84" t="s">
        <v>3935</v>
      </c>
      <c r="G47" s="84" t="b">
        <v>0</v>
      </c>
      <c r="H47" s="84" t="b">
        <v>0</v>
      </c>
      <c r="I47" s="84" t="b">
        <v>0</v>
      </c>
      <c r="J47" s="84" t="b">
        <v>0</v>
      </c>
      <c r="K47" s="84" t="b">
        <v>0</v>
      </c>
      <c r="L47" s="84" t="b">
        <v>0</v>
      </c>
    </row>
    <row r="48" spans="1:12" ht="15">
      <c r="A48" s="84" t="s">
        <v>295</v>
      </c>
      <c r="B48" s="84" t="s">
        <v>674</v>
      </c>
      <c r="C48" s="84">
        <v>7</v>
      </c>
      <c r="D48" s="118">
        <v>0.002553235863312251</v>
      </c>
      <c r="E48" s="118">
        <v>1.04028948096999</v>
      </c>
      <c r="F48" s="84" t="s">
        <v>3935</v>
      </c>
      <c r="G48" s="84" t="b">
        <v>0</v>
      </c>
      <c r="H48" s="84" t="b">
        <v>0</v>
      </c>
      <c r="I48" s="84" t="b">
        <v>0</v>
      </c>
      <c r="J48" s="84" t="b">
        <v>0</v>
      </c>
      <c r="K48" s="84" t="b">
        <v>0</v>
      </c>
      <c r="L48" s="84" t="b">
        <v>0</v>
      </c>
    </row>
    <row r="49" spans="1:12" ht="15">
      <c r="A49" s="84" t="s">
        <v>3317</v>
      </c>
      <c r="B49" s="84" t="s">
        <v>3318</v>
      </c>
      <c r="C49" s="84">
        <v>7</v>
      </c>
      <c r="D49" s="118">
        <v>0.002553235863312251</v>
      </c>
      <c r="E49" s="118">
        <v>2.5434241680545706</v>
      </c>
      <c r="F49" s="84" t="s">
        <v>3935</v>
      </c>
      <c r="G49" s="84" t="b">
        <v>0</v>
      </c>
      <c r="H49" s="84" t="b">
        <v>0</v>
      </c>
      <c r="I49" s="84" t="b">
        <v>0</v>
      </c>
      <c r="J49" s="84" t="b">
        <v>0</v>
      </c>
      <c r="K49" s="84" t="b">
        <v>0</v>
      </c>
      <c r="L49" s="84" t="b">
        <v>0</v>
      </c>
    </row>
    <row r="50" spans="1:12" ht="15">
      <c r="A50" s="84" t="s">
        <v>3318</v>
      </c>
      <c r="B50" s="84" t="s">
        <v>3319</v>
      </c>
      <c r="C50" s="84">
        <v>7</v>
      </c>
      <c r="D50" s="118">
        <v>0.002553235863312251</v>
      </c>
      <c r="E50" s="118">
        <v>2.5434241680545706</v>
      </c>
      <c r="F50" s="84" t="s">
        <v>3935</v>
      </c>
      <c r="G50" s="84" t="b">
        <v>0</v>
      </c>
      <c r="H50" s="84" t="b">
        <v>0</v>
      </c>
      <c r="I50" s="84" t="b">
        <v>0</v>
      </c>
      <c r="J50" s="84" t="b">
        <v>0</v>
      </c>
      <c r="K50" s="84" t="b">
        <v>0</v>
      </c>
      <c r="L50" s="84" t="b">
        <v>0</v>
      </c>
    </row>
    <row r="51" spans="1:12" ht="15">
      <c r="A51" s="84" t="s">
        <v>3319</v>
      </c>
      <c r="B51" s="84" t="s">
        <v>3335</v>
      </c>
      <c r="C51" s="84">
        <v>7</v>
      </c>
      <c r="D51" s="118">
        <v>0.002553235863312251</v>
      </c>
      <c r="E51" s="118">
        <v>2.6525686374796384</v>
      </c>
      <c r="F51" s="84" t="s">
        <v>3935</v>
      </c>
      <c r="G51" s="84" t="b">
        <v>0</v>
      </c>
      <c r="H51" s="84" t="b">
        <v>0</v>
      </c>
      <c r="I51" s="84" t="b">
        <v>0</v>
      </c>
      <c r="J51" s="84" t="b">
        <v>0</v>
      </c>
      <c r="K51" s="84" t="b">
        <v>0</v>
      </c>
      <c r="L51" s="84" t="b">
        <v>0</v>
      </c>
    </row>
    <row r="52" spans="1:12" ht="15">
      <c r="A52" s="84" t="s">
        <v>3335</v>
      </c>
      <c r="B52" s="84" t="s">
        <v>3336</v>
      </c>
      <c r="C52" s="84">
        <v>7</v>
      </c>
      <c r="D52" s="118">
        <v>0.002553235863312251</v>
      </c>
      <c r="E52" s="118">
        <v>2.7617131069047067</v>
      </c>
      <c r="F52" s="84" t="s">
        <v>3935</v>
      </c>
      <c r="G52" s="84" t="b">
        <v>0</v>
      </c>
      <c r="H52" s="84" t="b">
        <v>0</v>
      </c>
      <c r="I52" s="84" t="b">
        <v>0</v>
      </c>
      <c r="J52" s="84" t="b">
        <v>0</v>
      </c>
      <c r="K52" s="84" t="b">
        <v>0</v>
      </c>
      <c r="L52" s="84" t="b">
        <v>0</v>
      </c>
    </row>
    <row r="53" spans="1:12" ht="15">
      <c r="A53" s="84" t="s">
        <v>3336</v>
      </c>
      <c r="B53" s="84" t="s">
        <v>1469</v>
      </c>
      <c r="C53" s="84">
        <v>7</v>
      </c>
      <c r="D53" s="118">
        <v>0.002553235863312251</v>
      </c>
      <c r="E53" s="118">
        <v>1.5537327034355437</v>
      </c>
      <c r="F53" s="84" t="s">
        <v>3935</v>
      </c>
      <c r="G53" s="84" t="b">
        <v>0</v>
      </c>
      <c r="H53" s="84" t="b">
        <v>0</v>
      </c>
      <c r="I53" s="84" t="b">
        <v>0</v>
      </c>
      <c r="J53" s="84" t="b">
        <v>0</v>
      </c>
      <c r="K53" s="84" t="b">
        <v>0</v>
      </c>
      <c r="L53" s="84" t="b">
        <v>0</v>
      </c>
    </row>
    <row r="54" spans="1:12" ht="15">
      <c r="A54" s="84" t="s">
        <v>1469</v>
      </c>
      <c r="B54" s="84" t="s">
        <v>3337</v>
      </c>
      <c r="C54" s="84">
        <v>7</v>
      </c>
      <c r="D54" s="118">
        <v>0.002553235863312251</v>
      </c>
      <c r="E54" s="118">
        <v>1.5537327034355437</v>
      </c>
      <c r="F54" s="84" t="s">
        <v>3935</v>
      </c>
      <c r="G54" s="84" t="b">
        <v>0</v>
      </c>
      <c r="H54" s="84" t="b">
        <v>0</v>
      </c>
      <c r="I54" s="84" t="b">
        <v>0</v>
      </c>
      <c r="J54" s="84" t="b">
        <v>0</v>
      </c>
      <c r="K54" s="84" t="b">
        <v>0</v>
      </c>
      <c r="L54" s="84" t="b">
        <v>0</v>
      </c>
    </row>
    <row r="55" spans="1:12" ht="15">
      <c r="A55" s="84" t="s">
        <v>3337</v>
      </c>
      <c r="B55" s="84" t="s">
        <v>3326</v>
      </c>
      <c r="C55" s="84">
        <v>7</v>
      </c>
      <c r="D55" s="118">
        <v>0.002553235863312251</v>
      </c>
      <c r="E55" s="118">
        <v>2.70372115992702</v>
      </c>
      <c r="F55" s="84" t="s">
        <v>3935</v>
      </c>
      <c r="G55" s="84" t="b">
        <v>0</v>
      </c>
      <c r="H55" s="84" t="b">
        <v>0</v>
      </c>
      <c r="I55" s="84" t="b">
        <v>0</v>
      </c>
      <c r="J55" s="84" t="b">
        <v>0</v>
      </c>
      <c r="K55" s="84" t="b">
        <v>0</v>
      </c>
      <c r="L55" s="84" t="b">
        <v>0</v>
      </c>
    </row>
    <row r="56" spans="1:12" ht="15">
      <c r="A56" s="84" t="s">
        <v>2777</v>
      </c>
      <c r="B56" s="84" t="s">
        <v>2772</v>
      </c>
      <c r="C56" s="84">
        <v>7</v>
      </c>
      <c r="D56" s="118">
        <v>0.002553235863312251</v>
      </c>
      <c r="E56" s="118">
        <v>2.4026911642630386</v>
      </c>
      <c r="F56" s="84" t="s">
        <v>3935</v>
      </c>
      <c r="G56" s="84" t="b">
        <v>0</v>
      </c>
      <c r="H56" s="84" t="b">
        <v>0</v>
      </c>
      <c r="I56" s="84" t="b">
        <v>0</v>
      </c>
      <c r="J56" s="84" t="b">
        <v>0</v>
      </c>
      <c r="K56" s="84" t="b">
        <v>0</v>
      </c>
      <c r="L56" s="84" t="b">
        <v>0</v>
      </c>
    </row>
    <row r="57" spans="1:12" ht="15">
      <c r="A57" s="84" t="s">
        <v>2772</v>
      </c>
      <c r="B57" s="84" t="s">
        <v>2778</v>
      </c>
      <c r="C57" s="84">
        <v>7</v>
      </c>
      <c r="D57" s="118">
        <v>0.002553235863312251</v>
      </c>
      <c r="E57" s="118">
        <v>2.4606831112407255</v>
      </c>
      <c r="F57" s="84" t="s">
        <v>3935</v>
      </c>
      <c r="G57" s="84" t="b">
        <v>0</v>
      </c>
      <c r="H57" s="84" t="b">
        <v>0</v>
      </c>
      <c r="I57" s="84" t="b">
        <v>0</v>
      </c>
      <c r="J57" s="84" t="b">
        <v>0</v>
      </c>
      <c r="K57" s="84" t="b">
        <v>0</v>
      </c>
      <c r="L57" s="84" t="b">
        <v>0</v>
      </c>
    </row>
    <row r="58" spans="1:12" ht="15">
      <c r="A58" s="84" t="s">
        <v>2778</v>
      </c>
      <c r="B58" s="84" t="s">
        <v>2776</v>
      </c>
      <c r="C58" s="84">
        <v>7</v>
      </c>
      <c r="D58" s="118">
        <v>0.002553235863312251</v>
      </c>
      <c r="E58" s="118">
        <v>2.70372115992702</v>
      </c>
      <c r="F58" s="84" t="s">
        <v>3935</v>
      </c>
      <c r="G58" s="84" t="b">
        <v>0</v>
      </c>
      <c r="H58" s="84" t="b">
        <v>0</v>
      </c>
      <c r="I58" s="84" t="b">
        <v>0</v>
      </c>
      <c r="J58" s="84" t="b">
        <v>0</v>
      </c>
      <c r="K58" s="84" t="b">
        <v>0</v>
      </c>
      <c r="L58" s="84" t="b">
        <v>0</v>
      </c>
    </row>
    <row r="59" spans="1:12" ht="15">
      <c r="A59" s="84" t="s">
        <v>2776</v>
      </c>
      <c r="B59" s="84" t="s">
        <v>2779</v>
      </c>
      <c r="C59" s="84">
        <v>7</v>
      </c>
      <c r="D59" s="118">
        <v>0.002553235863312251</v>
      </c>
      <c r="E59" s="118">
        <v>2.594576690501952</v>
      </c>
      <c r="F59" s="84" t="s">
        <v>3935</v>
      </c>
      <c r="G59" s="84" t="b">
        <v>0</v>
      </c>
      <c r="H59" s="84" t="b">
        <v>0</v>
      </c>
      <c r="I59" s="84" t="b">
        <v>0</v>
      </c>
      <c r="J59" s="84" t="b">
        <v>0</v>
      </c>
      <c r="K59" s="84" t="b">
        <v>0</v>
      </c>
      <c r="L59" s="84" t="b">
        <v>0</v>
      </c>
    </row>
    <row r="60" spans="1:12" ht="15">
      <c r="A60" s="84" t="s">
        <v>2779</v>
      </c>
      <c r="B60" s="84" t="s">
        <v>2771</v>
      </c>
      <c r="C60" s="84">
        <v>7</v>
      </c>
      <c r="D60" s="118">
        <v>0.002553235863312251</v>
      </c>
      <c r="E60" s="118">
        <v>2.2672177561156217</v>
      </c>
      <c r="F60" s="84" t="s">
        <v>3935</v>
      </c>
      <c r="G60" s="84" t="b">
        <v>0</v>
      </c>
      <c r="H60" s="84" t="b">
        <v>0</v>
      </c>
      <c r="I60" s="84" t="b">
        <v>0</v>
      </c>
      <c r="J60" s="84" t="b">
        <v>0</v>
      </c>
      <c r="K60" s="84" t="b">
        <v>0</v>
      </c>
      <c r="L60" s="84" t="b">
        <v>0</v>
      </c>
    </row>
    <row r="61" spans="1:12" ht="15">
      <c r="A61" s="84" t="s">
        <v>2773</v>
      </c>
      <c r="B61" s="84" t="s">
        <v>2772</v>
      </c>
      <c r="C61" s="84">
        <v>7</v>
      </c>
      <c r="D61" s="118">
        <v>0.002553235863312251</v>
      </c>
      <c r="E61" s="118">
        <v>2.1918377989481455</v>
      </c>
      <c r="F61" s="84" t="s">
        <v>3935</v>
      </c>
      <c r="G61" s="84" t="b">
        <v>0</v>
      </c>
      <c r="H61" s="84" t="b">
        <v>0</v>
      </c>
      <c r="I61" s="84" t="b">
        <v>0</v>
      </c>
      <c r="J61" s="84" t="b">
        <v>0</v>
      </c>
      <c r="K61" s="84" t="b">
        <v>0</v>
      </c>
      <c r="L61" s="84" t="b">
        <v>0</v>
      </c>
    </row>
    <row r="62" spans="1:12" ht="15">
      <c r="A62" s="84" t="s">
        <v>2772</v>
      </c>
      <c r="B62" s="84" t="s">
        <v>3338</v>
      </c>
      <c r="C62" s="84">
        <v>7</v>
      </c>
      <c r="D62" s="118">
        <v>0.002553235863312251</v>
      </c>
      <c r="E62" s="118">
        <v>2.4606831112407255</v>
      </c>
      <c r="F62" s="84" t="s">
        <v>3935</v>
      </c>
      <c r="G62" s="84" t="b">
        <v>0</v>
      </c>
      <c r="H62" s="84" t="b">
        <v>0</v>
      </c>
      <c r="I62" s="84" t="b">
        <v>0</v>
      </c>
      <c r="J62" s="84" t="b">
        <v>0</v>
      </c>
      <c r="K62" s="84" t="b">
        <v>0</v>
      </c>
      <c r="L62" s="84" t="b">
        <v>0</v>
      </c>
    </row>
    <row r="63" spans="1:12" ht="15">
      <c r="A63" s="84" t="s">
        <v>3338</v>
      </c>
      <c r="B63" s="84" t="s">
        <v>3339</v>
      </c>
      <c r="C63" s="84">
        <v>7</v>
      </c>
      <c r="D63" s="118">
        <v>0.002553235863312251</v>
      </c>
      <c r="E63" s="118">
        <v>2.7617131069047067</v>
      </c>
      <c r="F63" s="84" t="s">
        <v>3935</v>
      </c>
      <c r="G63" s="84" t="b">
        <v>0</v>
      </c>
      <c r="H63" s="84" t="b">
        <v>0</v>
      </c>
      <c r="I63" s="84" t="b">
        <v>0</v>
      </c>
      <c r="J63" s="84" t="b">
        <v>0</v>
      </c>
      <c r="K63" s="84" t="b">
        <v>0</v>
      </c>
      <c r="L63" s="84" t="b">
        <v>0</v>
      </c>
    </row>
    <row r="64" spans="1:12" ht="15">
      <c r="A64" s="84" t="s">
        <v>3339</v>
      </c>
      <c r="B64" s="84" t="s">
        <v>2771</v>
      </c>
      <c r="C64" s="84">
        <v>7</v>
      </c>
      <c r="D64" s="118">
        <v>0.002553235863312251</v>
      </c>
      <c r="E64" s="118">
        <v>2.3763622255406895</v>
      </c>
      <c r="F64" s="84" t="s">
        <v>3935</v>
      </c>
      <c r="G64" s="84" t="b">
        <v>0</v>
      </c>
      <c r="H64" s="84" t="b">
        <v>0</v>
      </c>
      <c r="I64" s="84" t="b">
        <v>0</v>
      </c>
      <c r="J64" s="84" t="b">
        <v>0</v>
      </c>
      <c r="K64" s="84" t="b">
        <v>0</v>
      </c>
      <c r="L64" s="84" t="b">
        <v>0</v>
      </c>
    </row>
    <row r="65" spans="1:12" ht="15">
      <c r="A65" s="84" t="s">
        <v>2771</v>
      </c>
      <c r="B65" s="84" t="s">
        <v>3340</v>
      </c>
      <c r="C65" s="84">
        <v>7</v>
      </c>
      <c r="D65" s="118">
        <v>0.002553235863312251</v>
      </c>
      <c r="E65" s="118">
        <v>2.3057811512549824</v>
      </c>
      <c r="F65" s="84" t="s">
        <v>3935</v>
      </c>
      <c r="G65" s="84" t="b">
        <v>0</v>
      </c>
      <c r="H65" s="84" t="b">
        <v>0</v>
      </c>
      <c r="I65" s="84" t="b">
        <v>0</v>
      </c>
      <c r="J65" s="84" t="b">
        <v>0</v>
      </c>
      <c r="K65" s="84" t="b">
        <v>0</v>
      </c>
      <c r="L65" s="84" t="b">
        <v>0</v>
      </c>
    </row>
    <row r="66" spans="1:12" ht="15">
      <c r="A66" s="84" t="s">
        <v>3340</v>
      </c>
      <c r="B66" s="84" t="s">
        <v>3341</v>
      </c>
      <c r="C66" s="84">
        <v>7</v>
      </c>
      <c r="D66" s="118">
        <v>0.002553235863312251</v>
      </c>
      <c r="E66" s="118">
        <v>2.7617131069047067</v>
      </c>
      <c r="F66" s="84" t="s">
        <v>3935</v>
      </c>
      <c r="G66" s="84" t="b">
        <v>0</v>
      </c>
      <c r="H66" s="84" t="b">
        <v>0</v>
      </c>
      <c r="I66" s="84" t="b">
        <v>0</v>
      </c>
      <c r="J66" s="84" t="b">
        <v>0</v>
      </c>
      <c r="K66" s="84" t="b">
        <v>0</v>
      </c>
      <c r="L66" s="84" t="b">
        <v>0</v>
      </c>
    </row>
    <row r="67" spans="1:12" ht="15">
      <c r="A67" s="84" t="s">
        <v>2775</v>
      </c>
      <c r="B67" s="84" t="s">
        <v>2734</v>
      </c>
      <c r="C67" s="84">
        <v>7</v>
      </c>
      <c r="D67" s="118">
        <v>0.002553235863312251</v>
      </c>
      <c r="E67" s="118">
        <v>1.4764773784239573</v>
      </c>
      <c r="F67" s="84" t="s">
        <v>3935</v>
      </c>
      <c r="G67" s="84" t="b">
        <v>0</v>
      </c>
      <c r="H67" s="84" t="b">
        <v>0</v>
      </c>
      <c r="I67" s="84" t="b">
        <v>0</v>
      </c>
      <c r="J67" s="84" t="b">
        <v>0</v>
      </c>
      <c r="K67" s="84" t="b">
        <v>0</v>
      </c>
      <c r="L67" s="84" t="b">
        <v>0</v>
      </c>
    </row>
    <row r="68" spans="1:12" ht="15">
      <c r="A68" s="84" t="s">
        <v>2733</v>
      </c>
      <c r="B68" s="84" t="s">
        <v>3342</v>
      </c>
      <c r="C68" s="84">
        <v>7</v>
      </c>
      <c r="D68" s="118">
        <v>0.002553235863312251</v>
      </c>
      <c r="E68" s="118">
        <v>1.5693846489783398</v>
      </c>
      <c r="F68" s="84" t="s">
        <v>3935</v>
      </c>
      <c r="G68" s="84" t="b">
        <v>0</v>
      </c>
      <c r="H68" s="84" t="b">
        <v>0</v>
      </c>
      <c r="I68" s="84" t="b">
        <v>0</v>
      </c>
      <c r="J68" s="84" t="b">
        <v>0</v>
      </c>
      <c r="K68" s="84" t="b">
        <v>0</v>
      </c>
      <c r="L68" s="84" t="b">
        <v>0</v>
      </c>
    </row>
    <row r="69" spans="1:12" ht="15">
      <c r="A69" s="84" t="s">
        <v>3342</v>
      </c>
      <c r="B69" s="84" t="s">
        <v>3329</v>
      </c>
      <c r="C69" s="84">
        <v>7</v>
      </c>
      <c r="D69" s="118">
        <v>0.002553235863312251</v>
      </c>
      <c r="E69" s="118">
        <v>2.70372115992702</v>
      </c>
      <c r="F69" s="84" t="s">
        <v>3935</v>
      </c>
      <c r="G69" s="84" t="b">
        <v>0</v>
      </c>
      <c r="H69" s="84" t="b">
        <v>0</v>
      </c>
      <c r="I69" s="84" t="b">
        <v>0</v>
      </c>
      <c r="J69" s="84" t="b">
        <v>0</v>
      </c>
      <c r="K69" s="84" t="b">
        <v>0</v>
      </c>
      <c r="L69" s="84" t="b">
        <v>0</v>
      </c>
    </row>
    <row r="70" spans="1:12" ht="15">
      <c r="A70" s="84" t="s">
        <v>303</v>
      </c>
      <c r="B70" s="84" t="s">
        <v>2745</v>
      </c>
      <c r="C70" s="84">
        <v>7</v>
      </c>
      <c r="D70" s="118">
        <v>0.002553235863312251</v>
      </c>
      <c r="E70" s="118">
        <v>1.7443390108352839</v>
      </c>
      <c r="F70" s="84" t="s">
        <v>3935</v>
      </c>
      <c r="G70" s="84" t="b">
        <v>0</v>
      </c>
      <c r="H70" s="84" t="b">
        <v>0</v>
      </c>
      <c r="I70" s="84" t="b">
        <v>0</v>
      </c>
      <c r="J70" s="84" t="b">
        <v>0</v>
      </c>
      <c r="K70" s="84" t="b">
        <v>0</v>
      </c>
      <c r="L70" s="84" t="b">
        <v>0</v>
      </c>
    </row>
    <row r="71" spans="1:12" ht="15">
      <c r="A71" s="84" t="s">
        <v>3308</v>
      </c>
      <c r="B71" s="84" t="s">
        <v>3343</v>
      </c>
      <c r="C71" s="84">
        <v>7</v>
      </c>
      <c r="D71" s="118">
        <v>0.002553235863312251</v>
      </c>
      <c r="E71" s="118">
        <v>2.6525686374796384</v>
      </c>
      <c r="F71" s="84" t="s">
        <v>3935</v>
      </c>
      <c r="G71" s="84" t="b">
        <v>0</v>
      </c>
      <c r="H71" s="84" t="b">
        <v>0</v>
      </c>
      <c r="I71" s="84" t="b">
        <v>0</v>
      </c>
      <c r="J71" s="84" t="b">
        <v>0</v>
      </c>
      <c r="K71" s="84" t="b">
        <v>0</v>
      </c>
      <c r="L71" s="84" t="b">
        <v>0</v>
      </c>
    </row>
    <row r="72" spans="1:12" ht="15">
      <c r="A72" s="84" t="s">
        <v>323</v>
      </c>
      <c r="B72" s="84" t="s">
        <v>3320</v>
      </c>
      <c r="C72" s="84">
        <v>6</v>
      </c>
      <c r="D72" s="118">
        <v>0.0022818151918036814</v>
      </c>
      <c r="E72" s="118">
        <v>2.70372115992702</v>
      </c>
      <c r="F72" s="84" t="s">
        <v>3935</v>
      </c>
      <c r="G72" s="84" t="b">
        <v>0</v>
      </c>
      <c r="H72" s="84" t="b">
        <v>0</v>
      </c>
      <c r="I72" s="84" t="b">
        <v>0</v>
      </c>
      <c r="J72" s="84" t="b">
        <v>0</v>
      </c>
      <c r="K72" s="84" t="b">
        <v>0</v>
      </c>
      <c r="L72" s="84" t="b">
        <v>0</v>
      </c>
    </row>
    <row r="73" spans="1:12" ht="15">
      <c r="A73" s="84" t="s">
        <v>2750</v>
      </c>
      <c r="B73" s="84" t="s">
        <v>2751</v>
      </c>
      <c r="C73" s="84">
        <v>6</v>
      </c>
      <c r="D73" s="118">
        <v>0.0022818151918036814</v>
      </c>
      <c r="E73" s="118">
        <v>2.4606831112407255</v>
      </c>
      <c r="F73" s="84" t="s">
        <v>3935</v>
      </c>
      <c r="G73" s="84" t="b">
        <v>0</v>
      </c>
      <c r="H73" s="84" t="b">
        <v>0</v>
      </c>
      <c r="I73" s="84" t="b">
        <v>0</v>
      </c>
      <c r="J73" s="84" t="b">
        <v>0</v>
      </c>
      <c r="K73" s="84" t="b">
        <v>0</v>
      </c>
      <c r="L73" s="84" t="b">
        <v>0</v>
      </c>
    </row>
    <row r="74" spans="1:12" ht="15">
      <c r="A74" s="84" t="s">
        <v>2751</v>
      </c>
      <c r="B74" s="84" t="s">
        <v>2752</v>
      </c>
      <c r="C74" s="84">
        <v>6</v>
      </c>
      <c r="D74" s="118">
        <v>0.0022818151918036814</v>
      </c>
      <c r="E74" s="118">
        <v>2.70372115992702</v>
      </c>
      <c r="F74" s="84" t="s">
        <v>3935</v>
      </c>
      <c r="G74" s="84" t="b">
        <v>0</v>
      </c>
      <c r="H74" s="84" t="b">
        <v>0</v>
      </c>
      <c r="I74" s="84" t="b">
        <v>0</v>
      </c>
      <c r="J74" s="84" t="b">
        <v>0</v>
      </c>
      <c r="K74" s="84" t="b">
        <v>0</v>
      </c>
      <c r="L74" s="84" t="b">
        <v>0</v>
      </c>
    </row>
    <row r="75" spans="1:12" ht="15">
      <c r="A75" s="84" t="s">
        <v>2752</v>
      </c>
      <c r="B75" s="84" t="s">
        <v>2753</v>
      </c>
      <c r="C75" s="84">
        <v>6</v>
      </c>
      <c r="D75" s="118">
        <v>0.0022818151918036814</v>
      </c>
      <c r="E75" s="118">
        <v>2.6525686374796384</v>
      </c>
      <c r="F75" s="84" t="s">
        <v>3935</v>
      </c>
      <c r="G75" s="84" t="b">
        <v>0</v>
      </c>
      <c r="H75" s="84" t="b">
        <v>0</v>
      </c>
      <c r="I75" s="84" t="b">
        <v>0</v>
      </c>
      <c r="J75" s="84" t="b">
        <v>0</v>
      </c>
      <c r="K75" s="84" t="b">
        <v>0</v>
      </c>
      <c r="L75" s="84" t="b">
        <v>0</v>
      </c>
    </row>
    <row r="76" spans="1:12" ht="15">
      <c r="A76" s="84" t="s">
        <v>2753</v>
      </c>
      <c r="B76" s="84" t="s">
        <v>674</v>
      </c>
      <c r="C76" s="84">
        <v>6</v>
      </c>
      <c r="D76" s="118">
        <v>0.0022818151918036814</v>
      </c>
      <c r="E76" s="118">
        <v>1.8286598965353198</v>
      </c>
      <c r="F76" s="84" t="s">
        <v>3935</v>
      </c>
      <c r="G76" s="84" t="b">
        <v>0</v>
      </c>
      <c r="H76" s="84" t="b">
        <v>0</v>
      </c>
      <c r="I76" s="84" t="b">
        <v>0</v>
      </c>
      <c r="J76" s="84" t="b">
        <v>0</v>
      </c>
      <c r="K76" s="84" t="b">
        <v>0</v>
      </c>
      <c r="L76" s="84" t="b">
        <v>0</v>
      </c>
    </row>
    <row r="77" spans="1:12" ht="15">
      <c r="A77" s="84" t="s">
        <v>2683</v>
      </c>
      <c r="B77" s="84" t="s">
        <v>2668</v>
      </c>
      <c r="C77" s="84">
        <v>6</v>
      </c>
      <c r="D77" s="118">
        <v>0.0022818151918036814</v>
      </c>
      <c r="E77" s="118">
        <v>2.2611107563355213</v>
      </c>
      <c r="F77" s="84" t="s">
        <v>3935</v>
      </c>
      <c r="G77" s="84" t="b">
        <v>0</v>
      </c>
      <c r="H77" s="84" t="b">
        <v>0</v>
      </c>
      <c r="I77" s="84" t="b">
        <v>0</v>
      </c>
      <c r="J77" s="84" t="b">
        <v>0</v>
      </c>
      <c r="K77" s="84" t="b">
        <v>0</v>
      </c>
      <c r="L77" s="84" t="b">
        <v>0</v>
      </c>
    </row>
    <row r="78" spans="1:12" ht="15">
      <c r="A78" s="84" t="s">
        <v>2668</v>
      </c>
      <c r="B78" s="84" t="s">
        <v>2754</v>
      </c>
      <c r="C78" s="84">
        <v>6</v>
      </c>
      <c r="D78" s="118">
        <v>0.0022818151918036814</v>
      </c>
      <c r="E78" s="118">
        <v>2.3280575459661343</v>
      </c>
      <c r="F78" s="84" t="s">
        <v>3935</v>
      </c>
      <c r="G78" s="84" t="b">
        <v>0</v>
      </c>
      <c r="H78" s="84" t="b">
        <v>0</v>
      </c>
      <c r="I78" s="84" t="b">
        <v>0</v>
      </c>
      <c r="J78" s="84" t="b">
        <v>0</v>
      </c>
      <c r="K78" s="84" t="b">
        <v>0</v>
      </c>
      <c r="L78" s="84" t="b">
        <v>0</v>
      </c>
    </row>
    <row r="79" spans="1:12" ht="15">
      <c r="A79" s="84" t="s">
        <v>2754</v>
      </c>
      <c r="B79" s="84" t="s">
        <v>2755</v>
      </c>
      <c r="C79" s="84">
        <v>6</v>
      </c>
      <c r="D79" s="118">
        <v>0.0022818151918036814</v>
      </c>
      <c r="E79" s="118">
        <v>2.82865989653532</v>
      </c>
      <c r="F79" s="84" t="s">
        <v>3935</v>
      </c>
      <c r="G79" s="84" t="b">
        <v>0</v>
      </c>
      <c r="H79" s="84" t="b">
        <v>0</v>
      </c>
      <c r="I79" s="84" t="b">
        <v>0</v>
      </c>
      <c r="J79" s="84" t="b">
        <v>0</v>
      </c>
      <c r="K79" s="84" t="b">
        <v>0</v>
      </c>
      <c r="L79" s="84" t="b">
        <v>0</v>
      </c>
    </row>
    <row r="80" spans="1:12" ht="15">
      <c r="A80" s="84" t="s">
        <v>2755</v>
      </c>
      <c r="B80" s="84" t="s">
        <v>3344</v>
      </c>
      <c r="C80" s="84">
        <v>6</v>
      </c>
      <c r="D80" s="118">
        <v>0.0022818151918036814</v>
      </c>
      <c r="E80" s="118">
        <v>2.82865989653532</v>
      </c>
      <c r="F80" s="84" t="s">
        <v>3935</v>
      </c>
      <c r="G80" s="84" t="b">
        <v>0</v>
      </c>
      <c r="H80" s="84" t="b">
        <v>0</v>
      </c>
      <c r="I80" s="84" t="b">
        <v>0</v>
      </c>
      <c r="J80" s="84" t="b">
        <v>1</v>
      </c>
      <c r="K80" s="84" t="b">
        <v>0</v>
      </c>
      <c r="L80" s="84" t="b">
        <v>0</v>
      </c>
    </row>
    <row r="81" spans="1:12" ht="15">
      <c r="A81" s="84" t="s">
        <v>3344</v>
      </c>
      <c r="B81" s="84" t="s">
        <v>3305</v>
      </c>
      <c r="C81" s="84">
        <v>6</v>
      </c>
      <c r="D81" s="118">
        <v>0.0022818151918036814</v>
      </c>
      <c r="E81" s="118">
        <v>2.6525686374796384</v>
      </c>
      <c r="F81" s="84" t="s">
        <v>3935</v>
      </c>
      <c r="G81" s="84" t="b">
        <v>1</v>
      </c>
      <c r="H81" s="84" t="b">
        <v>0</v>
      </c>
      <c r="I81" s="84" t="b">
        <v>0</v>
      </c>
      <c r="J81" s="84" t="b">
        <v>0</v>
      </c>
      <c r="K81" s="84" t="b">
        <v>0</v>
      </c>
      <c r="L81" s="84" t="b">
        <v>0</v>
      </c>
    </row>
    <row r="82" spans="1:12" ht="15">
      <c r="A82" s="84" t="s">
        <v>3305</v>
      </c>
      <c r="B82" s="84" t="s">
        <v>3345</v>
      </c>
      <c r="C82" s="84">
        <v>6</v>
      </c>
      <c r="D82" s="118">
        <v>0.0022818151918036814</v>
      </c>
      <c r="E82" s="118">
        <v>2.6525686374796384</v>
      </c>
      <c r="F82" s="84" t="s">
        <v>3935</v>
      </c>
      <c r="G82" s="84" t="b">
        <v>0</v>
      </c>
      <c r="H82" s="84" t="b">
        <v>0</v>
      </c>
      <c r="I82" s="84" t="b">
        <v>0</v>
      </c>
      <c r="J82" s="84" t="b">
        <v>0</v>
      </c>
      <c r="K82" s="84" t="b">
        <v>0</v>
      </c>
      <c r="L82" s="84" t="b">
        <v>0</v>
      </c>
    </row>
    <row r="83" spans="1:12" ht="15">
      <c r="A83" s="84" t="s">
        <v>3307</v>
      </c>
      <c r="B83" s="84" t="s">
        <v>3321</v>
      </c>
      <c r="C83" s="84">
        <v>6</v>
      </c>
      <c r="D83" s="118">
        <v>0.0022818151918036814</v>
      </c>
      <c r="E83" s="118">
        <v>2.5276299008713385</v>
      </c>
      <c r="F83" s="84" t="s">
        <v>3935</v>
      </c>
      <c r="G83" s="84" t="b">
        <v>0</v>
      </c>
      <c r="H83" s="84" t="b">
        <v>0</v>
      </c>
      <c r="I83" s="84" t="b">
        <v>0</v>
      </c>
      <c r="J83" s="84" t="b">
        <v>0</v>
      </c>
      <c r="K83" s="84" t="b">
        <v>0</v>
      </c>
      <c r="L83" s="84" t="b">
        <v>0</v>
      </c>
    </row>
    <row r="84" spans="1:12" ht="15">
      <c r="A84" s="84" t="s">
        <v>2781</v>
      </c>
      <c r="B84" s="84" t="s">
        <v>2782</v>
      </c>
      <c r="C84" s="84">
        <v>6</v>
      </c>
      <c r="D84" s="118">
        <v>0.0022818151918036814</v>
      </c>
      <c r="E84" s="118">
        <v>2.7617131069047067</v>
      </c>
      <c r="F84" s="84" t="s">
        <v>3935</v>
      </c>
      <c r="G84" s="84" t="b">
        <v>1</v>
      </c>
      <c r="H84" s="84" t="b">
        <v>0</v>
      </c>
      <c r="I84" s="84" t="b">
        <v>0</v>
      </c>
      <c r="J84" s="84" t="b">
        <v>1</v>
      </c>
      <c r="K84" s="84" t="b">
        <v>0</v>
      </c>
      <c r="L84" s="84" t="b">
        <v>0</v>
      </c>
    </row>
    <row r="85" spans="1:12" ht="15">
      <c r="A85" s="84" t="s">
        <v>2745</v>
      </c>
      <c r="B85" s="84" t="s">
        <v>3357</v>
      </c>
      <c r="C85" s="84">
        <v>6</v>
      </c>
      <c r="D85" s="118">
        <v>0.0022818151918036814</v>
      </c>
      <c r="E85" s="118">
        <v>2.3057811512549824</v>
      </c>
      <c r="F85" s="84" t="s">
        <v>3935</v>
      </c>
      <c r="G85" s="84" t="b">
        <v>0</v>
      </c>
      <c r="H85" s="84" t="b">
        <v>0</v>
      </c>
      <c r="I85" s="84" t="b">
        <v>0</v>
      </c>
      <c r="J85" s="84" t="b">
        <v>0</v>
      </c>
      <c r="K85" s="84" t="b">
        <v>0</v>
      </c>
      <c r="L85" s="84" t="b">
        <v>0</v>
      </c>
    </row>
    <row r="86" spans="1:12" ht="15">
      <c r="A86" s="84" t="s">
        <v>3357</v>
      </c>
      <c r="B86" s="84" t="s">
        <v>3311</v>
      </c>
      <c r="C86" s="84">
        <v>6</v>
      </c>
      <c r="D86" s="118">
        <v>0.0022818151918036814</v>
      </c>
      <c r="E86" s="118">
        <v>2.6525686374796384</v>
      </c>
      <c r="F86" s="84" t="s">
        <v>3935</v>
      </c>
      <c r="G86" s="84" t="b">
        <v>0</v>
      </c>
      <c r="H86" s="84" t="b">
        <v>0</v>
      </c>
      <c r="I86" s="84" t="b">
        <v>0</v>
      </c>
      <c r="J86" s="84" t="b">
        <v>0</v>
      </c>
      <c r="K86" s="84" t="b">
        <v>0</v>
      </c>
      <c r="L86" s="84" t="b">
        <v>0</v>
      </c>
    </row>
    <row r="87" spans="1:12" ht="15">
      <c r="A87" s="84" t="s">
        <v>3311</v>
      </c>
      <c r="B87" s="84" t="s">
        <v>3358</v>
      </c>
      <c r="C87" s="84">
        <v>6</v>
      </c>
      <c r="D87" s="118">
        <v>0.0022818151918036814</v>
      </c>
      <c r="E87" s="118">
        <v>2.6525686374796384</v>
      </c>
      <c r="F87" s="84" t="s">
        <v>3935</v>
      </c>
      <c r="G87" s="84" t="b">
        <v>0</v>
      </c>
      <c r="H87" s="84" t="b">
        <v>0</v>
      </c>
      <c r="I87" s="84" t="b">
        <v>0</v>
      </c>
      <c r="J87" s="84" t="b">
        <v>0</v>
      </c>
      <c r="K87" s="84" t="b">
        <v>0</v>
      </c>
      <c r="L87" s="84" t="b">
        <v>0</v>
      </c>
    </row>
    <row r="88" spans="1:12" ht="15">
      <c r="A88" s="84" t="s">
        <v>3358</v>
      </c>
      <c r="B88" s="84" t="s">
        <v>2733</v>
      </c>
      <c r="C88" s="84">
        <v>6</v>
      </c>
      <c r="D88" s="118">
        <v>0.0022818151918036814</v>
      </c>
      <c r="E88" s="118">
        <v>1.561488168132306</v>
      </c>
      <c r="F88" s="84" t="s">
        <v>3935</v>
      </c>
      <c r="G88" s="84" t="b">
        <v>0</v>
      </c>
      <c r="H88" s="84" t="b">
        <v>0</v>
      </c>
      <c r="I88" s="84" t="b">
        <v>0</v>
      </c>
      <c r="J88" s="84" t="b">
        <v>0</v>
      </c>
      <c r="K88" s="84" t="b">
        <v>0</v>
      </c>
      <c r="L88" s="84" t="b">
        <v>0</v>
      </c>
    </row>
    <row r="89" spans="1:12" ht="15">
      <c r="A89" s="84" t="s">
        <v>2733</v>
      </c>
      <c r="B89" s="84" t="s">
        <v>3359</v>
      </c>
      <c r="C89" s="84">
        <v>6</v>
      </c>
      <c r="D89" s="118">
        <v>0.0022818151918036814</v>
      </c>
      <c r="E89" s="118">
        <v>1.5693846489783398</v>
      </c>
      <c r="F89" s="84" t="s">
        <v>3935</v>
      </c>
      <c r="G89" s="84" t="b">
        <v>0</v>
      </c>
      <c r="H89" s="84" t="b">
        <v>0</v>
      </c>
      <c r="I89" s="84" t="b">
        <v>0</v>
      </c>
      <c r="J89" s="84" t="b">
        <v>0</v>
      </c>
      <c r="K89" s="84" t="b">
        <v>0</v>
      </c>
      <c r="L89" s="84" t="b">
        <v>0</v>
      </c>
    </row>
    <row r="90" spans="1:12" ht="15">
      <c r="A90" s="84" t="s">
        <v>3359</v>
      </c>
      <c r="B90" s="84" t="s">
        <v>3360</v>
      </c>
      <c r="C90" s="84">
        <v>6</v>
      </c>
      <c r="D90" s="118">
        <v>0.0022818151918036814</v>
      </c>
      <c r="E90" s="118">
        <v>2.82865989653532</v>
      </c>
      <c r="F90" s="84" t="s">
        <v>3935</v>
      </c>
      <c r="G90" s="84" t="b">
        <v>0</v>
      </c>
      <c r="H90" s="84" t="b">
        <v>0</v>
      </c>
      <c r="I90" s="84" t="b">
        <v>0</v>
      </c>
      <c r="J90" s="84" t="b">
        <v>0</v>
      </c>
      <c r="K90" s="84" t="b">
        <v>0</v>
      </c>
      <c r="L90" s="84" t="b">
        <v>0</v>
      </c>
    </row>
    <row r="91" spans="1:12" ht="15">
      <c r="A91" s="84" t="s">
        <v>3360</v>
      </c>
      <c r="B91" s="84" t="s">
        <v>3361</v>
      </c>
      <c r="C91" s="84">
        <v>6</v>
      </c>
      <c r="D91" s="118">
        <v>0.0022818151918036814</v>
      </c>
      <c r="E91" s="118">
        <v>2.82865989653532</v>
      </c>
      <c r="F91" s="84" t="s">
        <v>3935</v>
      </c>
      <c r="G91" s="84" t="b">
        <v>0</v>
      </c>
      <c r="H91" s="84" t="b">
        <v>0</v>
      </c>
      <c r="I91" s="84" t="b">
        <v>0</v>
      </c>
      <c r="J91" s="84" t="b">
        <v>0</v>
      </c>
      <c r="K91" s="84" t="b">
        <v>0</v>
      </c>
      <c r="L91" s="84" t="b">
        <v>0</v>
      </c>
    </row>
    <row r="92" spans="1:12" ht="15">
      <c r="A92" s="84" t="s">
        <v>3361</v>
      </c>
      <c r="B92" s="84" t="s">
        <v>3362</v>
      </c>
      <c r="C92" s="84">
        <v>6</v>
      </c>
      <c r="D92" s="118">
        <v>0.0022818151918036814</v>
      </c>
      <c r="E92" s="118">
        <v>2.82865989653532</v>
      </c>
      <c r="F92" s="84" t="s">
        <v>3935</v>
      </c>
      <c r="G92" s="84" t="b">
        <v>0</v>
      </c>
      <c r="H92" s="84" t="b">
        <v>0</v>
      </c>
      <c r="I92" s="84" t="b">
        <v>0</v>
      </c>
      <c r="J92" s="84" t="b">
        <v>0</v>
      </c>
      <c r="K92" s="84" t="b">
        <v>0</v>
      </c>
      <c r="L92" s="84" t="b">
        <v>0</v>
      </c>
    </row>
    <row r="93" spans="1:12" ht="15">
      <c r="A93" s="84" t="s">
        <v>3362</v>
      </c>
      <c r="B93" s="84" t="s">
        <v>3325</v>
      </c>
      <c r="C93" s="84">
        <v>6</v>
      </c>
      <c r="D93" s="118">
        <v>0.0022818151918036814</v>
      </c>
      <c r="E93" s="118">
        <v>2.70372115992702</v>
      </c>
      <c r="F93" s="84" t="s">
        <v>3935</v>
      </c>
      <c r="G93" s="84" t="b">
        <v>0</v>
      </c>
      <c r="H93" s="84" t="b">
        <v>0</v>
      </c>
      <c r="I93" s="84" t="b">
        <v>0</v>
      </c>
      <c r="J93" s="84" t="b">
        <v>0</v>
      </c>
      <c r="K93" s="84" t="b">
        <v>0</v>
      </c>
      <c r="L93" s="84" t="b">
        <v>0</v>
      </c>
    </row>
    <row r="94" spans="1:12" ht="15">
      <c r="A94" s="84" t="s">
        <v>3325</v>
      </c>
      <c r="B94" s="84" t="s">
        <v>3363</v>
      </c>
      <c r="C94" s="84">
        <v>6</v>
      </c>
      <c r="D94" s="118">
        <v>0.0022818151918036814</v>
      </c>
      <c r="E94" s="118">
        <v>2.70372115992702</v>
      </c>
      <c r="F94" s="84" t="s">
        <v>3935</v>
      </c>
      <c r="G94" s="84" t="b">
        <v>0</v>
      </c>
      <c r="H94" s="84" t="b">
        <v>0</v>
      </c>
      <c r="I94" s="84" t="b">
        <v>0</v>
      </c>
      <c r="J94" s="84" t="b">
        <v>0</v>
      </c>
      <c r="K94" s="84" t="b">
        <v>0</v>
      </c>
      <c r="L94" s="84" t="b">
        <v>0</v>
      </c>
    </row>
    <row r="95" spans="1:12" ht="15">
      <c r="A95" s="84" t="s">
        <v>3363</v>
      </c>
      <c r="B95" s="84" t="s">
        <v>3364</v>
      </c>
      <c r="C95" s="84">
        <v>6</v>
      </c>
      <c r="D95" s="118">
        <v>0.0022818151918036814</v>
      </c>
      <c r="E95" s="118">
        <v>2.82865989653532</v>
      </c>
      <c r="F95" s="84" t="s">
        <v>3935</v>
      </c>
      <c r="G95" s="84" t="b">
        <v>0</v>
      </c>
      <c r="H95" s="84" t="b">
        <v>0</v>
      </c>
      <c r="I95" s="84" t="b">
        <v>0</v>
      </c>
      <c r="J95" s="84" t="b">
        <v>0</v>
      </c>
      <c r="K95" s="84" t="b">
        <v>0</v>
      </c>
      <c r="L95" s="84" t="b">
        <v>0</v>
      </c>
    </row>
    <row r="96" spans="1:12" ht="15">
      <c r="A96" s="84" t="s">
        <v>3364</v>
      </c>
      <c r="B96" s="84" t="s">
        <v>3365</v>
      </c>
      <c r="C96" s="84">
        <v>6</v>
      </c>
      <c r="D96" s="118">
        <v>0.0022818151918036814</v>
      </c>
      <c r="E96" s="118">
        <v>2.82865989653532</v>
      </c>
      <c r="F96" s="84" t="s">
        <v>3935</v>
      </c>
      <c r="G96" s="84" t="b">
        <v>0</v>
      </c>
      <c r="H96" s="84" t="b">
        <v>0</v>
      </c>
      <c r="I96" s="84" t="b">
        <v>0</v>
      </c>
      <c r="J96" s="84" t="b">
        <v>0</v>
      </c>
      <c r="K96" s="84" t="b">
        <v>0</v>
      </c>
      <c r="L96" s="84" t="b">
        <v>0</v>
      </c>
    </row>
    <row r="97" spans="1:12" ht="15">
      <c r="A97" s="84" t="s">
        <v>3369</v>
      </c>
      <c r="B97" s="84" t="s">
        <v>3370</v>
      </c>
      <c r="C97" s="84">
        <v>6</v>
      </c>
      <c r="D97" s="118">
        <v>0.0022818151918036814</v>
      </c>
      <c r="E97" s="118">
        <v>2.82865989653532</v>
      </c>
      <c r="F97" s="84" t="s">
        <v>3935</v>
      </c>
      <c r="G97" s="84" t="b">
        <v>0</v>
      </c>
      <c r="H97" s="84" t="b">
        <v>0</v>
      </c>
      <c r="I97" s="84" t="b">
        <v>0</v>
      </c>
      <c r="J97" s="84" t="b">
        <v>0</v>
      </c>
      <c r="K97" s="84" t="b">
        <v>0</v>
      </c>
      <c r="L97" s="84" t="b">
        <v>0</v>
      </c>
    </row>
    <row r="98" spans="1:12" ht="15">
      <c r="A98" s="84" t="s">
        <v>312</v>
      </c>
      <c r="B98" s="84" t="s">
        <v>3304</v>
      </c>
      <c r="C98" s="84">
        <v>6</v>
      </c>
      <c r="D98" s="118">
        <v>0.0022818151918036814</v>
      </c>
      <c r="E98" s="118">
        <v>2.4404797251524384</v>
      </c>
      <c r="F98" s="84" t="s">
        <v>3935</v>
      </c>
      <c r="G98" s="84" t="b">
        <v>0</v>
      </c>
      <c r="H98" s="84" t="b">
        <v>0</v>
      </c>
      <c r="I98" s="84" t="b">
        <v>0</v>
      </c>
      <c r="J98" s="84" t="b">
        <v>0</v>
      </c>
      <c r="K98" s="84" t="b">
        <v>0</v>
      </c>
      <c r="L98" s="84" t="b">
        <v>0</v>
      </c>
    </row>
    <row r="99" spans="1:12" ht="15">
      <c r="A99" s="84" t="s">
        <v>3326</v>
      </c>
      <c r="B99" s="84" t="s">
        <v>3371</v>
      </c>
      <c r="C99" s="84">
        <v>6</v>
      </c>
      <c r="D99" s="118">
        <v>0.0022818151918036814</v>
      </c>
      <c r="E99" s="118">
        <v>2.70372115992702</v>
      </c>
      <c r="F99" s="84" t="s">
        <v>3935</v>
      </c>
      <c r="G99" s="84" t="b">
        <v>0</v>
      </c>
      <c r="H99" s="84" t="b">
        <v>0</v>
      </c>
      <c r="I99" s="84" t="b">
        <v>0</v>
      </c>
      <c r="J99" s="84" t="b">
        <v>0</v>
      </c>
      <c r="K99" s="84" t="b">
        <v>0</v>
      </c>
      <c r="L99" s="84" t="b">
        <v>0</v>
      </c>
    </row>
    <row r="100" spans="1:12" ht="15">
      <c r="A100" s="84" t="s">
        <v>3372</v>
      </c>
      <c r="B100" s="84" t="s">
        <v>3373</v>
      </c>
      <c r="C100" s="84">
        <v>6</v>
      </c>
      <c r="D100" s="118">
        <v>0.0022818151918036814</v>
      </c>
      <c r="E100" s="118">
        <v>2.82865989653532</v>
      </c>
      <c r="F100" s="84" t="s">
        <v>3935</v>
      </c>
      <c r="G100" s="84" t="b">
        <v>0</v>
      </c>
      <c r="H100" s="84" t="b">
        <v>0</v>
      </c>
      <c r="I100" s="84" t="b">
        <v>0</v>
      </c>
      <c r="J100" s="84" t="b">
        <v>0</v>
      </c>
      <c r="K100" s="84" t="b">
        <v>0</v>
      </c>
      <c r="L100" s="84" t="b">
        <v>0</v>
      </c>
    </row>
    <row r="101" spans="1:12" ht="15">
      <c r="A101" s="84" t="s">
        <v>306</v>
      </c>
      <c r="B101" s="84" t="s">
        <v>295</v>
      </c>
      <c r="C101" s="84">
        <v>6</v>
      </c>
      <c r="D101" s="118">
        <v>0.0022818151918036814</v>
      </c>
      <c r="E101" s="118">
        <v>1.6367743702964068</v>
      </c>
      <c r="F101" s="84" t="s">
        <v>3935</v>
      </c>
      <c r="G101" s="84" t="b">
        <v>0</v>
      </c>
      <c r="H101" s="84" t="b">
        <v>0</v>
      </c>
      <c r="I101" s="84" t="b">
        <v>0</v>
      </c>
      <c r="J101" s="84" t="b">
        <v>0</v>
      </c>
      <c r="K101" s="84" t="b">
        <v>0</v>
      </c>
      <c r="L101" s="84" t="b">
        <v>0</v>
      </c>
    </row>
    <row r="102" spans="1:12" ht="15">
      <c r="A102" s="84" t="s">
        <v>2797</v>
      </c>
      <c r="B102" s="84" t="s">
        <v>2798</v>
      </c>
      <c r="C102" s="84">
        <v>6</v>
      </c>
      <c r="D102" s="118">
        <v>0.0022818151918036814</v>
      </c>
      <c r="E102" s="118">
        <v>2.82865989653532</v>
      </c>
      <c r="F102" s="84" t="s">
        <v>3935</v>
      </c>
      <c r="G102" s="84" t="b">
        <v>0</v>
      </c>
      <c r="H102" s="84" t="b">
        <v>0</v>
      </c>
      <c r="I102" s="84" t="b">
        <v>0</v>
      </c>
      <c r="J102" s="84" t="b">
        <v>0</v>
      </c>
      <c r="K102" s="84" t="b">
        <v>0</v>
      </c>
      <c r="L102" s="84" t="b">
        <v>0</v>
      </c>
    </row>
    <row r="103" spans="1:12" ht="15">
      <c r="A103" s="84" t="s">
        <v>2798</v>
      </c>
      <c r="B103" s="84" t="s">
        <v>1469</v>
      </c>
      <c r="C103" s="84">
        <v>6</v>
      </c>
      <c r="D103" s="118">
        <v>0.0022818151918036814</v>
      </c>
      <c r="E103" s="118">
        <v>1.5537327034355437</v>
      </c>
      <c r="F103" s="84" t="s">
        <v>3935</v>
      </c>
      <c r="G103" s="84" t="b">
        <v>0</v>
      </c>
      <c r="H103" s="84" t="b">
        <v>0</v>
      </c>
      <c r="I103" s="84" t="b">
        <v>0</v>
      </c>
      <c r="J103" s="84" t="b">
        <v>0</v>
      </c>
      <c r="K103" s="84" t="b">
        <v>0</v>
      </c>
      <c r="L103" s="84" t="b">
        <v>0</v>
      </c>
    </row>
    <row r="104" spans="1:12" ht="15">
      <c r="A104" s="84" t="s">
        <v>1469</v>
      </c>
      <c r="B104" s="84" t="s">
        <v>2799</v>
      </c>
      <c r="C104" s="84">
        <v>6</v>
      </c>
      <c r="D104" s="118">
        <v>0.0022818151918036814</v>
      </c>
      <c r="E104" s="118">
        <v>1.5537327034355437</v>
      </c>
      <c r="F104" s="84" t="s">
        <v>3935</v>
      </c>
      <c r="G104" s="84" t="b">
        <v>0</v>
      </c>
      <c r="H104" s="84" t="b">
        <v>0</v>
      </c>
      <c r="I104" s="84" t="b">
        <v>0</v>
      </c>
      <c r="J104" s="84" t="b">
        <v>0</v>
      </c>
      <c r="K104" s="84" t="b">
        <v>0</v>
      </c>
      <c r="L104" s="84" t="b">
        <v>0</v>
      </c>
    </row>
    <row r="105" spans="1:12" ht="15">
      <c r="A105" s="84" t="s">
        <v>2799</v>
      </c>
      <c r="B105" s="84" t="s">
        <v>2800</v>
      </c>
      <c r="C105" s="84">
        <v>6</v>
      </c>
      <c r="D105" s="118">
        <v>0.0022818151918036814</v>
      </c>
      <c r="E105" s="118">
        <v>2.82865989653532</v>
      </c>
      <c r="F105" s="84" t="s">
        <v>3935</v>
      </c>
      <c r="G105" s="84" t="b">
        <v>0</v>
      </c>
      <c r="H105" s="84" t="b">
        <v>0</v>
      </c>
      <c r="I105" s="84" t="b">
        <v>0</v>
      </c>
      <c r="J105" s="84" t="b">
        <v>0</v>
      </c>
      <c r="K105" s="84" t="b">
        <v>0</v>
      </c>
      <c r="L105" s="84" t="b">
        <v>0</v>
      </c>
    </row>
    <row r="106" spans="1:12" ht="15">
      <c r="A106" s="84" t="s">
        <v>2800</v>
      </c>
      <c r="B106" s="84" t="s">
        <v>3377</v>
      </c>
      <c r="C106" s="84">
        <v>6</v>
      </c>
      <c r="D106" s="118">
        <v>0.0022818151918036814</v>
      </c>
      <c r="E106" s="118">
        <v>2.82865989653532</v>
      </c>
      <c r="F106" s="84" t="s">
        <v>3935</v>
      </c>
      <c r="G106" s="84" t="b">
        <v>0</v>
      </c>
      <c r="H106" s="84" t="b">
        <v>0</v>
      </c>
      <c r="I106" s="84" t="b">
        <v>0</v>
      </c>
      <c r="J106" s="84" t="b">
        <v>0</v>
      </c>
      <c r="K106" s="84" t="b">
        <v>0</v>
      </c>
      <c r="L106" s="84" t="b">
        <v>0</v>
      </c>
    </row>
    <row r="107" spans="1:12" ht="15">
      <c r="A107" s="84" t="s">
        <v>3377</v>
      </c>
      <c r="B107" s="84" t="s">
        <v>2796</v>
      </c>
      <c r="C107" s="84">
        <v>6</v>
      </c>
      <c r="D107" s="118">
        <v>0.0022818151918036814</v>
      </c>
      <c r="E107" s="118">
        <v>2.70372115992702</v>
      </c>
      <c r="F107" s="84" t="s">
        <v>3935</v>
      </c>
      <c r="G107" s="84" t="b">
        <v>0</v>
      </c>
      <c r="H107" s="84" t="b">
        <v>0</v>
      </c>
      <c r="I107" s="84" t="b">
        <v>0</v>
      </c>
      <c r="J107" s="84" t="b">
        <v>0</v>
      </c>
      <c r="K107" s="84" t="b">
        <v>0</v>
      </c>
      <c r="L107" s="84" t="b">
        <v>0</v>
      </c>
    </row>
    <row r="108" spans="1:12" ht="15">
      <c r="A108" s="84" t="s">
        <v>2796</v>
      </c>
      <c r="B108" s="84" t="s">
        <v>3378</v>
      </c>
      <c r="C108" s="84">
        <v>6</v>
      </c>
      <c r="D108" s="118">
        <v>0.0022818151918036814</v>
      </c>
      <c r="E108" s="118">
        <v>2.6068111469189637</v>
      </c>
      <c r="F108" s="84" t="s">
        <v>3935</v>
      </c>
      <c r="G108" s="84" t="b">
        <v>0</v>
      </c>
      <c r="H108" s="84" t="b">
        <v>0</v>
      </c>
      <c r="I108" s="84" t="b">
        <v>0</v>
      </c>
      <c r="J108" s="84" t="b">
        <v>0</v>
      </c>
      <c r="K108" s="84" t="b">
        <v>0</v>
      </c>
      <c r="L108" s="84" t="b">
        <v>0</v>
      </c>
    </row>
    <row r="109" spans="1:12" ht="15">
      <c r="A109" s="84" t="s">
        <v>3378</v>
      </c>
      <c r="B109" s="84" t="s">
        <v>3379</v>
      </c>
      <c r="C109" s="84">
        <v>6</v>
      </c>
      <c r="D109" s="118">
        <v>0.0022818151918036814</v>
      </c>
      <c r="E109" s="118">
        <v>2.82865989653532</v>
      </c>
      <c r="F109" s="84" t="s">
        <v>3935</v>
      </c>
      <c r="G109" s="84" t="b">
        <v>0</v>
      </c>
      <c r="H109" s="84" t="b">
        <v>0</v>
      </c>
      <c r="I109" s="84" t="b">
        <v>0</v>
      </c>
      <c r="J109" s="84" t="b">
        <v>0</v>
      </c>
      <c r="K109" s="84" t="b">
        <v>0</v>
      </c>
      <c r="L109" s="84" t="b">
        <v>0</v>
      </c>
    </row>
    <row r="110" spans="1:12" ht="15">
      <c r="A110" s="84" t="s">
        <v>3379</v>
      </c>
      <c r="B110" s="84" t="s">
        <v>1469</v>
      </c>
      <c r="C110" s="84">
        <v>6</v>
      </c>
      <c r="D110" s="118">
        <v>0.0022818151918036814</v>
      </c>
      <c r="E110" s="118">
        <v>1.5537327034355437</v>
      </c>
      <c r="F110" s="84" t="s">
        <v>3935</v>
      </c>
      <c r="G110" s="84" t="b">
        <v>0</v>
      </c>
      <c r="H110" s="84" t="b">
        <v>0</v>
      </c>
      <c r="I110" s="84" t="b">
        <v>0</v>
      </c>
      <c r="J110" s="84" t="b">
        <v>0</v>
      </c>
      <c r="K110" s="84" t="b">
        <v>0</v>
      </c>
      <c r="L110" s="84" t="b">
        <v>0</v>
      </c>
    </row>
    <row r="111" spans="1:12" ht="15">
      <c r="A111" s="84" t="s">
        <v>1469</v>
      </c>
      <c r="B111" s="84" t="s">
        <v>3380</v>
      </c>
      <c r="C111" s="84">
        <v>6</v>
      </c>
      <c r="D111" s="118">
        <v>0.0022818151918036814</v>
      </c>
      <c r="E111" s="118">
        <v>1.5537327034355437</v>
      </c>
      <c r="F111" s="84" t="s">
        <v>3935</v>
      </c>
      <c r="G111" s="84" t="b">
        <v>0</v>
      </c>
      <c r="H111" s="84" t="b">
        <v>0</v>
      </c>
      <c r="I111" s="84" t="b">
        <v>0</v>
      </c>
      <c r="J111" s="84" t="b">
        <v>0</v>
      </c>
      <c r="K111" s="84" t="b">
        <v>0</v>
      </c>
      <c r="L111" s="84" t="b">
        <v>0</v>
      </c>
    </row>
    <row r="112" spans="1:12" ht="15">
      <c r="A112" s="84" t="s">
        <v>3380</v>
      </c>
      <c r="B112" s="84" t="s">
        <v>2746</v>
      </c>
      <c r="C112" s="84">
        <v>6</v>
      </c>
      <c r="D112" s="118">
        <v>0.0022818151918036814</v>
      </c>
      <c r="E112" s="118">
        <v>2.4026911642630386</v>
      </c>
      <c r="F112" s="84" t="s">
        <v>3935</v>
      </c>
      <c r="G112" s="84" t="b">
        <v>0</v>
      </c>
      <c r="H112" s="84" t="b">
        <v>0</v>
      </c>
      <c r="I112" s="84" t="b">
        <v>0</v>
      </c>
      <c r="J112" s="84" t="b">
        <v>0</v>
      </c>
      <c r="K112" s="84" t="b">
        <v>0</v>
      </c>
      <c r="L112" s="84" t="b">
        <v>0</v>
      </c>
    </row>
    <row r="113" spans="1:12" ht="15">
      <c r="A113" s="84" t="s">
        <v>2795</v>
      </c>
      <c r="B113" s="84" t="s">
        <v>2734</v>
      </c>
      <c r="C113" s="84">
        <v>6</v>
      </c>
      <c r="D113" s="118">
        <v>0.0022818151918036814</v>
      </c>
      <c r="E113" s="118">
        <v>1.409530588793344</v>
      </c>
      <c r="F113" s="84" t="s">
        <v>3935</v>
      </c>
      <c r="G113" s="84" t="b">
        <v>0</v>
      </c>
      <c r="H113" s="84" t="b">
        <v>0</v>
      </c>
      <c r="I113" s="84" t="b">
        <v>0</v>
      </c>
      <c r="J113" s="84" t="b">
        <v>0</v>
      </c>
      <c r="K113" s="84" t="b">
        <v>0</v>
      </c>
      <c r="L113" s="84" t="b">
        <v>0</v>
      </c>
    </row>
    <row r="114" spans="1:12" ht="15">
      <c r="A114" s="84" t="s">
        <v>299</v>
      </c>
      <c r="B114" s="84" t="s">
        <v>2750</v>
      </c>
      <c r="C114" s="84">
        <v>5</v>
      </c>
      <c r="D114" s="118">
        <v>0.0019934983081259286</v>
      </c>
      <c r="E114" s="118">
        <v>2.0804718695291196</v>
      </c>
      <c r="F114" s="84" t="s">
        <v>3935</v>
      </c>
      <c r="G114" s="84" t="b">
        <v>0</v>
      </c>
      <c r="H114" s="84" t="b">
        <v>0</v>
      </c>
      <c r="I114" s="84" t="b">
        <v>0</v>
      </c>
      <c r="J114" s="84" t="b">
        <v>0</v>
      </c>
      <c r="K114" s="84" t="b">
        <v>0</v>
      </c>
      <c r="L114" s="84" t="b">
        <v>0</v>
      </c>
    </row>
    <row r="115" spans="1:12" ht="15">
      <c r="A115" s="84" t="s">
        <v>3345</v>
      </c>
      <c r="B115" s="84" t="s">
        <v>3381</v>
      </c>
      <c r="C115" s="84">
        <v>5</v>
      </c>
      <c r="D115" s="118">
        <v>0.0019934983081259286</v>
      </c>
      <c r="E115" s="118">
        <v>2.82865989653532</v>
      </c>
      <c r="F115" s="84" t="s">
        <v>3935</v>
      </c>
      <c r="G115" s="84" t="b">
        <v>0</v>
      </c>
      <c r="H115" s="84" t="b">
        <v>0</v>
      </c>
      <c r="I115" s="84" t="b">
        <v>0</v>
      </c>
      <c r="J115" s="84" t="b">
        <v>0</v>
      </c>
      <c r="K115" s="84" t="b">
        <v>0</v>
      </c>
      <c r="L115" s="84" t="b">
        <v>0</v>
      </c>
    </row>
    <row r="116" spans="1:12" ht="15">
      <c r="A116" s="84" t="s">
        <v>2759</v>
      </c>
      <c r="B116" s="84" t="s">
        <v>2760</v>
      </c>
      <c r="C116" s="84">
        <v>5</v>
      </c>
      <c r="D116" s="118">
        <v>0.0019934983081259286</v>
      </c>
      <c r="E116" s="118">
        <v>2.70372115992702</v>
      </c>
      <c r="F116" s="84" t="s">
        <v>3935</v>
      </c>
      <c r="G116" s="84" t="b">
        <v>0</v>
      </c>
      <c r="H116" s="84" t="b">
        <v>0</v>
      </c>
      <c r="I116" s="84" t="b">
        <v>0</v>
      </c>
      <c r="J116" s="84" t="b">
        <v>0</v>
      </c>
      <c r="K116" s="84" t="b">
        <v>0</v>
      </c>
      <c r="L116" s="84" t="b">
        <v>0</v>
      </c>
    </row>
    <row r="117" spans="1:12" ht="15">
      <c r="A117" s="84" t="s">
        <v>2666</v>
      </c>
      <c r="B117" s="84" t="s">
        <v>3383</v>
      </c>
      <c r="C117" s="84">
        <v>5</v>
      </c>
      <c r="D117" s="118">
        <v>0.0019934983081259286</v>
      </c>
      <c r="E117" s="118">
        <v>2.0386094228519682</v>
      </c>
      <c r="F117" s="84" t="s">
        <v>3935</v>
      </c>
      <c r="G117" s="84" t="b">
        <v>0</v>
      </c>
      <c r="H117" s="84" t="b">
        <v>0</v>
      </c>
      <c r="I117" s="84" t="b">
        <v>0</v>
      </c>
      <c r="J117" s="84" t="b">
        <v>0</v>
      </c>
      <c r="K117" s="84" t="b">
        <v>0</v>
      </c>
      <c r="L117" s="84" t="b">
        <v>0</v>
      </c>
    </row>
    <row r="118" spans="1:12" ht="15">
      <c r="A118" s="84" t="s">
        <v>3383</v>
      </c>
      <c r="B118" s="84" t="s">
        <v>3384</v>
      </c>
      <c r="C118" s="84">
        <v>5</v>
      </c>
      <c r="D118" s="118">
        <v>0.0019934983081259286</v>
      </c>
      <c r="E118" s="118">
        <v>2.907841142582945</v>
      </c>
      <c r="F118" s="84" t="s">
        <v>3935</v>
      </c>
      <c r="G118" s="84" t="b">
        <v>0</v>
      </c>
      <c r="H118" s="84" t="b">
        <v>0</v>
      </c>
      <c r="I118" s="84" t="b">
        <v>0</v>
      </c>
      <c r="J118" s="84" t="b">
        <v>0</v>
      </c>
      <c r="K118" s="84" t="b">
        <v>0</v>
      </c>
      <c r="L118" s="84" t="b">
        <v>0</v>
      </c>
    </row>
    <row r="119" spans="1:12" ht="15">
      <c r="A119" s="84" t="s">
        <v>3384</v>
      </c>
      <c r="B119" s="84" t="s">
        <v>3385</v>
      </c>
      <c r="C119" s="84">
        <v>5</v>
      </c>
      <c r="D119" s="118">
        <v>0.0019934983081259286</v>
      </c>
      <c r="E119" s="118">
        <v>2.907841142582945</v>
      </c>
      <c r="F119" s="84" t="s">
        <v>3935</v>
      </c>
      <c r="G119" s="84" t="b">
        <v>0</v>
      </c>
      <c r="H119" s="84" t="b">
        <v>0</v>
      </c>
      <c r="I119" s="84" t="b">
        <v>0</v>
      </c>
      <c r="J119" s="84" t="b">
        <v>0</v>
      </c>
      <c r="K119" s="84" t="b">
        <v>0</v>
      </c>
      <c r="L119" s="84" t="b">
        <v>0</v>
      </c>
    </row>
    <row r="120" spans="1:12" ht="15">
      <c r="A120" s="84" t="s">
        <v>3386</v>
      </c>
      <c r="B120" s="84" t="s">
        <v>3387</v>
      </c>
      <c r="C120" s="84">
        <v>5</v>
      </c>
      <c r="D120" s="118">
        <v>0.0019934983081259286</v>
      </c>
      <c r="E120" s="118">
        <v>2.907841142582945</v>
      </c>
      <c r="F120" s="84" t="s">
        <v>3935</v>
      </c>
      <c r="G120" s="84" t="b">
        <v>0</v>
      </c>
      <c r="H120" s="84" t="b">
        <v>0</v>
      </c>
      <c r="I120" s="84" t="b">
        <v>0</v>
      </c>
      <c r="J120" s="84" t="b">
        <v>0</v>
      </c>
      <c r="K120" s="84" t="b">
        <v>0</v>
      </c>
      <c r="L120" s="84" t="b">
        <v>0</v>
      </c>
    </row>
    <row r="121" spans="1:12" ht="15">
      <c r="A121" s="84" t="s">
        <v>3388</v>
      </c>
      <c r="B121" s="84" t="s">
        <v>3389</v>
      </c>
      <c r="C121" s="84">
        <v>5</v>
      </c>
      <c r="D121" s="118">
        <v>0.0019934983081259286</v>
      </c>
      <c r="E121" s="118">
        <v>2.907841142582945</v>
      </c>
      <c r="F121" s="84" t="s">
        <v>3935</v>
      </c>
      <c r="G121" s="84" t="b">
        <v>0</v>
      </c>
      <c r="H121" s="84" t="b">
        <v>0</v>
      </c>
      <c r="I121" s="84" t="b">
        <v>0</v>
      </c>
      <c r="J121" s="84" t="b">
        <v>0</v>
      </c>
      <c r="K121" s="84" t="b">
        <v>0</v>
      </c>
      <c r="L121" s="84" t="b">
        <v>0</v>
      </c>
    </row>
    <row r="122" spans="1:12" ht="15">
      <c r="A122" s="84" t="s">
        <v>2782</v>
      </c>
      <c r="B122" s="84" t="s">
        <v>2733</v>
      </c>
      <c r="C122" s="84">
        <v>5</v>
      </c>
      <c r="D122" s="118">
        <v>0.0019934983081259286</v>
      </c>
      <c r="E122" s="118">
        <v>1.4153601324540679</v>
      </c>
      <c r="F122" s="84" t="s">
        <v>3935</v>
      </c>
      <c r="G122" s="84" t="b">
        <v>1</v>
      </c>
      <c r="H122" s="84" t="b">
        <v>0</v>
      </c>
      <c r="I122" s="84" t="b">
        <v>0</v>
      </c>
      <c r="J122" s="84" t="b">
        <v>0</v>
      </c>
      <c r="K122" s="84" t="b">
        <v>0</v>
      </c>
      <c r="L122" s="84" t="b">
        <v>0</v>
      </c>
    </row>
    <row r="123" spans="1:12" ht="15">
      <c r="A123" s="84" t="s">
        <v>3393</v>
      </c>
      <c r="B123" s="84" t="s">
        <v>1469</v>
      </c>
      <c r="C123" s="84">
        <v>5</v>
      </c>
      <c r="D123" s="118">
        <v>0.0019934983081259286</v>
      </c>
      <c r="E123" s="118">
        <v>1.5537327034355437</v>
      </c>
      <c r="F123" s="84" t="s">
        <v>3935</v>
      </c>
      <c r="G123" s="84" t="b">
        <v>0</v>
      </c>
      <c r="H123" s="84" t="b">
        <v>0</v>
      </c>
      <c r="I123" s="84" t="b">
        <v>0</v>
      </c>
      <c r="J123" s="84" t="b">
        <v>0</v>
      </c>
      <c r="K123" s="84" t="b">
        <v>0</v>
      </c>
      <c r="L123" s="84" t="b">
        <v>0</v>
      </c>
    </row>
    <row r="124" spans="1:12" ht="15">
      <c r="A124" s="84" t="s">
        <v>1469</v>
      </c>
      <c r="B124" s="84" t="s">
        <v>3394</v>
      </c>
      <c r="C124" s="84">
        <v>5</v>
      </c>
      <c r="D124" s="118">
        <v>0.0019934983081259286</v>
      </c>
      <c r="E124" s="118">
        <v>1.5537327034355437</v>
      </c>
      <c r="F124" s="84" t="s">
        <v>3935</v>
      </c>
      <c r="G124" s="84" t="b">
        <v>0</v>
      </c>
      <c r="H124" s="84" t="b">
        <v>0</v>
      </c>
      <c r="I124" s="84" t="b">
        <v>0</v>
      </c>
      <c r="J124" s="84" t="b">
        <v>0</v>
      </c>
      <c r="K124" s="84" t="b">
        <v>0</v>
      </c>
      <c r="L124" s="84" t="b">
        <v>0</v>
      </c>
    </row>
    <row r="125" spans="1:12" ht="15">
      <c r="A125" s="84" t="s">
        <v>3394</v>
      </c>
      <c r="B125" s="84" t="s">
        <v>3309</v>
      </c>
      <c r="C125" s="84">
        <v>5</v>
      </c>
      <c r="D125" s="118">
        <v>0.0019934983081259286</v>
      </c>
      <c r="E125" s="118">
        <v>2.6525686374796384</v>
      </c>
      <c r="F125" s="84" t="s">
        <v>3935</v>
      </c>
      <c r="G125" s="84" t="b">
        <v>0</v>
      </c>
      <c r="H125" s="84" t="b">
        <v>0</v>
      </c>
      <c r="I125" s="84" t="b">
        <v>0</v>
      </c>
      <c r="J125" s="84" t="b">
        <v>0</v>
      </c>
      <c r="K125" s="84" t="b">
        <v>0</v>
      </c>
      <c r="L125" s="84" t="b">
        <v>0</v>
      </c>
    </row>
    <row r="126" spans="1:12" ht="15">
      <c r="A126" s="84" t="s">
        <v>3309</v>
      </c>
      <c r="B126" s="84" t="s">
        <v>3395</v>
      </c>
      <c r="C126" s="84">
        <v>5</v>
      </c>
      <c r="D126" s="118">
        <v>0.0019934983081259286</v>
      </c>
      <c r="E126" s="118">
        <v>2.6525686374796384</v>
      </c>
      <c r="F126" s="84" t="s">
        <v>3935</v>
      </c>
      <c r="G126" s="84" t="b">
        <v>0</v>
      </c>
      <c r="H126" s="84" t="b">
        <v>0</v>
      </c>
      <c r="I126" s="84" t="b">
        <v>0</v>
      </c>
      <c r="J126" s="84" t="b">
        <v>0</v>
      </c>
      <c r="K126" s="84" t="b">
        <v>0</v>
      </c>
      <c r="L126" s="84" t="b">
        <v>0</v>
      </c>
    </row>
    <row r="127" spans="1:12" ht="15">
      <c r="A127" s="84" t="s">
        <v>3395</v>
      </c>
      <c r="B127" s="84" t="s">
        <v>3396</v>
      </c>
      <c r="C127" s="84">
        <v>5</v>
      </c>
      <c r="D127" s="118">
        <v>0.0019934983081259286</v>
      </c>
      <c r="E127" s="118">
        <v>2.907841142582945</v>
      </c>
      <c r="F127" s="84" t="s">
        <v>3935</v>
      </c>
      <c r="G127" s="84" t="b">
        <v>0</v>
      </c>
      <c r="H127" s="84" t="b">
        <v>0</v>
      </c>
      <c r="I127" s="84" t="b">
        <v>0</v>
      </c>
      <c r="J127" s="84" t="b">
        <v>0</v>
      </c>
      <c r="K127" s="84" t="b">
        <v>0</v>
      </c>
      <c r="L127" s="84" t="b">
        <v>0</v>
      </c>
    </row>
    <row r="128" spans="1:12" ht="15">
      <c r="A128" s="84" t="s">
        <v>3396</v>
      </c>
      <c r="B128" s="84" t="s">
        <v>1469</v>
      </c>
      <c r="C128" s="84">
        <v>5</v>
      </c>
      <c r="D128" s="118">
        <v>0.0019934983081259286</v>
      </c>
      <c r="E128" s="118">
        <v>1.5537327034355437</v>
      </c>
      <c r="F128" s="84" t="s">
        <v>3935</v>
      </c>
      <c r="G128" s="84" t="b">
        <v>0</v>
      </c>
      <c r="H128" s="84" t="b">
        <v>0</v>
      </c>
      <c r="I128" s="84" t="b">
        <v>0</v>
      </c>
      <c r="J128" s="84" t="b">
        <v>0</v>
      </c>
      <c r="K128" s="84" t="b">
        <v>0</v>
      </c>
      <c r="L128" s="84" t="b">
        <v>0</v>
      </c>
    </row>
    <row r="129" spans="1:12" ht="15">
      <c r="A129" s="84" t="s">
        <v>1469</v>
      </c>
      <c r="B129" s="84" t="s">
        <v>3397</v>
      </c>
      <c r="C129" s="84">
        <v>5</v>
      </c>
      <c r="D129" s="118">
        <v>0.0019934983081259286</v>
      </c>
      <c r="E129" s="118">
        <v>1.5537327034355437</v>
      </c>
      <c r="F129" s="84" t="s">
        <v>3935</v>
      </c>
      <c r="G129" s="84" t="b">
        <v>0</v>
      </c>
      <c r="H129" s="84" t="b">
        <v>0</v>
      </c>
      <c r="I129" s="84" t="b">
        <v>0</v>
      </c>
      <c r="J129" s="84" t="b">
        <v>0</v>
      </c>
      <c r="K129" s="84" t="b">
        <v>0</v>
      </c>
      <c r="L129" s="84" t="b">
        <v>0</v>
      </c>
    </row>
    <row r="130" spans="1:12" ht="15">
      <c r="A130" s="84" t="s">
        <v>3397</v>
      </c>
      <c r="B130" s="84" t="s">
        <v>3398</v>
      </c>
      <c r="C130" s="84">
        <v>5</v>
      </c>
      <c r="D130" s="118">
        <v>0.0019934983081259286</v>
      </c>
      <c r="E130" s="118">
        <v>2.907841142582945</v>
      </c>
      <c r="F130" s="84" t="s">
        <v>3935</v>
      </c>
      <c r="G130" s="84" t="b">
        <v>0</v>
      </c>
      <c r="H130" s="84" t="b">
        <v>0</v>
      </c>
      <c r="I130" s="84" t="b">
        <v>0</v>
      </c>
      <c r="J130" s="84" t="b">
        <v>0</v>
      </c>
      <c r="K130" s="84" t="b">
        <v>0</v>
      </c>
      <c r="L130" s="84" t="b">
        <v>0</v>
      </c>
    </row>
    <row r="131" spans="1:12" ht="15">
      <c r="A131" s="84" t="s">
        <v>3398</v>
      </c>
      <c r="B131" s="84" t="s">
        <v>3349</v>
      </c>
      <c r="C131" s="84">
        <v>5</v>
      </c>
      <c r="D131" s="118">
        <v>0.0019934983081259286</v>
      </c>
      <c r="E131" s="118">
        <v>2.82865989653532</v>
      </c>
      <c r="F131" s="84" t="s">
        <v>3935</v>
      </c>
      <c r="G131" s="84" t="b">
        <v>0</v>
      </c>
      <c r="H131" s="84" t="b">
        <v>0</v>
      </c>
      <c r="I131" s="84" t="b">
        <v>0</v>
      </c>
      <c r="J131" s="84" t="b">
        <v>0</v>
      </c>
      <c r="K131" s="84" t="b">
        <v>0</v>
      </c>
      <c r="L131" s="84" t="b">
        <v>0</v>
      </c>
    </row>
    <row r="132" spans="1:12" ht="15">
      <c r="A132" s="84" t="s">
        <v>3349</v>
      </c>
      <c r="B132" s="84" t="s">
        <v>3399</v>
      </c>
      <c r="C132" s="84">
        <v>5</v>
      </c>
      <c r="D132" s="118">
        <v>0.0019934983081259286</v>
      </c>
      <c r="E132" s="118">
        <v>2.82865989653532</v>
      </c>
      <c r="F132" s="84" t="s">
        <v>3935</v>
      </c>
      <c r="G132" s="84" t="b">
        <v>0</v>
      </c>
      <c r="H132" s="84" t="b">
        <v>0</v>
      </c>
      <c r="I132" s="84" t="b">
        <v>0</v>
      </c>
      <c r="J132" s="84" t="b">
        <v>0</v>
      </c>
      <c r="K132" s="84" t="b">
        <v>0</v>
      </c>
      <c r="L132" s="84" t="b">
        <v>0</v>
      </c>
    </row>
    <row r="133" spans="1:12" ht="15">
      <c r="A133" s="84" t="s">
        <v>3399</v>
      </c>
      <c r="B133" s="84" t="s">
        <v>1469</v>
      </c>
      <c r="C133" s="84">
        <v>5</v>
      </c>
      <c r="D133" s="118">
        <v>0.0019934983081259286</v>
      </c>
      <c r="E133" s="118">
        <v>1.5537327034355437</v>
      </c>
      <c r="F133" s="84" t="s">
        <v>3935</v>
      </c>
      <c r="G133" s="84" t="b">
        <v>0</v>
      </c>
      <c r="H133" s="84" t="b">
        <v>0</v>
      </c>
      <c r="I133" s="84" t="b">
        <v>0</v>
      </c>
      <c r="J133" s="84" t="b">
        <v>0</v>
      </c>
      <c r="K133" s="84" t="b">
        <v>0</v>
      </c>
      <c r="L133" s="84" t="b">
        <v>0</v>
      </c>
    </row>
    <row r="134" spans="1:12" ht="15">
      <c r="A134" s="84" t="s">
        <v>1469</v>
      </c>
      <c r="B134" s="84" t="s">
        <v>306</v>
      </c>
      <c r="C134" s="84">
        <v>5</v>
      </c>
      <c r="D134" s="118">
        <v>0.0019934983081259286</v>
      </c>
      <c r="E134" s="118">
        <v>0.8213389436125752</v>
      </c>
      <c r="F134" s="84" t="s">
        <v>3935</v>
      </c>
      <c r="G134" s="84" t="b">
        <v>0</v>
      </c>
      <c r="H134" s="84" t="b">
        <v>0</v>
      </c>
      <c r="I134" s="84" t="b">
        <v>0</v>
      </c>
      <c r="J134" s="84" t="b">
        <v>0</v>
      </c>
      <c r="K134" s="84" t="b">
        <v>0</v>
      </c>
      <c r="L134" s="84" t="b">
        <v>0</v>
      </c>
    </row>
    <row r="135" spans="1:12" ht="15">
      <c r="A135" s="84" t="s">
        <v>2747</v>
      </c>
      <c r="B135" s="84" t="s">
        <v>2748</v>
      </c>
      <c r="C135" s="84">
        <v>5</v>
      </c>
      <c r="D135" s="118">
        <v>0.0019934983081259286</v>
      </c>
      <c r="E135" s="118">
        <v>2.907841142582945</v>
      </c>
      <c r="F135" s="84" t="s">
        <v>3935</v>
      </c>
      <c r="G135" s="84" t="b">
        <v>0</v>
      </c>
      <c r="H135" s="84" t="b">
        <v>0</v>
      </c>
      <c r="I135" s="84" t="b">
        <v>0</v>
      </c>
      <c r="J135" s="84" t="b">
        <v>0</v>
      </c>
      <c r="K135" s="84" t="b">
        <v>0</v>
      </c>
      <c r="L135" s="84" t="b">
        <v>0</v>
      </c>
    </row>
    <row r="136" spans="1:12" ht="15">
      <c r="A136" s="84" t="s">
        <v>2748</v>
      </c>
      <c r="B136" s="84" t="s">
        <v>3401</v>
      </c>
      <c r="C136" s="84">
        <v>5</v>
      </c>
      <c r="D136" s="118">
        <v>0.0019934983081259286</v>
      </c>
      <c r="E136" s="118">
        <v>2.907841142582945</v>
      </c>
      <c r="F136" s="84" t="s">
        <v>3935</v>
      </c>
      <c r="G136" s="84" t="b">
        <v>0</v>
      </c>
      <c r="H136" s="84" t="b">
        <v>0</v>
      </c>
      <c r="I136" s="84" t="b">
        <v>0</v>
      </c>
      <c r="J136" s="84" t="b">
        <v>0</v>
      </c>
      <c r="K136" s="84" t="b">
        <v>0</v>
      </c>
      <c r="L136" s="84" t="b">
        <v>0</v>
      </c>
    </row>
    <row r="137" spans="1:12" ht="15">
      <c r="A137" s="84" t="s">
        <v>3401</v>
      </c>
      <c r="B137" s="84" t="s">
        <v>3402</v>
      </c>
      <c r="C137" s="84">
        <v>5</v>
      </c>
      <c r="D137" s="118">
        <v>0.0019934983081259286</v>
      </c>
      <c r="E137" s="118">
        <v>2.907841142582945</v>
      </c>
      <c r="F137" s="84" t="s">
        <v>3935</v>
      </c>
      <c r="G137" s="84" t="b">
        <v>0</v>
      </c>
      <c r="H137" s="84" t="b">
        <v>0</v>
      </c>
      <c r="I137" s="84" t="b">
        <v>0</v>
      </c>
      <c r="J137" s="84" t="b">
        <v>0</v>
      </c>
      <c r="K137" s="84" t="b">
        <v>0</v>
      </c>
      <c r="L137" s="84" t="b">
        <v>0</v>
      </c>
    </row>
    <row r="138" spans="1:12" ht="15">
      <c r="A138" s="84" t="s">
        <v>3402</v>
      </c>
      <c r="B138" s="84" t="s">
        <v>3403</v>
      </c>
      <c r="C138" s="84">
        <v>5</v>
      </c>
      <c r="D138" s="118">
        <v>0.0019934983081259286</v>
      </c>
      <c r="E138" s="118">
        <v>2.907841142582945</v>
      </c>
      <c r="F138" s="84" t="s">
        <v>3935</v>
      </c>
      <c r="G138" s="84" t="b">
        <v>0</v>
      </c>
      <c r="H138" s="84" t="b">
        <v>0</v>
      </c>
      <c r="I138" s="84" t="b">
        <v>0</v>
      </c>
      <c r="J138" s="84" t="b">
        <v>0</v>
      </c>
      <c r="K138" s="84" t="b">
        <v>0</v>
      </c>
      <c r="L138" s="84" t="b">
        <v>0</v>
      </c>
    </row>
    <row r="139" spans="1:12" ht="15">
      <c r="A139" s="84" t="s">
        <v>3403</v>
      </c>
      <c r="B139" s="84" t="s">
        <v>3404</v>
      </c>
      <c r="C139" s="84">
        <v>5</v>
      </c>
      <c r="D139" s="118">
        <v>0.0019934983081259286</v>
      </c>
      <c r="E139" s="118">
        <v>2.907841142582945</v>
      </c>
      <c r="F139" s="84" t="s">
        <v>3935</v>
      </c>
      <c r="G139" s="84" t="b">
        <v>0</v>
      </c>
      <c r="H139" s="84" t="b">
        <v>0</v>
      </c>
      <c r="I139" s="84" t="b">
        <v>0</v>
      </c>
      <c r="J139" s="84" t="b">
        <v>0</v>
      </c>
      <c r="K139" s="84" t="b">
        <v>0</v>
      </c>
      <c r="L139" s="84" t="b">
        <v>0</v>
      </c>
    </row>
    <row r="140" spans="1:12" ht="15">
      <c r="A140" s="84" t="s">
        <v>3404</v>
      </c>
      <c r="B140" s="84" t="s">
        <v>3324</v>
      </c>
      <c r="C140" s="84">
        <v>5</v>
      </c>
      <c r="D140" s="118">
        <v>0.0019934983081259286</v>
      </c>
      <c r="E140" s="118">
        <v>2.70372115992702</v>
      </c>
      <c r="F140" s="84" t="s">
        <v>3935</v>
      </c>
      <c r="G140" s="84" t="b">
        <v>0</v>
      </c>
      <c r="H140" s="84" t="b">
        <v>0</v>
      </c>
      <c r="I140" s="84" t="b">
        <v>0</v>
      </c>
      <c r="J140" s="84" t="b">
        <v>0</v>
      </c>
      <c r="K140" s="84" t="b">
        <v>0</v>
      </c>
      <c r="L140" s="84" t="b">
        <v>0</v>
      </c>
    </row>
    <row r="141" spans="1:12" ht="15">
      <c r="A141" s="84" t="s">
        <v>3324</v>
      </c>
      <c r="B141" s="84" t="s">
        <v>3405</v>
      </c>
      <c r="C141" s="84">
        <v>5</v>
      </c>
      <c r="D141" s="118">
        <v>0.0019934983081259286</v>
      </c>
      <c r="E141" s="118">
        <v>2.70372115992702</v>
      </c>
      <c r="F141" s="84" t="s">
        <v>3935</v>
      </c>
      <c r="G141" s="84" t="b">
        <v>0</v>
      </c>
      <c r="H141" s="84" t="b">
        <v>0</v>
      </c>
      <c r="I141" s="84" t="b">
        <v>0</v>
      </c>
      <c r="J141" s="84" t="b">
        <v>0</v>
      </c>
      <c r="K141" s="84" t="b">
        <v>0</v>
      </c>
      <c r="L141" s="84" t="b">
        <v>0</v>
      </c>
    </row>
    <row r="142" spans="1:12" ht="15">
      <c r="A142" s="84" t="s">
        <v>3405</v>
      </c>
      <c r="B142" s="84" t="s">
        <v>3406</v>
      </c>
      <c r="C142" s="84">
        <v>5</v>
      </c>
      <c r="D142" s="118">
        <v>0.0019934983081259286</v>
      </c>
      <c r="E142" s="118">
        <v>2.907841142582945</v>
      </c>
      <c r="F142" s="84" t="s">
        <v>3935</v>
      </c>
      <c r="G142" s="84" t="b">
        <v>0</v>
      </c>
      <c r="H142" s="84" t="b">
        <v>0</v>
      </c>
      <c r="I142" s="84" t="b">
        <v>0</v>
      </c>
      <c r="J142" s="84" t="b">
        <v>0</v>
      </c>
      <c r="K142" s="84" t="b">
        <v>0</v>
      </c>
      <c r="L142" s="84" t="b">
        <v>0</v>
      </c>
    </row>
    <row r="143" spans="1:12" ht="15">
      <c r="A143" s="84" t="s">
        <v>3406</v>
      </c>
      <c r="B143" s="84" t="s">
        <v>3407</v>
      </c>
      <c r="C143" s="84">
        <v>5</v>
      </c>
      <c r="D143" s="118">
        <v>0.0019934983081259286</v>
      </c>
      <c r="E143" s="118">
        <v>2.907841142582945</v>
      </c>
      <c r="F143" s="84" t="s">
        <v>3935</v>
      </c>
      <c r="G143" s="84" t="b">
        <v>0</v>
      </c>
      <c r="H143" s="84" t="b">
        <v>0</v>
      </c>
      <c r="I143" s="84" t="b">
        <v>0</v>
      </c>
      <c r="J143" s="84" t="b">
        <v>0</v>
      </c>
      <c r="K143" s="84" t="b">
        <v>0</v>
      </c>
      <c r="L143" s="84" t="b">
        <v>0</v>
      </c>
    </row>
    <row r="144" spans="1:12" ht="15">
      <c r="A144" s="84" t="s">
        <v>3407</v>
      </c>
      <c r="B144" s="84" t="s">
        <v>3408</v>
      </c>
      <c r="C144" s="84">
        <v>5</v>
      </c>
      <c r="D144" s="118">
        <v>0.0019934983081259286</v>
      </c>
      <c r="E144" s="118">
        <v>2.907841142582945</v>
      </c>
      <c r="F144" s="84" t="s">
        <v>3935</v>
      </c>
      <c r="G144" s="84" t="b">
        <v>0</v>
      </c>
      <c r="H144" s="84" t="b">
        <v>0</v>
      </c>
      <c r="I144" s="84" t="b">
        <v>0</v>
      </c>
      <c r="J144" s="84" t="b">
        <v>0</v>
      </c>
      <c r="K144" s="84" t="b">
        <v>0</v>
      </c>
      <c r="L144" s="84" t="b">
        <v>0</v>
      </c>
    </row>
    <row r="145" spans="1:12" ht="15">
      <c r="A145" s="84" t="s">
        <v>3408</v>
      </c>
      <c r="B145" s="84" t="s">
        <v>1469</v>
      </c>
      <c r="C145" s="84">
        <v>5</v>
      </c>
      <c r="D145" s="118">
        <v>0.0019934983081259286</v>
      </c>
      <c r="E145" s="118">
        <v>1.5537327034355437</v>
      </c>
      <c r="F145" s="84" t="s">
        <v>3935</v>
      </c>
      <c r="G145" s="84" t="b">
        <v>0</v>
      </c>
      <c r="H145" s="84" t="b">
        <v>0</v>
      </c>
      <c r="I145" s="84" t="b">
        <v>0</v>
      </c>
      <c r="J145" s="84" t="b">
        <v>0</v>
      </c>
      <c r="K145" s="84" t="b">
        <v>0</v>
      </c>
      <c r="L145" s="84" t="b">
        <v>0</v>
      </c>
    </row>
    <row r="146" spans="1:12" ht="15">
      <c r="A146" s="84" t="s">
        <v>1469</v>
      </c>
      <c r="B146" s="84" t="s">
        <v>3409</v>
      </c>
      <c r="C146" s="84">
        <v>5</v>
      </c>
      <c r="D146" s="118">
        <v>0.0019934983081259286</v>
      </c>
      <c r="E146" s="118">
        <v>1.5537327034355437</v>
      </c>
      <c r="F146" s="84" t="s">
        <v>3935</v>
      </c>
      <c r="G146" s="84" t="b">
        <v>0</v>
      </c>
      <c r="H146" s="84" t="b">
        <v>0</v>
      </c>
      <c r="I146" s="84" t="b">
        <v>0</v>
      </c>
      <c r="J146" s="84" t="b">
        <v>0</v>
      </c>
      <c r="K146" s="84" t="b">
        <v>0</v>
      </c>
      <c r="L146" s="84" t="b">
        <v>0</v>
      </c>
    </row>
    <row r="147" spans="1:12" ht="15">
      <c r="A147" s="84" t="s">
        <v>3333</v>
      </c>
      <c r="B147" s="84" t="s">
        <v>3301</v>
      </c>
      <c r="C147" s="84">
        <v>5</v>
      </c>
      <c r="D147" s="118">
        <v>0.0019934983081259286</v>
      </c>
      <c r="E147" s="118">
        <v>2.4192904260825</v>
      </c>
      <c r="F147" s="84" t="s">
        <v>3935</v>
      </c>
      <c r="G147" s="84" t="b">
        <v>0</v>
      </c>
      <c r="H147" s="84" t="b">
        <v>0</v>
      </c>
      <c r="I147" s="84" t="b">
        <v>0</v>
      </c>
      <c r="J147" s="84" t="b">
        <v>0</v>
      </c>
      <c r="K147" s="84" t="b">
        <v>0</v>
      </c>
      <c r="L147" s="84" t="b">
        <v>0</v>
      </c>
    </row>
    <row r="148" spans="1:12" ht="15">
      <c r="A148" s="84" t="s">
        <v>3412</v>
      </c>
      <c r="B148" s="84" t="s">
        <v>2741</v>
      </c>
      <c r="C148" s="84">
        <v>5</v>
      </c>
      <c r="D148" s="118">
        <v>0.0019934983081259286</v>
      </c>
      <c r="E148" s="118">
        <v>2.4026911642630386</v>
      </c>
      <c r="F148" s="84" t="s">
        <v>3935</v>
      </c>
      <c r="G148" s="84" t="b">
        <v>0</v>
      </c>
      <c r="H148" s="84" t="b">
        <v>0</v>
      </c>
      <c r="I148" s="84" t="b">
        <v>0</v>
      </c>
      <c r="J148" s="84" t="b">
        <v>0</v>
      </c>
      <c r="K148" s="84" t="b">
        <v>0</v>
      </c>
      <c r="L148" s="84" t="b">
        <v>0</v>
      </c>
    </row>
    <row r="149" spans="1:12" ht="15">
      <c r="A149" s="84" t="s">
        <v>2741</v>
      </c>
      <c r="B149" s="84" t="s">
        <v>3413</v>
      </c>
      <c r="C149" s="84">
        <v>5</v>
      </c>
      <c r="D149" s="118">
        <v>0.0019934983081259286</v>
      </c>
      <c r="E149" s="118">
        <v>2.4026911642630386</v>
      </c>
      <c r="F149" s="84" t="s">
        <v>3935</v>
      </c>
      <c r="G149" s="84" t="b">
        <v>0</v>
      </c>
      <c r="H149" s="84" t="b">
        <v>0</v>
      </c>
      <c r="I149" s="84" t="b">
        <v>0</v>
      </c>
      <c r="J149" s="84" t="b">
        <v>0</v>
      </c>
      <c r="K149" s="84" t="b">
        <v>0</v>
      </c>
      <c r="L149" s="84" t="b">
        <v>0</v>
      </c>
    </row>
    <row r="150" spans="1:12" ht="15">
      <c r="A150" s="84" t="s">
        <v>3413</v>
      </c>
      <c r="B150" s="84" t="s">
        <v>3414</v>
      </c>
      <c r="C150" s="84">
        <v>5</v>
      </c>
      <c r="D150" s="118">
        <v>0.0019934983081259286</v>
      </c>
      <c r="E150" s="118">
        <v>2.907841142582945</v>
      </c>
      <c r="F150" s="84" t="s">
        <v>3935</v>
      </c>
      <c r="G150" s="84" t="b">
        <v>0</v>
      </c>
      <c r="H150" s="84" t="b">
        <v>0</v>
      </c>
      <c r="I150" s="84" t="b">
        <v>0</v>
      </c>
      <c r="J150" s="84" t="b">
        <v>0</v>
      </c>
      <c r="K150" s="84" t="b">
        <v>0</v>
      </c>
      <c r="L150" s="84" t="b">
        <v>0</v>
      </c>
    </row>
    <row r="151" spans="1:12" ht="15">
      <c r="A151" s="84" t="s">
        <v>3419</v>
      </c>
      <c r="B151" s="84" t="s">
        <v>3420</v>
      </c>
      <c r="C151" s="84">
        <v>5</v>
      </c>
      <c r="D151" s="118">
        <v>0.0019934983081259286</v>
      </c>
      <c r="E151" s="118">
        <v>2.907841142582945</v>
      </c>
      <c r="F151" s="84" t="s">
        <v>3935</v>
      </c>
      <c r="G151" s="84" t="b">
        <v>0</v>
      </c>
      <c r="H151" s="84" t="b">
        <v>0</v>
      </c>
      <c r="I151" s="84" t="b">
        <v>0</v>
      </c>
      <c r="J151" s="84" t="b">
        <v>0</v>
      </c>
      <c r="K151" s="84" t="b">
        <v>0</v>
      </c>
      <c r="L151" s="84" t="b">
        <v>0</v>
      </c>
    </row>
    <row r="152" spans="1:12" ht="15">
      <c r="A152" s="84" t="s">
        <v>3420</v>
      </c>
      <c r="B152" s="84" t="s">
        <v>3421</v>
      </c>
      <c r="C152" s="84">
        <v>5</v>
      </c>
      <c r="D152" s="118">
        <v>0.0019934983081259286</v>
      </c>
      <c r="E152" s="118">
        <v>2.907841142582945</v>
      </c>
      <c r="F152" s="84" t="s">
        <v>3935</v>
      </c>
      <c r="G152" s="84" t="b">
        <v>0</v>
      </c>
      <c r="H152" s="84" t="b">
        <v>0</v>
      </c>
      <c r="I152" s="84" t="b">
        <v>0</v>
      </c>
      <c r="J152" s="84" t="b">
        <v>0</v>
      </c>
      <c r="K152" s="84" t="b">
        <v>0</v>
      </c>
      <c r="L152" s="84" t="b">
        <v>0</v>
      </c>
    </row>
    <row r="153" spans="1:12" ht="15">
      <c r="A153" s="84" t="s">
        <v>3421</v>
      </c>
      <c r="B153" s="84" t="s">
        <v>674</v>
      </c>
      <c r="C153" s="84">
        <v>5</v>
      </c>
      <c r="D153" s="118">
        <v>0.0019934983081259286</v>
      </c>
      <c r="E153" s="118">
        <v>1.8286598965353198</v>
      </c>
      <c r="F153" s="84" t="s">
        <v>3935</v>
      </c>
      <c r="G153" s="84" t="b">
        <v>0</v>
      </c>
      <c r="H153" s="84" t="b">
        <v>0</v>
      </c>
      <c r="I153" s="84" t="b">
        <v>0</v>
      </c>
      <c r="J153" s="84" t="b">
        <v>0</v>
      </c>
      <c r="K153" s="84" t="b">
        <v>0</v>
      </c>
      <c r="L153" s="84" t="b">
        <v>0</v>
      </c>
    </row>
    <row r="154" spans="1:12" ht="15">
      <c r="A154" s="84" t="s">
        <v>3331</v>
      </c>
      <c r="B154" s="84" t="s">
        <v>3422</v>
      </c>
      <c r="C154" s="84">
        <v>5</v>
      </c>
      <c r="D154" s="118">
        <v>0.0019934983081259286</v>
      </c>
      <c r="E154" s="118">
        <v>2.7617131069047067</v>
      </c>
      <c r="F154" s="84" t="s">
        <v>3935</v>
      </c>
      <c r="G154" s="84" t="b">
        <v>0</v>
      </c>
      <c r="H154" s="84" t="b">
        <v>0</v>
      </c>
      <c r="I154" s="84" t="b">
        <v>0</v>
      </c>
      <c r="J154" s="84" t="b">
        <v>0</v>
      </c>
      <c r="K154" s="84" t="b">
        <v>0</v>
      </c>
      <c r="L154" s="84" t="b">
        <v>0</v>
      </c>
    </row>
    <row r="155" spans="1:12" ht="15">
      <c r="A155" s="84" t="s">
        <v>3422</v>
      </c>
      <c r="B155" s="84" t="s">
        <v>3423</v>
      </c>
      <c r="C155" s="84">
        <v>5</v>
      </c>
      <c r="D155" s="118">
        <v>0.0019934983081259286</v>
      </c>
      <c r="E155" s="118">
        <v>2.907841142582945</v>
      </c>
      <c r="F155" s="84" t="s">
        <v>3935</v>
      </c>
      <c r="G155" s="84" t="b">
        <v>0</v>
      </c>
      <c r="H155" s="84" t="b">
        <v>0</v>
      </c>
      <c r="I155" s="84" t="b">
        <v>0</v>
      </c>
      <c r="J155" s="84" t="b">
        <v>0</v>
      </c>
      <c r="K155" s="84" t="b">
        <v>0</v>
      </c>
      <c r="L155" s="84" t="b">
        <v>0</v>
      </c>
    </row>
    <row r="156" spans="1:12" ht="15">
      <c r="A156" s="84" t="s">
        <v>3423</v>
      </c>
      <c r="B156" s="84" t="s">
        <v>3424</v>
      </c>
      <c r="C156" s="84">
        <v>5</v>
      </c>
      <c r="D156" s="118">
        <v>0.0019934983081259286</v>
      </c>
      <c r="E156" s="118">
        <v>2.907841142582945</v>
      </c>
      <c r="F156" s="84" t="s">
        <v>3935</v>
      </c>
      <c r="G156" s="84" t="b">
        <v>0</v>
      </c>
      <c r="H156" s="84" t="b">
        <v>0</v>
      </c>
      <c r="I156" s="84" t="b">
        <v>0</v>
      </c>
      <c r="J156" s="84" t="b">
        <v>0</v>
      </c>
      <c r="K156" s="84" t="b">
        <v>0</v>
      </c>
      <c r="L156" s="84" t="b">
        <v>0</v>
      </c>
    </row>
    <row r="157" spans="1:12" ht="15">
      <c r="A157" s="84" t="s">
        <v>3424</v>
      </c>
      <c r="B157" s="84" t="s">
        <v>3425</v>
      </c>
      <c r="C157" s="84">
        <v>5</v>
      </c>
      <c r="D157" s="118">
        <v>0.0019934983081259286</v>
      </c>
      <c r="E157" s="118">
        <v>2.907841142582945</v>
      </c>
      <c r="F157" s="84" t="s">
        <v>3935</v>
      </c>
      <c r="G157" s="84" t="b">
        <v>0</v>
      </c>
      <c r="H157" s="84" t="b">
        <v>0</v>
      </c>
      <c r="I157" s="84" t="b">
        <v>0</v>
      </c>
      <c r="J157" s="84" t="b">
        <v>0</v>
      </c>
      <c r="K157" s="84" t="b">
        <v>0</v>
      </c>
      <c r="L157" s="84" t="b">
        <v>0</v>
      </c>
    </row>
    <row r="158" spans="1:12" ht="15">
      <c r="A158" s="84" t="s">
        <v>3425</v>
      </c>
      <c r="B158" s="84" t="s">
        <v>2733</v>
      </c>
      <c r="C158" s="84">
        <v>5</v>
      </c>
      <c r="D158" s="118">
        <v>0.0019934983081259286</v>
      </c>
      <c r="E158" s="118">
        <v>1.561488168132306</v>
      </c>
      <c r="F158" s="84" t="s">
        <v>3935</v>
      </c>
      <c r="G158" s="84" t="b">
        <v>0</v>
      </c>
      <c r="H158" s="84" t="b">
        <v>0</v>
      </c>
      <c r="I158" s="84" t="b">
        <v>0</v>
      </c>
      <c r="J158" s="84" t="b">
        <v>0</v>
      </c>
      <c r="K158" s="84" t="b">
        <v>0</v>
      </c>
      <c r="L158" s="84" t="b">
        <v>0</v>
      </c>
    </row>
    <row r="159" spans="1:12" ht="15">
      <c r="A159" s="84" t="s">
        <v>2733</v>
      </c>
      <c r="B159" s="84" t="s">
        <v>3351</v>
      </c>
      <c r="C159" s="84">
        <v>5</v>
      </c>
      <c r="D159" s="118">
        <v>0.0019934983081259286</v>
      </c>
      <c r="E159" s="118">
        <v>1.490203402930715</v>
      </c>
      <c r="F159" s="84" t="s">
        <v>3935</v>
      </c>
      <c r="G159" s="84" t="b">
        <v>0</v>
      </c>
      <c r="H159" s="84" t="b">
        <v>0</v>
      </c>
      <c r="I159" s="84" t="b">
        <v>0</v>
      </c>
      <c r="J159" s="84" t="b">
        <v>0</v>
      </c>
      <c r="K159" s="84" t="b">
        <v>0</v>
      </c>
      <c r="L159" s="84" t="b">
        <v>0</v>
      </c>
    </row>
    <row r="160" spans="1:12" ht="15">
      <c r="A160" s="84" t="s">
        <v>3352</v>
      </c>
      <c r="B160" s="84" t="s">
        <v>3356</v>
      </c>
      <c r="C160" s="84">
        <v>5</v>
      </c>
      <c r="D160" s="118">
        <v>0.0019934983081259286</v>
      </c>
      <c r="E160" s="118">
        <v>2.82865989653532</v>
      </c>
      <c r="F160" s="84" t="s">
        <v>3935</v>
      </c>
      <c r="G160" s="84" t="b">
        <v>0</v>
      </c>
      <c r="H160" s="84" t="b">
        <v>0</v>
      </c>
      <c r="I160" s="84" t="b">
        <v>0</v>
      </c>
      <c r="J160" s="84" t="b">
        <v>0</v>
      </c>
      <c r="K160" s="84" t="b">
        <v>0</v>
      </c>
      <c r="L160" s="84" t="b">
        <v>0</v>
      </c>
    </row>
    <row r="161" spans="1:12" ht="15">
      <c r="A161" s="84" t="s">
        <v>3356</v>
      </c>
      <c r="B161" s="84" t="s">
        <v>3426</v>
      </c>
      <c r="C161" s="84">
        <v>5</v>
      </c>
      <c r="D161" s="118">
        <v>0.0019934983081259286</v>
      </c>
      <c r="E161" s="118">
        <v>2.907841142582945</v>
      </c>
      <c r="F161" s="84" t="s">
        <v>3935</v>
      </c>
      <c r="G161" s="84" t="b">
        <v>0</v>
      </c>
      <c r="H161" s="84" t="b">
        <v>0</v>
      </c>
      <c r="I161" s="84" t="b">
        <v>0</v>
      </c>
      <c r="J161" s="84" t="b">
        <v>0</v>
      </c>
      <c r="K161" s="84" t="b">
        <v>0</v>
      </c>
      <c r="L161" s="84" t="b">
        <v>0</v>
      </c>
    </row>
    <row r="162" spans="1:12" ht="15">
      <c r="A162" s="84" t="s">
        <v>3426</v>
      </c>
      <c r="B162" s="84" t="s">
        <v>3427</v>
      </c>
      <c r="C162" s="84">
        <v>5</v>
      </c>
      <c r="D162" s="118">
        <v>0.0019934983081259286</v>
      </c>
      <c r="E162" s="118">
        <v>2.907841142582945</v>
      </c>
      <c r="F162" s="84" t="s">
        <v>3935</v>
      </c>
      <c r="G162" s="84" t="b">
        <v>0</v>
      </c>
      <c r="H162" s="84" t="b">
        <v>0</v>
      </c>
      <c r="I162" s="84" t="b">
        <v>0</v>
      </c>
      <c r="J162" s="84" t="b">
        <v>0</v>
      </c>
      <c r="K162" s="84" t="b">
        <v>0</v>
      </c>
      <c r="L162" s="84" t="b">
        <v>0</v>
      </c>
    </row>
    <row r="163" spans="1:12" ht="15">
      <c r="A163" s="84" t="s">
        <v>3341</v>
      </c>
      <c r="B163" s="84" t="s">
        <v>2774</v>
      </c>
      <c r="C163" s="84">
        <v>5</v>
      </c>
      <c r="D163" s="118">
        <v>0.0019934983081259286</v>
      </c>
      <c r="E163" s="118">
        <v>2.3815018651931004</v>
      </c>
      <c r="F163" s="84" t="s">
        <v>3935</v>
      </c>
      <c r="G163" s="84" t="b">
        <v>0</v>
      </c>
      <c r="H163" s="84" t="b">
        <v>0</v>
      </c>
      <c r="I163" s="84" t="b">
        <v>0</v>
      </c>
      <c r="J163" s="84" t="b">
        <v>0</v>
      </c>
      <c r="K163" s="84" t="b">
        <v>0</v>
      </c>
      <c r="L163" s="84" t="b">
        <v>0</v>
      </c>
    </row>
    <row r="164" spans="1:12" ht="15">
      <c r="A164" s="84" t="s">
        <v>3376</v>
      </c>
      <c r="B164" s="84" t="s">
        <v>2774</v>
      </c>
      <c r="C164" s="84">
        <v>5</v>
      </c>
      <c r="D164" s="118">
        <v>0.0019934983081259286</v>
      </c>
      <c r="E164" s="118">
        <v>2.5276299008713385</v>
      </c>
      <c r="F164" s="84" t="s">
        <v>3935</v>
      </c>
      <c r="G164" s="84" t="b">
        <v>0</v>
      </c>
      <c r="H164" s="84" t="b">
        <v>0</v>
      </c>
      <c r="I164" s="84" t="b">
        <v>0</v>
      </c>
      <c r="J164" s="84" t="b">
        <v>0</v>
      </c>
      <c r="K164" s="84" t="b">
        <v>0</v>
      </c>
      <c r="L164" s="84" t="b">
        <v>0</v>
      </c>
    </row>
    <row r="165" spans="1:12" ht="15">
      <c r="A165" s="84" t="s">
        <v>308</v>
      </c>
      <c r="B165" s="84" t="s">
        <v>2797</v>
      </c>
      <c r="C165" s="84">
        <v>5</v>
      </c>
      <c r="D165" s="118">
        <v>0.0019934983081259286</v>
      </c>
      <c r="E165" s="118">
        <v>2.6068111469189637</v>
      </c>
      <c r="F165" s="84" t="s">
        <v>3935</v>
      </c>
      <c r="G165" s="84" t="b">
        <v>0</v>
      </c>
      <c r="H165" s="84" t="b">
        <v>0</v>
      </c>
      <c r="I165" s="84" t="b">
        <v>0</v>
      </c>
      <c r="J165" s="84" t="b">
        <v>0</v>
      </c>
      <c r="K165" s="84" t="b">
        <v>0</v>
      </c>
      <c r="L165" s="84" t="b">
        <v>0</v>
      </c>
    </row>
    <row r="166" spans="1:12" ht="15">
      <c r="A166" s="84" t="s">
        <v>2746</v>
      </c>
      <c r="B166" s="84" t="s">
        <v>3430</v>
      </c>
      <c r="C166" s="84">
        <v>5</v>
      </c>
      <c r="D166" s="118">
        <v>0.0019934983081259286</v>
      </c>
      <c r="E166" s="118">
        <v>2.3763622255406895</v>
      </c>
      <c r="F166" s="84" t="s">
        <v>3935</v>
      </c>
      <c r="G166" s="84" t="b">
        <v>0</v>
      </c>
      <c r="H166" s="84" t="b">
        <v>0</v>
      </c>
      <c r="I166" s="84" t="b">
        <v>0</v>
      </c>
      <c r="J166" s="84" t="b">
        <v>0</v>
      </c>
      <c r="K166" s="84" t="b">
        <v>0</v>
      </c>
      <c r="L166" s="84" t="b">
        <v>0</v>
      </c>
    </row>
    <row r="167" spans="1:12" ht="15">
      <c r="A167" s="84" t="s">
        <v>3365</v>
      </c>
      <c r="B167" s="84" t="s">
        <v>3431</v>
      </c>
      <c r="C167" s="84">
        <v>5</v>
      </c>
      <c r="D167" s="118">
        <v>0.0019934983081259286</v>
      </c>
      <c r="E167" s="118">
        <v>2.82865989653532</v>
      </c>
      <c r="F167" s="84" t="s">
        <v>3935</v>
      </c>
      <c r="G167" s="84" t="b">
        <v>0</v>
      </c>
      <c r="H167" s="84" t="b">
        <v>0</v>
      </c>
      <c r="I167" s="84" t="b">
        <v>0</v>
      </c>
      <c r="J167" s="84" t="b">
        <v>0</v>
      </c>
      <c r="K167" s="84" t="b">
        <v>0</v>
      </c>
      <c r="L167" s="84" t="b">
        <v>0</v>
      </c>
    </row>
    <row r="168" spans="1:12" ht="15">
      <c r="A168" s="84" t="s">
        <v>2734</v>
      </c>
      <c r="B168" s="84" t="s">
        <v>3432</v>
      </c>
      <c r="C168" s="84">
        <v>4</v>
      </c>
      <c r="D168" s="118">
        <v>0.0016848637143520961</v>
      </c>
      <c r="E168" s="118">
        <v>1.6825318608570818</v>
      </c>
      <c r="F168" s="84" t="s">
        <v>3935</v>
      </c>
      <c r="G168" s="84" t="b">
        <v>0</v>
      </c>
      <c r="H168" s="84" t="b">
        <v>0</v>
      </c>
      <c r="I168" s="84" t="b">
        <v>0</v>
      </c>
      <c r="J168" s="84" t="b">
        <v>0</v>
      </c>
      <c r="K168" s="84" t="b">
        <v>0</v>
      </c>
      <c r="L168" s="84" t="b">
        <v>0</v>
      </c>
    </row>
    <row r="169" spans="1:12" ht="15">
      <c r="A169" s="84" t="s">
        <v>3432</v>
      </c>
      <c r="B169" s="84" t="s">
        <v>2759</v>
      </c>
      <c r="C169" s="84">
        <v>4</v>
      </c>
      <c r="D169" s="118">
        <v>0.0016848637143520961</v>
      </c>
      <c r="E169" s="118">
        <v>2.6068111469189637</v>
      </c>
      <c r="F169" s="84" t="s">
        <v>3935</v>
      </c>
      <c r="G169" s="84" t="b">
        <v>0</v>
      </c>
      <c r="H169" s="84" t="b">
        <v>0</v>
      </c>
      <c r="I169" s="84" t="b">
        <v>0</v>
      </c>
      <c r="J169" s="84" t="b">
        <v>0</v>
      </c>
      <c r="K169" s="84" t="b">
        <v>0</v>
      </c>
      <c r="L169" s="84" t="b">
        <v>0</v>
      </c>
    </row>
    <row r="170" spans="1:12" ht="15">
      <c r="A170" s="84" t="s">
        <v>3382</v>
      </c>
      <c r="B170" s="84" t="s">
        <v>2737</v>
      </c>
      <c r="C170" s="84">
        <v>4</v>
      </c>
      <c r="D170" s="118">
        <v>0.0016848637143520961</v>
      </c>
      <c r="E170" s="118">
        <v>2.3959577816040705</v>
      </c>
      <c r="F170" s="84" t="s">
        <v>3935</v>
      </c>
      <c r="G170" s="84" t="b">
        <v>0</v>
      </c>
      <c r="H170" s="84" t="b">
        <v>0</v>
      </c>
      <c r="I170" s="84" t="b">
        <v>0</v>
      </c>
      <c r="J170" s="84" t="b">
        <v>1</v>
      </c>
      <c r="K170" s="84" t="b">
        <v>0</v>
      </c>
      <c r="L170" s="84" t="b">
        <v>0</v>
      </c>
    </row>
    <row r="171" spans="1:12" ht="15">
      <c r="A171" s="84" t="s">
        <v>3300</v>
      </c>
      <c r="B171" s="84" t="s">
        <v>3434</v>
      </c>
      <c r="C171" s="84">
        <v>4</v>
      </c>
      <c r="D171" s="118">
        <v>0.0016848637143520961</v>
      </c>
      <c r="E171" s="118">
        <v>2.5654184617607383</v>
      </c>
      <c r="F171" s="84" t="s">
        <v>3935</v>
      </c>
      <c r="G171" s="84" t="b">
        <v>0</v>
      </c>
      <c r="H171" s="84" t="b">
        <v>0</v>
      </c>
      <c r="I171" s="84" t="b">
        <v>0</v>
      </c>
      <c r="J171" s="84" t="b">
        <v>0</v>
      </c>
      <c r="K171" s="84" t="b">
        <v>0</v>
      </c>
      <c r="L171" s="84" t="b">
        <v>0</v>
      </c>
    </row>
    <row r="172" spans="1:12" ht="15">
      <c r="A172" s="84" t="s">
        <v>3434</v>
      </c>
      <c r="B172" s="84" t="s">
        <v>3303</v>
      </c>
      <c r="C172" s="84">
        <v>4</v>
      </c>
      <c r="D172" s="118">
        <v>0.0016848637143520961</v>
      </c>
      <c r="E172" s="118">
        <v>2.6068111469189637</v>
      </c>
      <c r="F172" s="84" t="s">
        <v>3935</v>
      </c>
      <c r="G172" s="84" t="b">
        <v>0</v>
      </c>
      <c r="H172" s="84" t="b">
        <v>0</v>
      </c>
      <c r="I172" s="84" t="b">
        <v>0</v>
      </c>
      <c r="J172" s="84" t="b">
        <v>0</v>
      </c>
      <c r="K172" s="84" t="b">
        <v>0</v>
      </c>
      <c r="L172" s="84" t="b">
        <v>0</v>
      </c>
    </row>
    <row r="173" spans="1:12" ht="15">
      <c r="A173" s="84" t="s">
        <v>3303</v>
      </c>
      <c r="B173" s="84" t="s">
        <v>3306</v>
      </c>
      <c r="C173" s="84">
        <v>4</v>
      </c>
      <c r="D173" s="118">
        <v>0.0016848637143520961</v>
      </c>
      <c r="E173" s="118">
        <v>2.300386119368276</v>
      </c>
      <c r="F173" s="84" t="s">
        <v>3935</v>
      </c>
      <c r="G173" s="84" t="b">
        <v>0</v>
      </c>
      <c r="H173" s="84" t="b">
        <v>0</v>
      </c>
      <c r="I173" s="84" t="b">
        <v>0</v>
      </c>
      <c r="J173" s="84" t="b">
        <v>0</v>
      </c>
      <c r="K173" s="84" t="b">
        <v>0</v>
      </c>
      <c r="L173" s="84" t="b">
        <v>0</v>
      </c>
    </row>
    <row r="174" spans="1:12" ht="15">
      <c r="A174" s="84" t="s">
        <v>3306</v>
      </c>
      <c r="B174" s="84" t="s">
        <v>2733</v>
      </c>
      <c r="C174" s="84">
        <v>4</v>
      </c>
      <c r="D174" s="118">
        <v>0.0016848637143520961</v>
      </c>
      <c r="E174" s="118">
        <v>1.2093056500209436</v>
      </c>
      <c r="F174" s="84" t="s">
        <v>3935</v>
      </c>
      <c r="G174" s="84" t="b">
        <v>0</v>
      </c>
      <c r="H174" s="84" t="b">
        <v>0</v>
      </c>
      <c r="I174" s="84" t="b">
        <v>0</v>
      </c>
      <c r="J174" s="84" t="b">
        <v>0</v>
      </c>
      <c r="K174" s="84" t="b">
        <v>0</v>
      </c>
      <c r="L174" s="84" t="b">
        <v>0</v>
      </c>
    </row>
    <row r="175" spans="1:12" ht="15">
      <c r="A175" s="84" t="s">
        <v>2733</v>
      </c>
      <c r="B175" s="84" t="s">
        <v>2666</v>
      </c>
      <c r="C175" s="84">
        <v>4</v>
      </c>
      <c r="D175" s="118">
        <v>0.0016848637143520961</v>
      </c>
      <c r="E175" s="118">
        <v>0.6032429162393073</v>
      </c>
      <c r="F175" s="84" t="s">
        <v>3935</v>
      </c>
      <c r="G175" s="84" t="b">
        <v>0</v>
      </c>
      <c r="H175" s="84" t="b">
        <v>0</v>
      </c>
      <c r="I175" s="84" t="b">
        <v>0</v>
      </c>
      <c r="J175" s="84" t="b">
        <v>0</v>
      </c>
      <c r="K175" s="84" t="b">
        <v>0</v>
      </c>
      <c r="L175" s="84" t="b">
        <v>0</v>
      </c>
    </row>
    <row r="176" spans="1:12" ht="15">
      <c r="A176" s="84" t="s">
        <v>2733</v>
      </c>
      <c r="B176" s="84" t="s">
        <v>2783</v>
      </c>
      <c r="C176" s="84">
        <v>4</v>
      </c>
      <c r="D176" s="118">
        <v>0.0016848637143520961</v>
      </c>
      <c r="E176" s="118">
        <v>1.5693846489783398</v>
      </c>
      <c r="F176" s="84" t="s">
        <v>3935</v>
      </c>
      <c r="G176" s="84" t="b">
        <v>0</v>
      </c>
      <c r="H176" s="84" t="b">
        <v>0</v>
      </c>
      <c r="I176" s="84" t="b">
        <v>0</v>
      </c>
      <c r="J176" s="84" t="b">
        <v>0</v>
      </c>
      <c r="K176" s="84" t="b">
        <v>0</v>
      </c>
      <c r="L176" s="84" t="b">
        <v>0</v>
      </c>
    </row>
    <row r="177" spans="1:12" ht="15">
      <c r="A177" s="84" t="s">
        <v>2783</v>
      </c>
      <c r="B177" s="84" t="s">
        <v>2784</v>
      </c>
      <c r="C177" s="84">
        <v>4</v>
      </c>
      <c r="D177" s="118">
        <v>0.0016848637143520961</v>
      </c>
      <c r="E177" s="118">
        <v>3.004751155591001</v>
      </c>
      <c r="F177" s="84" t="s">
        <v>3935</v>
      </c>
      <c r="G177" s="84" t="b">
        <v>0</v>
      </c>
      <c r="H177" s="84" t="b">
        <v>0</v>
      </c>
      <c r="I177" s="84" t="b">
        <v>0</v>
      </c>
      <c r="J177" s="84" t="b">
        <v>0</v>
      </c>
      <c r="K177" s="84" t="b">
        <v>0</v>
      </c>
      <c r="L177" s="84" t="b">
        <v>0</v>
      </c>
    </row>
    <row r="178" spans="1:12" ht="15">
      <c r="A178" s="84" t="s">
        <v>2784</v>
      </c>
      <c r="B178" s="84" t="s">
        <v>361</v>
      </c>
      <c r="C178" s="84">
        <v>4</v>
      </c>
      <c r="D178" s="118">
        <v>0.0016848637143520961</v>
      </c>
      <c r="E178" s="118">
        <v>3.004751155591001</v>
      </c>
      <c r="F178" s="84" t="s">
        <v>3935</v>
      </c>
      <c r="G178" s="84" t="b">
        <v>0</v>
      </c>
      <c r="H178" s="84" t="b">
        <v>0</v>
      </c>
      <c r="I178" s="84" t="b">
        <v>0</v>
      </c>
      <c r="J178" s="84" t="b">
        <v>0</v>
      </c>
      <c r="K178" s="84" t="b">
        <v>0</v>
      </c>
      <c r="L178" s="84" t="b">
        <v>0</v>
      </c>
    </row>
    <row r="179" spans="1:12" ht="15">
      <c r="A179" s="84" t="s">
        <v>361</v>
      </c>
      <c r="B179" s="84" t="s">
        <v>360</v>
      </c>
      <c r="C179" s="84">
        <v>4</v>
      </c>
      <c r="D179" s="118">
        <v>0.0016848637143520961</v>
      </c>
      <c r="E179" s="118">
        <v>3.004751155591001</v>
      </c>
      <c r="F179" s="84" t="s">
        <v>3935</v>
      </c>
      <c r="G179" s="84" t="b">
        <v>0</v>
      </c>
      <c r="H179" s="84" t="b">
        <v>0</v>
      </c>
      <c r="I179" s="84" t="b">
        <v>0</v>
      </c>
      <c r="J179" s="84" t="b">
        <v>0</v>
      </c>
      <c r="K179" s="84" t="b">
        <v>0</v>
      </c>
      <c r="L179" s="84" t="b">
        <v>0</v>
      </c>
    </row>
    <row r="180" spans="1:12" ht="15">
      <c r="A180" s="84" t="s">
        <v>360</v>
      </c>
      <c r="B180" s="84" t="s">
        <v>359</v>
      </c>
      <c r="C180" s="84">
        <v>4</v>
      </c>
      <c r="D180" s="118">
        <v>0.0016848637143520961</v>
      </c>
      <c r="E180" s="118">
        <v>3.004751155591001</v>
      </c>
      <c r="F180" s="84" t="s">
        <v>3935</v>
      </c>
      <c r="G180" s="84" t="b">
        <v>0</v>
      </c>
      <c r="H180" s="84" t="b">
        <v>0</v>
      </c>
      <c r="I180" s="84" t="b">
        <v>0</v>
      </c>
      <c r="J180" s="84" t="b">
        <v>0</v>
      </c>
      <c r="K180" s="84" t="b">
        <v>0</v>
      </c>
      <c r="L180" s="84" t="b">
        <v>0</v>
      </c>
    </row>
    <row r="181" spans="1:12" ht="15">
      <c r="A181" s="84" t="s">
        <v>359</v>
      </c>
      <c r="B181" s="84" t="s">
        <v>358</v>
      </c>
      <c r="C181" s="84">
        <v>4</v>
      </c>
      <c r="D181" s="118">
        <v>0.0016848637143520961</v>
      </c>
      <c r="E181" s="118">
        <v>3.004751155591001</v>
      </c>
      <c r="F181" s="84" t="s">
        <v>3935</v>
      </c>
      <c r="G181" s="84" t="b">
        <v>0</v>
      </c>
      <c r="H181" s="84" t="b">
        <v>0</v>
      </c>
      <c r="I181" s="84" t="b">
        <v>0</v>
      </c>
      <c r="J181" s="84" t="b">
        <v>0</v>
      </c>
      <c r="K181" s="84" t="b">
        <v>0</v>
      </c>
      <c r="L181" s="84" t="b">
        <v>0</v>
      </c>
    </row>
    <row r="182" spans="1:12" ht="15">
      <c r="A182" s="84" t="s">
        <v>358</v>
      </c>
      <c r="B182" s="84" t="s">
        <v>357</v>
      </c>
      <c r="C182" s="84">
        <v>4</v>
      </c>
      <c r="D182" s="118">
        <v>0.0016848637143520961</v>
      </c>
      <c r="E182" s="118">
        <v>3.004751155591001</v>
      </c>
      <c r="F182" s="84" t="s">
        <v>3935</v>
      </c>
      <c r="G182" s="84" t="b">
        <v>0</v>
      </c>
      <c r="H182" s="84" t="b">
        <v>0</v>
      </c>
      <c r="I182" s="84" t="b">
        <v>0</v>
      </c>
      <c r="J182" s="84" t="b">
        <v>0</v>
      </c>
      <c r="K182" s="84" t="b">
        <v>0</v>
      </c>
      <c r="L182" s="84" t="b">
        <v>0</v>
      </c>
    </row>
    <row r="183" spans="1:12" ht="15">
      <c r="A183" s="84" t="s">
        <v>289</v>
      </c>
      <c r="B183" s="84" t="s">
        <v>3393</v>
      </c>
      <c r="C183" s="84">
        <v>4</v>
      </c>
      <c r="D183" s="118">
        <v>0.0016848637143520961</v>
      </c>
      <c r="E183" s="118">
        <v>3.004751155591001</v>
      </c>
      <c r="F183" s="84" t="s">
        <v>3935</v>
      </c>
      <c r="G183" s="84" t="b">
        <v>0</v>
      </c>
      <c r="H183" s="84" t="b">
        <v>0</v>
      </c>
      <c r="I183" s="84" t="b">
        <v>0</v>
      </c>
      <c r="J183" s="84" t="b">
        <v>0</v>
      </c>
      <c r="K183" s="84" t="b">
        <v>0</v>
      </c>
      <c r="L183" s="84" t="b">
        <v>0</v>
      </c>
    </row>
    <row r="184" spans="1:12" ht="15">
      <c r="A184" s="84" t="s">
        <v>2746</v>
      </c>
      <c r="B184" s="84" t="s">
        <v>3348</v>
      </c>
      <c r="C184" s="84">
        <v>4</v>
      </c>
      <c r="D184" s="118">
        <v>0.0016848637143520961</v>
      </c>
      <c r="E184" s="118">
        <v>2.200270966485008</v>
      </c>
      <c r="F184" s="84" t="s">
        <v>3935</v>
      </c>
      <c r="G184" s="84" t="b">
        <v>0</v>
      </c>
      <c r="H184" s="84" t="b">
        <v>0</v>
      </c>
      <c r="I184" s="84" t="b">
        <v>0</v>
      </c>
      <c r="J184" s="84" t="b">
        <v>0</v>
      </c>
      <c r="K184" s="84" t="b">
        <v>0</v>
      </c>
      <c r="L184" s="84" t="b">
        <v>0</v>
      </c>
    </row>
    <row r="185" spans="1:12" ht="15">
      <c r="A185" s="84" t="s">
        <v>3348</v>
      </c>
      <c r="B185" s="84" t="s">
        <v>2741</v>
      </c>
      <c r="C185" s="84">
        <v>4</v>
      </c>
      <c r="D185" s="118">
        <v>0.0016848637143520961</v>
      </c>
      <c r="E185" s="118">
        <v>2.2265999052073573</v>
      </c>
      <c r="F185" s="84" t="s">
        <v>3935</v>
      </c>
      <c r="G185" s="84" t="b">
        <v>0</v>
      </c>
      <c r="H185" s="84" t="b">
        <v>0</v>
      </c>
      <c r="I185" s="84" t="b">
        <v>0</v>
      </c>
      <c r="J185" s="84" t="b">
        <v>0</v>
      </c>
      <c r="K185" s="84" t="b">
        <v>0</v>
      </c>
      <c r="L185" s="84" t="b">
        <v>0</v>
      </c>
    </row>
    <row r="186" spans="1:12" ht="15">
      <c r="A186" s="84" t="s">
        <v>2734</v>
      </c>
      <c r="B186" s="84" t="s">
        <v>306</v>
      </c>
      <c r="C186" s="84">
        <v>4</v>
      </c>
      <c r="D186" s="118">
        <v>0.0016848637143520961</v>
      </c>
      <c r="E186" s="118">
        <v>0.8532280880260569</v>
      </c>
      <c r="F186" s="84" t="s">
        <v>3935</v>
      </c>
      <c r="G186" s="84" t="b">
        <v>0</v>
      </c>
      <c r="H186" s="84" t="b">
        <v>0</v>
      </c>
      <c r="I186" s="84" t="b">
        <v>0</v>
      </c>
      <c r="J186" s="84" t="b">
        <v>0</v>
      </c>
      <c r="K186" s="84" t="b">
        <v>0</v>
      </c>
      <c r="L186" s="84" t="b">
        <v>0</v>
      </c>
    </row>
    <row r="187" spans="1:12" ht="15">
      <c r="A187" s="84" t="s">
        <v>3354</v>
      </c>
      <c r="B187" s="84" t="s">
        <v>3299</v>
      </c>
      <c r="C187" s="84">
        <v>4</v>
      </c>
      <c r="D187" s="118">
        <v>0.0016848637143520961</v>
      </c>
      <c r="E187" s="118">
        <v>2.351538641815657</v>
      </c>
      <c r="F187" s="84" t="s">
        <v>3935</v>
      </c>
      <c r="G187" s="84" t="b">
        <v>1</v>
      </c>
      <c r="H187" s="84" t="b">
        <v>0</v>
      </c>
      <c r="I187" s="84" t="b">
        <v>0</v>
      </c>
      <c r="J187" s="84" t="b">
        <v>0</v>
      </c>
      <c r="K187" s="84" t="b">
        <v>0</v>
      </c>
      <c r="L187" s="84" t="b">
        <v>0</v>
      </c>
    </row>
    <row r="188" spans="1:12" ht="15">
      <c r="A188" s="84" t="s">
        <v>3299</v>
      </c>
      <c r="B188" s="84" t="s">
        <v>3355</v>
      </c>
      <c r="C188" s="84">
        <v>4</v>
      </c>
      <c r="D188" s="118">
        <v>0.0016848637143520961</v>
      </c>
      <c r="E188" s="118">
        <v>2.351538641815657</v>
      </c>
      <c r="F188" s="84" t="s">
        <v>3935</v>
      </c>
      <c r="G188" s="84" t="b">
        <v>0</v>
      </c>
      <c r="H188" s="84" t="b">
        <v>0</v>
      </c>
      <c r="I188" s="84" t="b">
        <v>0</v>
      </c>
      <c r="J188" s="84" t="b">
        <v>0</v>
      </c>
      <c r="K188" s="84" t="b">
        <v>0</v>
      </c>
      <c r="L188" s="84" t="b">
        <v>0</v>
      </c>
    </row>
    <row r="189" spans="1:12" ht="15">
      <c r="A189" s="84" t="s">
        <v>3355</v>
      </c>
      <c r="B189" s="84" t="s">
        <v>3443</v>
      </c>
      <c r="C189" s="84">
        <v>4</v>
      </c>
      <c r="D189" s="118">
        <v>0.0016848637143520961</v>
      </c>
      <c r="E189" s="118">
        <v>2.82865989653532</v>
      </c>
      <c r="F189" s="84" t="s">
        <v>3935</v>
      </c>
      <c r="G189" s="84" t="b">
        <v>0</v>
      </c>
      <c r="H189" s="84" t="b">
        <v>0</v>
      </c>
      <c r="I189" s="84" t="b">
        <v>0</v>
      </c>
      <c r="J189" s="84" t="b">
        <v>0</v>
      </c>
      <c r="K189" s="84" t="b">
        <v>0</v>
      </c>
      <c r="L189" s="84" t="b">
        <v>0</v>
      </c>
    </row>
    <row r="190" spans="1:12" ht="15">
      <c r="A190" s="84" t="s">
        <v>3443</v>
      </c>
      <c r="B190" s="84" t="s">
        <v>3444</v>
      </c>
      <c r="C190" s="84">
        <v>4</v>
      </c>
      <c r="D190" s="118">
        <v>0.0016848637143520961</v>
      </c>
      <c r="E190" s="118">
        <v>3.004751155591001</v>
      </c>
      <c r="F190" s="84" t="s">
        <v>3935</v>
      </c>
      <c r="G190" s="84" t="b">
        <v>0</v>
      </c>
      <c r="H190" s="84" t="b">
        <v>0</v>
      </c>
      <c r="I190" s="84" t="b">
        <v>0</v>
      </c>
      <c r="J190" s="84" t="b">
        <v>0</v>
      </c>
      <c r="K190" s="84" t="b">
        <v>0</v>
      </c>
      <c r="L190" s="84" t="b">
        <v>0</v>
      </c>
    </row>
    <row r="191" spans="1:12" ht="15">
      <c r="A191" s="84" t="s">
        <v>3444</v>
      </c>
      <c r="B191" s="84" t="s">
        <v>3445</v>
      </c>
      <c r="C191" s="84">
        <v>4</v>
      </c>
      <c r="D191" s="118">
        <v>0.0016848637143520961</v>
      </c>
      <c r="E191" s="118">
        <v>3.004751155591001</v>
      </c>
      <c r="F191" s="84" t="s">
        <v>3935</v>
      </c>
      <c r="G191" s="84" t="b">
        <v>0</v>
      </c>
      <c r="H191" s="84" t="b">
        <v>0</v>
      </c>
      <c r="I191" s="84" t="b">
        <v>0</v>
      </c>
      <c r="J191" s="84" t="b">
        <v>0</v>
      </c>
      <c r="K191" s="84" t="b">
        <v>0</v>
      </c>
      <c r="L191" s="84" t="b">
        <v>0</v>
      </c>
    </row>
    <row r="192" spans="1:12" ht="15">
      <c r="A192" s="84" t="s">
        <v>3445</v>
      </c>
      <c r="B192" s="84" t="s">
        <v>3446</v>
      </c>
      <c r="C192" s="84">
        <v>4</v>
      </c>
      <c r="D192" s="118">
        <v>0.0016848637143520961</v>
      </c>
      <c r="E192" s="118">
        <v>3.004751155591001</v>
      </c>
      <c r="F192" s="84" t="s">
        <v>3935</v>
      </c>
      <c r="G192" s="84" t="b">
        <v>0</v>
      </c>
      <c r="H192" s="84" t="b">
        <v>0</v>
      </c>
      <c r="I192" s="84" t="b">
        <v>0</v>
      </c>
      <c r="J192" s="84" t="b">
        <v>0</v>
      </c>
      <c r="K192" s="84" t="b">
        <v>0</v>
      </c>
      <c r="L192" s="84" t="b">
        <v>0</v>
      </c>
    </row>
    <row r="193" spans="1:12" ht="15">
      <c r="A193" s="84" t="s">
        <v>3446</v>
      </c>
      <c r="B193" s="84" t="s">
        <v>3447</v>
      </c>
      <c r="C193" s="84">
        <v>4</v>
      </c>
      <c r="D193" s="118">
        <v>0.0016848637143520961</v>
      </c>
      <c r="E193" s="118">
        <v>3.004751155591001</v>
      </c>
      <c r="F193" s="84" t="s">
        <v>3935</v>
      </c>
      <c r="G193" s="84" t="b">
        <v>0</v>
      </c>
      <c r="H193" s="84" t="b">
        <v>0</v>
      </c>
      <c r="I193" s="84" t="b">
        <v>0</v>
      </c>
      <c r="J193" s="84" t="b">
        <v>0</v>
      </c>
      <c r="K193" s="84" t="b">
        <v>0</v>
      </c>
      <c r="L193" s="84" t="b">
        <v>0</v>
      </c>
    </row>
    <row r="194" spans="1:12" ht="15">
      <c r="A194" s="84" t="s">
        <v>3447</v>
      </c>
      <c r="B194" s="84" t="s">
        <v>3448</v>
      </c>
      <c r="C194" s="84">
        <v>4</v>
      </c>
      <c r="D194" s="118">
        <v>0.0016848637143520961</v>
      </c>
      <c r="E194" s="118">
        <v>3.004751155591001</v>
      </c>
      <c r="F194" s="84" t="s">
        <v>3935</v>
      </c>
      <c r="G194" s="84" t="b">
        <v>0</v>
      </c>
      <c r="H194" s="84" t="b">
        <v>0</v>
      </c>
      <c r="I194" s="84" t="b">
        <v>0</v>
      </c>
      <c r="J194" s="84" t="b">
        <v>0</v>
      </c>
      <c r="K194" s="84" t="b">
        <v>0</v>
      </c>
      <c r="L194" s="84" t="b">
        <v>0</v>
      </c>
    </row>
    <row r="195" spans="1:12" ht="15">
      <c r="A195" s="84" t="s">
        <v>3448</v>
      </c>
      <c r="B195" s="84" t="s">
        <v>3449</v>
      </c>
      <c r="C195" s="84">
        <v>4</v>
      </c>
      <c r="D195" s="118">
        <v>0.0016848637143520961</v>
      </c>
      <c r="E195" s="118">
        <v>3.004751155591001</v>
      </c>
      <c r="F195" s="84" t="s">
        <v>3935</v>
      </c>
      <c r="G195" s="84" t="b">
        <v>0</v>
      </c>
      <c r="H195" s="84" t="b">
        <v>0</v>
      </c>
      <c r="I195" s="84" t="b">
        <v>0</v>
      </c>
      <c r="J195" s="84" t="b">
        <v>0</v>
      </c>
      <c r="K195" s="84" t="b">
        <v>0</v>
      </c>
      <c r="L195" s="84" t="b">
        <v>0</v>
      </c>
    </row>
    <row r="196" spans="1:12" ht="15">
      <c r="A196" s="84" t="s">
        <v>3449</v>
      </c>
      <c r="B196" s="84" t="s">
        <v>3310</v>
      </c>
      <c r="C196" s="84">
        <v>4</v>
      </c>
      <c r="D196" s="118">
        <v>0.0016848637143520961</v>
      </c>
      <c r="E196" s="118">
        <v>2.6525686374796384</v>
      </c>
      <c r="F196" s="84" t="s">
        <v>3935</v>
      </c>
      <c r="G196" s="84" t="b">
        <v>0</v>
      </c>
      <c r="H196" s="84" t="b">
        <v>0</v>
      </c>
      <c r="I196" s="84" t="b">
        <v>0</v>
      </c>
      <c r="J196" s="84" t="b">
        <v>0</v>
      </c>
      <c r="K196" s="84" t="b">
        <v>0</v>
      </c>
      <c r="L196" s="84" t="b">
        <v>0</v>
      </c>
    </row>
    <row r="197" spans="1:12" ht="15">
      <c r="A197" s="84" t="s">
        <v>3310</v>
      </c>
      <c r="B197" s="84" t="s">
        <v>2733</v>
      </c>
      <c r="C197" s="84">
        <v>4</v>
      </c>
      <c r="D197" s="118">
        <v>0.0016848637143520961</v>
      </c>
      <c r="E197" s="118">
        <v>1.2093056500209436</v>
      </c>
      <c r="F197" s="84" t="s">
        <v>3935</v>
      </c>
      <c r="G197" s="84" t="b">
        <v>0</v>
      </c>
      <c r="H197" s="84" t="b">
        <v>0</v>
      </c>
      <c r="I197" s="84" t="b">
        <v>0</v>
      </c>
      <c r="J197" s="84" t="b">
        <v>0</v>
      </c>
      <c r="K197" s="84" t="b">
        <v>0</v>
      </c>
      <c r="L197" s="84" t="b">
        <v>0</v>
      </c>
    </row>
    <row r="198" spans="1:12" ht="15">
      <c r="A198" s="84" t="s">
        <v>303</v>
      </c>
      <c r="B198" s="84" t="s">
        <v>2747</v>
      </c>
      <c r="C198" s="84">
        <v>4</v>
      </c>
      <c r="D198" s="118">
        <v>0.0016848637143520961</v>
      </c>
      <c r="E198" s="118">
        <v>2.129689892199301</v>
      </c>
      <c r="F198" s="84" t="s">
        <v>3935</v>
      </c>
      <c r="G198" s="84" t="b">
        <v>0</v>
      </c>
      <c r="H198" s="84" t="b">
        <v>0</v>
      </c>
      <c r="I198" s="84" t="b">
        <v>0</v>
      </c>
      <c r="J198" s="84" t="b">
        <v>0</v>
      </c>
      <c r="K198" s="84" t="b">
        <v>0</v>
      </c>
      <c r="L198" s="84" t="b">
        <v>0</v>
      </c>
    </row>
    <row r="199" spans="1:12" ht="15">
      <c r="A199" s="84" t="s">
        <v>3460</v>
      </c>
      <c r="B199" s="84" t="s">
        <v>3415</v>
      </c>
      <c r="C199" s="84">
        <v>4</v>
      </c>
      <c r="D199" s="118">
        <v>0.0016848637143520961</v>
      </c>
      <c r="E199" s="118">
        <v>2.907841142582945</v>
      </c>
      <c r="F199" s="84" t="s">
        <v>3935</v>
      </c>
      <c r="G199" s="84" t="b">
        <v>0</v>
      </c>
      <c r="H199" s="84" t="b">
        <v>0</v>
      </c>
      <c r="I199" s="84" t="b">
        <v>0</v>
      </c>
      <c r="J199" s="84" t="b">
        <v>0</v>
      </c>
      <c r="K199" s="84" t="b">
        <v>0</v>
      </c>
      <c r="L199" s="84" t="b">
        <v>0</v>
      </c>
    </row>
    <row r="200" spans="1:12" ht="15">
      <c r="A200" s="84" t="s">
        <v>3415</v>
      </c>
      <c r="B200" s="84" t="s">
        <v>3416</v>
      </c>
      <c r="C200" s="84">
        <v>4</v>
      </c>
      <c r="D200" s="118">
        <v>0.0016848637143520961</v>
      </c>
      <c r="E200" s="118">
        <v>2.907841142582945</v>
      </c>
      <c r="F200" s="84" t="s">
        <v>3935</v>
      </c>
      <c r="G200" s="84" t="b">
        <v>0</v>
      </c>
      <c r="H200" s="84" t="b">
        <v>0</v>
      </c>
      <c r="I200" s="84" t="b">
        <v>0</v>
      </c>
      <c r="J200" s="84" t="b">
        <v>0</v>
      </c>
      <c r="K200" s="84" t="b">
        <v>0</v>
      </c>
      <c r="L200" s="84" t="b">
        <v>0</v>
      </c>
    </row>
    <row r="201" spans="1:12" ht="15">
      <c r="A201" s="84" t="s">
        <v>3416</v>
      </c>
      <c r="B201" s="84" t="s">
        <v>3461</v>
      </c>
      <c r="C201" s="84">
        <v>4</v>
      </c>
      <c r="D201" s="118">
        <v>0.0016848637143520961</v>
      </c>
      <c r="E201" s="118">
        <v>2.907841142582945</v>
      </c>
      <c r="F201" s="84" t="s">
        <v>3935</v>
      </c>
      <c r="G201" s="84" t="b">
        <v>0</v>
      </c>
      <c r="H201" s="84" t="b">
        <v>0</v>
      </c>
      <c r="I201" s="84" t="b">
        <v>0</v>
      </c>
      <c r="J201" s="84" t="b">
        <v>0</v>
      </c>
      <c r="K201" s="84" t="b">
        <v>0</v>
      </c>
      <c r="L201" s="84" t="b">
        <v>0</v>
      </c>
    </row>
    <row r="202" spans="1:12" ht="15">
      <c r="A202" s="84" t="s">
        <v>3461</v>
      </c>
      <c r="B202" s="84" t="s">
        <v>3366</v>
      </c>
      <c r="C202" s="84">
        <v>4</v>
      </c>
      <c r="D202" s="118">
        <v>0.0016848637143520961</v>
      </c>
      <c r="E202" s="118">
        <v>2.82865989653532</v>
      </c>
      <c r="F202" s="84" t="s">
        <v>3935</v>
      </c>
      <c r="G202" s="84" t="b">
        <v>0</v>
      </c>
      <c r="H202" s="84" t="b">
        <v>0</v>
      </c>
      <c r="I202" s="84" t="b">
        <v>0</v>
      </c>
      <c r="J202" s="84" t="b">
        <v>0</v>
      </c>
      <c r="K202" s="84" t="b">
        <v>0</v>
      </c>
      <c r="L202" s="84" t="b">
        <v>0</v>
      </c>
    </row>
    <row r="203" spans="1:12" ht="15">
      <c r="A203" s="84" t="s">
        <v>3366</v>
      </c>
      <c r="B203" s="84" t="s">
        <v>674</v>
      </c>
      <c r="C203" s="84">
        <v>4</v>
      </c>
      <c r="D203" s="118">
        <v>0.0016848637143520961</v>
      </c>
      <c r="E203" s="118">
        <v>1.6525686374796384</v>
      </c>
      <c r="F203" s="84" t="s">
        <v>3935</v>
      </c>
      <c r="G203" s="84" t="b">
        <v>0</v>
      </c>
      <c r="H203" s="84" t="b">
        <v>0</v>
      </c>
      <c r="I203" s="84" t="b">
        <v>0</v>
      </c>
      <c r="J203" s="84" t="b">
        <v>0</v>
      </c>
      <c r="K203" s="84" t="b">
        <v>0</v>
      </c>
      <c r="L203" s="84" t="b">
        <v>0</v>
      </c>
    </row>
    <row r="204" spans="1:12" ht="15">
      <c r="A204" s="84" t="s">
        <v>674</v>
      </c>
      <c r="B204" s="84" t="s">
        <v>3462</v>
      </c>
      <c r="C204" s="84">
        <v>4</v>
      </c>
      <c r="D204" s="118">
        <v>0.0016848637143520961</v>
      </c>
      <c r="E204" s="118">
        <v>1.7872672113770947</v>
      </c>
      <c r="F204" s="84" t="s">
        <v>3935</v>
      </c>
      <c r="G204" s="84" t="b">
        <v>0</v>
      </c>
      <c r="H204" s="84" t="b">
        <v>0</v>
      </c>
      <c r="I204" s="84" t="b">
        <v>0</v>
      </c>
      <c r="J204" s="84" t="b">
        <v>0</v>
      </c>
      <c r="K204" s="84" t="b">
        <v>0</v>
      </c>
      <c r="L204" s="84" t="b">
        <v>0</v>
      </c>
    </row>
    <row r="205" spans="1:12" ht="15">
      <c r="A205" s="84" t="s">
        <v>3462</v>
      </c>
      <c r="B205" s="84" t="s">
        <v>3463</v>
      </c>
      <c r="C205" s="84">
        <v>4</v>
      </c>
      <c r="D205" s="118">
        <v>0.0016848637143520961</v>
      </c>
      <c r="E205" s="118">
        <v>3.004751155591001</v>
      </c>
      <c r="F205" s="84" t="s">
        <v>3935</v>
      </c>
      <c r="G205" s="84" t="b">
        <v>0</v>
      </c>
      <c r="H205" s="84" t="b">
        <v>0</v>
      </c>
      <c r="I205" s="84" t="b">
        <v>0</v>
      </c>
      <c r="J205" s="84" t="b">
        <v>0</v>
      </c>
      <c r="K205" s="84" t="b">
        <v>0</v>
      </c>
      <c r="L205" s="84" t="b">
        <v>0</v>
      </c>
    </row>
    <row r="206" spans="1:12" ht="15">
      <c r="A206" s="84" t="s">
        <v>3463</v>
      </c>
      <c r="B206" s="84" t="s">
        <v>2750</v>
      </c>
      <c r="C206" s="84">
        <v>4</v>
      </c>
      <c r="D206" s="118">
        <v>0.0016848637143520961</v>
      </c>
      <c r="E206" s="118">
        <v>2.4606831112407255</v>
      </c>
      <c r="F206" s="84" t="s">
        <v>3935</v>
      </c>
      <c r="G206" s="84" t="b">
        <v>0</v>
      </c>
      <c r="H206" s="84" t="b">
        <v>0</v>
      </c>
      <c r="I206" s="84" t="b">
        <v>0</v>
      </c>
      <c r="J206" s="84" t="b">
        <v>0</v>
      </c>
      <c r="K206" s="84" t="b">
        <v>0</v>
      </c>
      <c r="L206" s="84" t="b">
        <v>0</v>
      </c>
    </row>
    <row r="207" spans="1:12" ht="15">
      <c r="A207" s="84" t="s">
        <v>2750</v>
      </c>
      <c r="B207" s="84" t="s">
        <v>3464</v>
      </c>
      <c r="C207" s="84">
        <v>4</v>
      </c>
      <c r="D207" s="118">
        <v>0.0016848637143520961</v>
      </c>
      <c r="E207" s="118">
        <v>2.4606831112407255</v>
      </c>
      <c r="F207" s="84" t="s">
        <v>3935</v>
      </c>
      <c r="G207" s="84" t="b">
        <v>0</v>
      </c>
      <c r="H207" s="84" t="b">
        <v>0</v>
      </c>
      <c r="I207" s="84" t="b">
        <v>0</v>
      </c>
      <c r="J207" s="84" t="b">
        <v>0</v>
      </c>
      <c r="K207" s="84" t="b">
        <v>0</v>
      </c>
      <c r="L207" s="84" t="b">
        <v>0</v>
      </c>
    </row>
    <row r="208" spans="1:12" ht="15">
      <c r="A208" s="84" t="s">
        <v>3464</v>
      </c>
      <c r="B208" s="84" t="s">
        <v>3417</v>
      </c>
      <c r="C208" s="84">
        <v>4</v>
      </c>
      <c r="D208" s="118">
        <v>0.0016848637143520961</v>
      </c>
      <c r="E208" s="118">
        <v>2.907841142582945</v>
      </c>
      <c r="F208" s="84" t="s">
        <v>3935</v>
      </c>
      <c r="G208" s="84" t="b">
        <v>0</v>
      </c>
      <c r="H208" s="84" t="b">
        <v>0</v>
      </c>
      <c r="I208" s="84" t="b">
        <v>0</v>
      </c>
      <c r="J208" s="84" t="b">
        <v>0</v>
      </c>
      <c r="K208" s="84" t="b">
        <v>0</v>
      </c>
      <c r="L208" s="84" t="b">
        <v>0</v>
      </c>
    </row>
    <row r="209" spans="1:12" ht="15">
      <c r="A209" s="84" t="s">
        <v>3417</v>
      </c>
      <c r="B209" s="84" t="s">
        <v>3465</v>
      </c>
      <c r="C209" s="84">
        <v>4</v>
      </c>
      <c r="D209" s="118">
        <v>0.0016848637143520961</v>
      </c>
      <c r="E209" s="118">
        <v>2.907841142582945</v>
      </c>
      <c r="F209" s="84" t="s">
        <v>3935</v>
      </c>
      <c r="G209" s="84" t="b">
        <v>0</v>
      </c>
      <c r="H209" s="84" t="b">
        <v>0</v>
      </c>
      <c r="I209" s="84" t="b">
        <v>0</v>
      </c>
      <c r="J209" s="84" t="b">
        <v>0</v>
      </c>
      <c r="K209" s="84" t="b">
        <v>0</v>
      </c>
      <c r="L209" s="84" t="b">
        <v>0</v>
      </c>
    </row>
    <row r="210" spans="1:12" ht="15">
      <c r="A210" s="84" t="s">
        <v>3465</v>
      </c>
      <c r="B210" s="84" t="s">
        <v>3466</v>
      </c>
      <c r="C210" s="84">
        <v>4</v>
      </c>
      <c r="D210" s="118">
        <v>0.0016848637143520961</v>
      </c>
      <c r="E210" s="118">
        <v>3.004751155591001</v>
      </c>
      <c r="F210" s="84" t="s">
        <v>3935</v>
      </c>
      <c r="G210" s="84" t="b">
        <v>0</v>
      </c>
      <c r="H210" s="84" t="b">
        <v>0</v>
      </c>
      <c r="I210" s="84" t="b">
        <v>0</v>
      </c>
      <c r="J210" s="84" t="b">
        <v>0</v>
      </c>
      <c r="K210" s="84" t="b">
        <v>0</v>
      </c>
      <c r="L210" s="84" t="b">
        <v>0</v>
      </c>
    </row>
    <row r="211" spans="1:12" ht="15">
      <c r="A211" s="84" t="s">
        <v>3322</v>
      </c>
      <c r="B211" s="84" t="s">
        <v>3468</v>
      </c>
      <c r="C211" s="84">
        <v>4</v>
      </c>
      <c r="D211" s="118">
        <v>0.0016848637143520961</v>
      </c>
      <c r="E211" s="118">
        <v>2.70372115992702</v>
      </c>
      <c r="F211" s="84" t="s">
        <v>3935</v>
      </c>
      <c r="G211" s="84" t="b">
        <v>0</v>
      </c>
      <c r="H211" s="84" t="b">
        <v>0</v>
      </c>
      <c r="I211" s="84" t="b">
        <v>0</v>
      </c>
      <c r="J211" s="84" t="b">
        <v>0</v>
      </c>
      <c r="K211" s="84" t="b">
        <v>0</v>
      </c>
      <c r="L211" s="84" t="b">
        <v>0</v>
      </c>
    </row>
    <row r="212" spans="1:12" ht="15">
      <c r="A212" s="84" t="s">
        <v>3468</v>
      </c>
      <c r="B212" s="84" t="s">
        <v>3469</v>
      </c>
      <c r="C212" s="84">
        <v>4</v>
      </c>
      <c r="D212" s="118">
        <v>0.0016848637143520961</v>
      </c>
      <c r="E212" s="118">
        <v>3.004751155591001</v>
      </c>
      <c r="F212" s="84" t="s">
        <v>3935</v>
      </c>
      <c r="G212" s="84" t="b">
        <v>0</v>
      </c>
      <c r="H212" s="84" t="b">
        <v>0</v>
      </c>
      <c r="I212" s="84" t="b">
        <v>0</v>
      </c>
      <c r="J212" s="84" t="b">
        <v>0</v>
      </c>
      <c r="K212" s="84" t="b">
        <v>0</v>
      </c>
      <c r="L212" s="84" t="b">
        <v>0</v>
      </c>
    </row>
    <row r="213" spans="1:12" ht="15">
      <c r="A213" s="84" t="s">
        <v>3469</v>
      </c>
      <c r="B213" s="84" t="s">
        <v>2668</v>
      </c>
      <c r="C213" s="84">
        <v>4</v>
      </c>
      <c r="D213" s="118">
        <v>0.0016848637143520961</v>
      </c>
      <c r="E213" s="118">
        <v>2.3280575459661343</v>
      </c>
      <c r="F213" s="84" t="s">
        <v>3935</v>
      </c>
      <c r="G213" s="84" t="b">
        <v>0</v>
      </c>
      <c r="H213" s="84" t="b">
        <v>0</v>
      </c>
      <c r="I213" s="84" t="b">
        <v>0</v>
      </c>
      <c r="J213" s="84" t="b">
        <v>0</v>
      </c>
      <c r="K213" s="84" t="b">
        <v>0</v>
      </c>
      <c r="L213" s="84" t="b">
        <v>0</v>
      </c>
    </row>
    <row r="214" spans="1:12" ht="15">
      <c r="A214" s="84" t="s">
        <v>2668</v>
      </c>
      <c r="B214" s="84" t="s">
        <v>3470</v>
      </c>
      <c r="C214" s="84">
        <v>4</v>
      </c>
      <c r="D214" s="118">
        <v>0.0016848637143520961</v>
      </c>
      <c r="E214" s="118">
        <v>2.3280575459661343</v>
      </c>
      <c r="F214" s="84" t="s">
        <v>3935</v>
      </c>
      <c r="G214" s="84" t="b">
        <v>0</v>
      </c>
      <c r="H214" s="84" t="b">
        <v>0</v>
      </c>
      <c r="I214" s="84" t="b">
        <v>0</v>
      </c>
      <c r="J214" s="84" t="b">
        <v>0</v>
      </c>
      <c r="K214" s="84" t="b">
        <v>0</v>
      </c>
      <c r="L214" s="84" t="b">
        <v>0</v>
      </c>
    </row>
    <row r="215" spans="1:12" ht="15">
      <c r="A215" s="84" t="s">
        <v>3470</v>
      </c>
      <c r="B215" s="84" t="s">
        <v>3471</v>
      </c>
      <c r="C215" s="84">
        <v>4</v>
      </c>
      <c r="D215" s="118">
        <v>0.0016848637143520961</v>
      </c>
      <c r="E215" s="118">
        <v>3.004751155591001</v>
      </c>
      <c r="F215" s="84" t="s">
        <v>3935</v>
      </c>
      <c r="G215" s="84" t="b">
        <v>0</v>
      </c>
      <c r="H215" s="84" t="b">
        <v>0</v>
      </c>
      <c r="I215" s="84" t="b">
        <v>0</v>
      </c>
      <c r="J215" s="84" t="b">
        <v>0</v>
      </c>
      <c r="K215" s="84" t="b">
        <v>0</v>
      </c>
      <c r="L215" s="84" t="b">
        <v>0</v>
      </c>
    </row>
    <row r="216" spans="1:12" ht="15">
      <c r="A216" s="84" t="s">
        <v>3471</v>
      </c>
      <c r="B216" s="84" t="s">
        <v>695</v>
      </c>
      <c r="C216" s="84">
        <v>4</v>
      </c>
      <c r="D216" s="118">
        <v>0.0016848637143520961</v>
      </c>
      <c r="E216" s="118">
        <v>3.004751155591001</v>
      </c>
      <c r="F216" s="84" t="s">
        <v>3935</v>
      </c>
      <c r="G216" s="84" t="b">
        <v>0</v>
      </c>
      <c r="H216" s="84" t="b">
        <v>0</v>
      </c>
      <c r="I216" s="84" t="b">
        <v>0</v>
      </c>
      <c r="J216" s="84" t="b">
        <v>0</v>
      </c>
      <c r="K216" s="84" t="b">
        <v>0</v>
      </c>
      <c r="L216" s="84" t="b">
        <v>0</v>
      </c>
    </row>
    <row r="217" spans="1:12" ht="15">
      <c r="A217" s="84" t="s">
        <v>695</v>
      </c>
      <c r="B217" s="84" t="s">
        <v>3302</v>
      </c>
      <c r="C217" s="84">
        <v>4</v>
      </c>
      <c r="D217" s="118">
        <v>0.0016848637143520961</v>
      </c>
      <c r="E217" s="118">
        <v>2.5654184617607383</v>
      </c>
      <c r="F217" s="84" t="s">
        <v>3935</v>
      </c>
      <c r="G217" s="84" t="b">
        <v>0</v>
      </c>
      <c r="H217" s="84" t="b">
        <v>0</v>
      </c>
      <c r="I217" s="84" t="b">
        <v>0</v>
      </c>
      <c r="J217" s="84" t="b">
        <v>0</v>
      </c>
      <c r="K217" s="84" t="b">
        <v>0</v>
      </c>
      <c r="L217" s="84" t="b">
        <v>0</v>
      </c>
    </row>
    <row r="218" spans="1:12" ht="15">
      <c r="A218" s="84" t="s">
        <v>3302</v>
      </c>
      <c r="B218" s="84" t="s">
        <v>3472</v>
      </c>
      <c r="C218" s="84">
        <v>4</v>
      </c>
      <c r="D218" s="118">
        <v>0.0016848637143520961</v>
      </c>
      <c r="E218" s="118">
        <v>2.5654184617607383</v>
      </c>
      <c r="F218" s="84" t="s">
        <v>3935</v>
      </c>
      <c r="G218" s="84" t="b">
        <v>0</v>
      </c>
      <c r="H218" s="84" t="b">
        <v>0</v>
      </c>
      <c r="I218" s="84" t="b">
        <v>0</v>
      </c>
      <c r="J218" s="84" t="b">
        <v>0</v>
      </c>
      <c r="K218" s="84" t="b">
        <v>0</v>
      </c>
      <c r="L218" s="84" t="b">
        <v>0</v>
      </c>
    </row>
    <row r="219" spans="1:12" ht="15">
      <c r="A219" s="84" t="s">
        <v>3472</v>
      </c>
      <c r="B219" s="84" t="s">
        <v>3299</v>
      </c>
      <c r="C219" s="84">
        <v>4</v>
      </c>
      <c r="D219" s="118">
        <v>0.0016848637143520961</v>
      </c>
      <c r="E219" s="118">
        <v>2.5276299008713385</v>
      </c>
      <c r="F219" s="84" t="s">
        <v>3935</v>
      </c>
      <c r="G219" s="84" t="b">
        <v>0</v>
      </c>
      <c r="H219" s="84" t="b">
        <v>0</v>
      </c>
      <c r="I219" s="84" t="b">
        <v>0</v>
      </c>
      <c r="J219" s="84" t="b">
        <v>0</v>
      </c>
      <c r="K219" s="84" t="b">
        <v>0</v>
      </c>
      <c r="L219" s="84" t="b">
        <v>0</v>
      </c>
    </row>
    <row r="220" spans="1:12" ht="15">
      <c r="A220" s="84" t="s">
        <v>3299</v>
      </c>
      <c r="B220" s="84" t="s">
        <v>674</v>
      </c>
      <c r="C220" s="84">
        <v>4</v>
      </c>
      <c r="D220" s="118">
        <v>0.0016848637143520961</v>
      </c>
      <c r="E220" s="118">
        <v>1.3515386418156574</v>
      </c>
      <c r="F220" s="84" t="s">
        <v>3935</v>
      </c>
      <c r="G220" s="84" t="b">
        <v>0</v>
      </c>
      <c r="H220" s="84" t="b">
        <v>0</v>
      </c>
      <c r="I220" s="84" t="b">
        <v>0</v>
      </c>
      <c r="J220" s="84" t="b">
        <v>0</v>
      </c>
      <c r="K220" s="84" t="b">
        <v>0</v>
      </c>
      <c r="L220" s="84" t="b">
        <v>0</v>
      </c>
    </row>
    <row r="221" spans="1:12" ht="15">
      <c r="A221" s="84" t="s">
        <v>674</v>
      </c>
      <c r="B221" s="84" t="s">
        <v>3473</v>
      </c>
      <c r="C221" s="84">
        <v>4</v>
      </c>
      <c r="D221" s="118">
        <v>0.0016848637143520961</v>
      </c>
      <c r="E221" s="118">
        <v>1.7872672113770947</v>
      </c>
      <c r="F221" s="84" t="s">
        <v>3935</v>
      </c>
      <c r="G221" s="84" t="b">
        <v>0</v>
      </c>
      <c r="H221" s="84" t="b">
        <v>0</v>
      </c>
      <c r="I221" s="84" t="b">
        <v>0</v>
      </c>
      <c r="J221" s="84" t="b">
        <v>0</v>
      </c>
      <c r="K221" s="84" t="b">
        <v>0</v>
      </c>
      <c r="L221" s="84" t="b">
        <v>0</v>
      </c>
    </row>
    <row r="222" spans="1:12" ht="15">
      <c r="A222" s="84" t="s">
        <v>307</v>
      </c>
      <c r="B222" s="84" t="s">
        <v>3419</v>
      </c>
      <c r="C222" s="84">
        <v>4</v>
      </c>
      <c r="D222" s="118">
        <v>0.0016848637143520961</v>
      </c>
      <c r="E222" s="118">
        <v>2.7617131069047067</v>
      </c>
      <c r="F222" s="84" t="s">
        <v>3935</v>
      </c>
      <c r="G222" s="84" t="b">
        <v>0</v>
      </c>
      <c r="H222" s="84" t="b">
        <v>0</v>
      </c>
      <c r="I222" s="84" t="b">
        <v>0</v>
      </c>
      <c r="J222" s="84" t="b">
        <v>0</v>
      </c>
      <c r="K222" s="84" t="b">
        <v>0</v>
      </c>
      <c r="L222" s="84" t="b">
        <v>0</v>
      </c>
    </row>
    <row r="223" spans="1:12" ht="15">
      <c r="A223" s="84" t="s">
        <v>3351</v>
      </c>
      <c r="B223" s="84" t="s">
        <v>3476</v>
      </c>
      <c r="C223" s="84">
        <v>4</v>
      </c>
      <c r="D223" s="118">
        <v>0.0016848637143520961</v>
      </c>
      <c r="E223" s="118">
        <v>2.82865989653532</v>
      </c>
      <c r="F223" s="84" t="s">
        <v>3935</v>
      </c>
      <c r="G223" s="84" t="b">
        <v>0</v>
      </c>
      <c r="H223" s="84" t="b">
        <v>0</v>
      </c>
      <c r="I223" s="84" t="b">
        <v>0</v>
      </c>
      <c r="J223" s="84" t="b">
        <v>0</v>
      </c>
      <c r="K223" s="84" t="b">
        <v>0</v>
      </c>
      <c r="L223" s="84" t="b">
        <v>0</v>
      </c>
    </row>
    <row r="224" spans="1:12" ht="15">
      <c r="A224" s="84" t="s">
        <v>2773</v>
      </c>
      <c r="B224" s="84" t="s">
        <v>3376</v>
      </c>
      <c r="C224" s="84">
        <v>4</v>
      </c>
      <c r="D224" s="118">
        <v>0.0016848637143520961</v>
      </c>
      <c r="E224" s="118">
        <v>2.3167765355564454</v>
      </c>
      <c r="F224" s="84" t="s">
        <v>3935</v>
      </c>
      <c r="G224" s="84" t="b">
        <v>0</v>
      </c>
      <c r="H224" s="84" t="b">
        <v>0</v>
      </c>
      <c r="I224" s="84" t="b">
        <v>0</v>
      </c>
      <c r="J224" s="84" t="b">
        <v>0</v>
      </c>
      <c r="K224" s="84" t="b">
        <v>0</v>
      </c>
      <c r="L224" s="84" t="b">
        <v>0</v>
      </c>
    </row>
    <row r="225" spans="1:12" ht="15">
      <c r="A225" s="84" t="s">
        <v>3329</v>
      </c>
      <c r="B225" s="84" t="s">
        <v>3375</v>
      </c>
      <c r="C225" s="84">
        <v>4</v>
      </c>
      <c r="D225" s="118">
        <v>0.0016848637143520961</v>
      </c>
      <c r="E225" s="118">
        <v>2.6525686374796384</v>
      </c>
      <c r="F225" s="84" t="s">
        <v>3935</v>
      </c>
      <c r="G225" s="84" t="b">
        <v>0</v>
      </c>
      <c r="H225" s="84" t="b">
        <v>0</v>
      </c>
      <c r="I225" s="84" t="b">
        <v>0</v>
      </c>
      <c r="J225" s="84" t="b">
        <v>0</v>
      </c>
      <c r="K225" s="84" t="b">
        <v>0</v>
      </c>
      <c r="L225" s="84" t="b">
        <v>0</v>
      </c>
    </row>
    <row r="226" spans="1:12" ht="15">
      <c r="A226" s="84" t="s">
        <v>2746</v>
      </c>
      <c r="B226" s="84" t="s">
        <v>3484</v>
      </c>
      <c r="C226" s="84">
        <v>4</v>
      </c>
      <c r="D226" s="118">
        <v>0.0016848637143520961</v>
      </c>
      <c r="E226" s="118">
        <v>2.3763622255406895</v>
      </c>
      <c r="F226" s="84" t="s">
        <v>3935</v>
      </c>
      <c r="G226" s="84" t="b">
        <v>0</v>
      </c>
      <c r="H226" s="84" t="b">
        <v>0</v>
      </c>
      <c r="I226" s="84" t="b">
        <v>0</v>
      </c>
      <c r="J226" s="84" t="b">
        <v>0</v>
      </c>
      <c r="K226" s="84" t="b">
        <v>0</v>
      </c>
      <c r="L226" s="84" t="b">
        <v>0</v>
      </c>
    </row>
    <row r="227" spans="1:12" ht="15">
      <c r="A227" s="84" t="s">
        <v>3484</v>
      </c>
      <c r="B227" s="84" t="s">
        <v>3485</v>
      </c>
      <c r="C227" s="84">
        <v>4</v>
      </c>
      <c r="D227" s="118">
        <v>0.0016848637143520961</v>
      </c>
      <c r="E227" s="118">
        <v>3.004751155591001</v>
      </c>
      <c r="F227" s="84" t="s">
        <v>3935</v>
      </c>
      <c r="G227" s="84" t="b">
        <v>0</v>
      </c>
      <c r="H227" s="84" t="b">
        <v>0</v>
      </c>
      <c r="I227" s="84" t="b">
        <v>0</v>
      </c>
      <c r="J227" s="84" t="b">
        <v>0</v>
      </c>
      <c r="K227" s="84" t="b">
        <v>0</v>
      </c>
      <c r="L227" s="84" t="b">
        <v>0</v>
      </c>
    </row>
    <row r="228" spans="1:12" ht="15">
      <c r="A228" s="84" t="s">
        <v>3485</v>
      </c>
      <c r="B228" s="84" t="s">
        <v>3486</v>
      </c>
      <c r="C228" s="84">
        <v>4</v>
      </c>
      <c r="D228" s="118">
        <v>0.0016848637143520961</v>
      </c>
      <c r="E228" s="118">
        <v>3.004751155591001</v>
      </c>
      <c r="F228" s="84" t="s">
        <v>3935</v>
      </c>
      <c r="G228" s="84" t="b">
        <v>0</v>
      </c>
      <c r="H228" s="84" t="b">
        <v>0</v>
      </c>
      <c r="I228" s="84" t="b">
        <v>0</v>
      </c>
      <c r="J228" s="84" t="b">
        <v>0</v>
      </c>
      <c r="K228" s="84" t="b">
        <v>0</v>
      </c>
      <c r="L228" s="84" t="b">
        <v>0</v>
      </c>
    </row>
    <row r="229" spans="1:12" ht="15">
      <c r="A229" s="84" t="s">
        <v>3486</v>
      </c>
      <c r="B229" s="84" t="s">
        <v>3487</v>
      </c>
      <c r="C229" s="84">
        <v>4</v>
      </c>
      <c r="D229" s="118">
        <v>0.0016848637143520961</v>
      </c>
      <c r="E229" s="118">
        <v>3.004751155591001</v>
      </c>
      <c r="F229" s="84" t="s">
        <v>3935</v>
      </c>
      <c r="G229" s="84" t="b">
        <v>0</v>
      </c>
      <c r="H229" s="84" t="b">
        <v>0</v>
      </c>
      <c r="I229" s="84" t="b">
        <v>0</v>
      </c>
      <c r="J229" s="84" t="b">
        <v>0</v>
      </c>
      <c r="K229" s="84" t="b">
        <v>0</v>
      </c>
      <c r="L229" s="84" t="b">
        <v>0</v>
      </c>
    </row>
    <row r="230" spans="1:12" ht="15">
      <c r="A230" s="84" t="s">
        <v>3487</v>
      </c>
      <c r="B230" s="84" t="s">
        <v>1469</v>
      </c>
      <c r="C230" s="84">
        <v>4</v>
      </c>
      <c r="D230" s="118">
        <v>0.0016848637143520961</v>
      </c>
      <c r="E230" s="118">
        <v>1.5537327034355437</v>
      </c>
      <c r="F230" s="84" t="s">
        <v>3935</v>
      </c>
      <c r="G230" s="84" t="b">
        <v>0</v>
      </c>
      <c r="H230" s="84" t="b">
        <v>0</v>
      </c>
      <c r="I230" s="84" t="b">
        <v>0</v>
      </c>
      <c r="J230" s="84" t="b">
        <v>0</v>
      </c>
      <c r="K230" s="84" t="b">
        <v>0</v>
      </c>
      <c r="L230" s="84" t="b">
        <v>0</v>
      </c>
    </row>
    <row r="231" spans="1:12" ht="15">
      <c r="A231" s="84" t="s">
        <v>1469</v>
      </c>
      <c r="B231" s="84" t="s">
        <v>3488</v>
      </c>
      <c r="C231" s="84">
        <v>4</v>
      </c>
      <c r="D231" s="118">
        <v>0.0016848637143520961</v>
      </c>
      <c r="E231" s="118">
        <v>1.5537327034355437</v>
      </c>
      <c r="F231" s="84" t="s">
        <v>3935</v>
      </c>
      <c r="G231" s="84" t="b">
        <v>0</v>
      </c>
      <c r="H231" s="84" t="b">
        <v>0</v>
      </c>
      <c r="I231" s="84" t="b">
        <v>0</v>
      </c>
      <c r="J231" s="84" t="b">
        <v>0</v>
      </c>
      <c r="K231" s="84" t="b">
        <v>0</v>
      </c>
      <c r="L231" s="84" t="b">
        <v>0</v>
      </c>
    </row>
    <row r="232" spans="1:12" ht="15">
      <c r="A232" s="84" t="s">
        <v>3488</v>
      </c>
      <c r="B232" s="84" t="s">
        <v>3489</v>
      </c>
      <c r="C232" s="84">
        <v>4</v>
      </c>
      <c r="D232" s="118">
        <v>0.0016848637143520961</v>
      </c>
      <c r="E232" s="118">
        <v>3.004751155591001</v>
      </c>
      <c r="F232" s="84" t="s">
        <v>3935</v>
      </c>
      <c r="G232" s="84" t="b">
        <v>0</v>
      </c>
      <c r="H232" s="84" t="b">
        <v>0</v>
      </c>
      <c r="I232" s="84" t="b">
        <v>0</v>
      </c>
      <c r="J232" s="84" t="b">
        <v>0</v>
      </c>
      <c r="K232" s="84" t="b">
        <v>0</v>
      </c>
      <c r="L232" s="84" t="b">
        <v>0</v>
      </c>
    </row>
    <row r="233" spans="1:12" ht="15">
      <c r="A233" s="84" t="s">
        <v>3489</v>
      </c>
      <c r="B233" s="84" t="s">
        <v>3490</v>
      </c>
      <c r="C233" s="84">
        <v>4</v>
      </c>
      <c r="D233" s="118">
        <v>0.0016848637143520961</v>
      </c>
      <c r="E233" s="118">
        <v>3.004751155591001</v>
      </c>
      <c r="F233" s="84" t="s">
        <v>3935</v>
      </c>
      <c r="G233" s="84" t="b">
        <v>0</v>
      </c>
      <c r="H233" s="84" t="b">
        <v>0</v>
      </c>
      <c r="I233" s="84" t="b">
        <v>0</v>
      </c>
      <c r="J233" s="84" t="b">
        <v>0</v>
      </c>
      <c r="K233" s="84" t="b">
        <v>0</v>
      </c>
      <c r="L233" s="84" t="b">
        <v>0</v>
      </c>
    </row>
    <row r="234" spans="1:12" ht="15">
      <c r="A234" s="84" t="s">
        <v>3490</v>
      </c>
      <c r="B234" s="84" t="s">
        <v>3491</v>
      </c>
      <c r="C234" s="84">
        <v>4</v>
      </c>
      <c r="D234" s="118">
        <v>0.0016848637143520961</v>
      </c>
      <c r="E234" s="118">
        <v>3.004751155591001</v>
      </c>
      <c r="F234" s="84" t="s">
        <v>3935</v>
      </c>
      <c r="G234" s="84" t="b">
        <v>0</v>
      </c>
      <c r="H234" s="84" t="b">
        <v>0</v>
      </c>
      <c r="I234" s="84" t="b">
        <v>0</v>
      </c>
      <c r="J234" s="84" t="b">
        <v>0</v>
      </c>
      <c r="K234" s="84" t="b">
        <v>0</v>
      </c>
      <c r="L234" s="84" t="b">
        <v>0</v>
      </c>
    </row>
    <row r="235" spans="1:12" ht="15">
      <c r="A235" s="84" t="s">
        <v>3491</v>
      </c>
      <c r="B235" s="84" t="s">
        <v>3492</v>
      </c>
      <c r="C235" s="84">
        <v>4</v>
      </c>
      <c r="D235" s="118">
        <v>0.0016848637143520961</v>
      </c>
      <c r="E235" s="118">
        <v>3.004751155591001</v>
      </c>
      <c r="F235" s="84" t="s">
        <v>3935</v>
      </c>
      <c r="G235" s="84" t="b">
        <v>0</v>
      </c>
      <c r="H235" s="84" t="b">
        <v>0</v>
      </c>
      <c r="I235" s="84" t="b">
        <v>0</v>
      </c>
      <c r="J235" s="84" t="b">
        <v>0</v>
      </c>
      <c r="K235" s="84" t="b">
        <v>0</v>
      </c>
      <c r="L235" s="84" t="b">
        <v>0</v>
      </c>
    </row>
    <row r="236" spans="1:12" ht="15">
      <c r="A236" s="84" t="s">
        <v>3492</v>
      </c>
      <c r="B236" s="84" t="s">
        <v>3493</v>
      </c>
      <c r="C236" s="84">
        <v>4</v>
      </c>
      <c r="D236" s="118">
        <v>0.0016848637143520961</v>
      </c>
      <c r="E236" s="118">
        <v>3.004751155591001</v>
      </c>
      <c r="F236" s="84" t="s">
        <v>3935</v>
      </c>
      <c r="G236" s="84" t="b">
        <v>0</v>
      </c>
      <c r="H236" s="84" t="b">
        <v>0</v>
      </c>
      <c r="I236" s="84" t="b">
        <v>0</v>
      </c>
      <c r="J236" s="84" t="b">
        <v>0</v>
      </c>
      <c r="K236" s="84" t="b">
        <v>0</v>
      </c>
      <c r="L236" s="84" t="b">
        <v>0</v>
      </c>
    </row>
    <row r="237" spans="1:12" ht="15">
      <c r="A237" s="84" t="s">
        <v>3493</v>
      </c>
      <c r="B237" s="84" t="s">
        <v>3494</v>
      </c>
      <c r="C237" s="84">
        <v>4</v>
      </c>
      <c r="D237" s="118">
        <v>0.0016848637143520961</v>
      </c>
      <c r="E237" s="118">
        <v>3.004751155591001</v>
      </c>
      <c r="F237" s="84" t="s">
        <v>3935</v>
      </c>
      <c r="G237" s="84" t="b">
        <v>0</v>
      </c>
      <c r="H237" s="84" t="b">
        <v>0</v>
      </c>
      <c r="I237" s="84" t="b">
        <v>0</v>
      </c>
      <c r="J237" s="84" t="b">
        <v>0</v>
      </c>
      <c r="K237" s="84" t="b">
        <v>0</v>
      </c>
      <c r="L237" s="84" t="b">
        <v>0</v>
      </c>
    </row>
    <row r="238" spans="1:12" ht="15">
      <c r="A238" s="84" t="s">
        <v>342</v>
      </c>
      <c r="B238" s="84" t="s">
        <v>343</v>
      </c>
      <c r="C238" s="84">
        <v>4</v>
      </c>
      <c r="D238" s="118">
        <v>0.0016848637143520961</v>
      </c>
      <c r="E238" s="118">
        <v>3.004751155591001</v>
      </c>
      <c r="F238" s="84" t="s">
        <v>3935</v>
      </c>
      <c r="G238" s="84" t="b">
        <v>0</v>
      </c>
      <c r="H238" s="84" t="b">
        <v>0</v>
      </c>
      <c r="I238" s="84" t="b">
        <v>0</v>
      </c>
      <c r="J238" s="84" t="b">
        <v>0</v>
      </c>
      <c r="K238" s="84" t="b">
        <v>0</v>
      </c>
      <c r="L238" s="84" t="b">
        <v>0</v>
      </c>
    </row>
    <row r="239" spans="1:12" ht="15">
      <c r="A239" s="84" t="s">
        <v>3496</v>
      </c>
      <c r="B239" s="84" t="s">
        <v>3497</v>
      </c>
      <c r="C239" s="84">
        <v>3</v>
      </c>
      <c r="D239" s="118">
        <v>0.0013507333363739467</v>
      </c>
      <c r="E239" s="118">
        <v>3.129689892199301</v>
      </c>
      <c r="F239" s="84" t="s">
        <v>3935</v>
      </c>
      <c r="G239" s="84" t="b">
        <v>0</v>
      </c>
      <c r="H239" s="84" t="b">
        <v>0</v>
      </c>
      <c r="I239" s="84" t="b">
        <v>0</v>
      </c>
      <c r="J239" s="84" t="b">
        <v>0</v>
      </c>
      <c r="K239" s="84" t="b">
        <v>0</v>
      </c>
      <c r="L239" s="84" t="b">
        <v>0</v>
      </c>
    </row>
    <row r="240" spans="1:12" ht="15">
      <c r="A240" s="84" t="s">
        <v>3497</v>
      </c>
      <c r="B240" s="84" t="s">
        <v>3498</v>
      </c>
      <c r="C240" s="84">
        <v>3</v>
      </c>
      <c r="D240" s="118">
        <v>0.0013507333363739467</v>
      </c>
      <c r="E240" s="118">
        <v>3.129689892199301</v>
      </c>
      <c r="F240" s="84" t="s">
        <v>3935</v>
      </c>
      <c r="G240" s="84" t="b">
        <v>0</v>
      </c>
      <c r="H240" s="84" t="b">
        <v>0</v>
      </c>
      <c r="I240" s="84" t="b">
        <v>0</v>
      </c>
      <c r="J240" s="84" t="b">
        <v>0</v>
      </c>
      <c r="K240" s="84" t="b">
        <v>0</v>
      </c>
      <c r="L240" s="84" t="b">
        <v>0</v>
      </c>
    </row>
    <row r="241" spans="1:12" ht="15">
      <c r="A241" s="84" t="s">
        <v>3498</v>
      </c>
      <c r="B241" s="84" t="s">
        <v>3499</v>
      </c>
      <c r="C241" s="84">
        <v>3</v>
      </c>
      <c r="D241" s="118">
        <v>0.0013507333363739467</v>
      </c>
      <c r="E241" s="118">
        <v>3.129689892199301</v>
      </c>
      <c r="F241" s="84" t="s">
        <v>3935</v>
      </c>
      <c r="G241" s="84" t="b">
        <v>0</v>
      </c>
      <c r="H241" s="84" t="b">
        <v>0</v>
      </c>
      <c r="I241" s="84" t="b">
        <v>0</v>
      </c>
      <c r="J241" s="84" t="b">
        <v>0</v>
      </c>
      <c r="K241" s="84" t="b">
        <v>0</v>
      </c>
      <c r="L241" s="84" t="b">
        <v>0</v>
      </c>
    </row>
    <row r="242" spans="1:12" ht="15">
      <c r="A242" s="84" t="s">
        <v>3499</v>
      </c>
      <c r="B242" s="84" t="s">
        <v>3500</v>
      </c>
      <c r="C242" s="84">
        <v>3</v>
      </c>
      <c r="D242" s="118">
        <v>0.0013507333363739467</v>
      </c>
      <c r="E242" s="118">
        <v>3.129689892199301</v>
      </c>
      <c r="F242" s="84" t="s">
        <v>3935</v>
      </c>
      <c r="G242" s="84" t="b">
        <v>0</v>
      </c>
      <c r="H242" s="84" t="b">
        <v>0</v>
      </c>
      <c r="I242" s="84" t="b">
        <v>0</v>
      </c>
      <c r="J242" s="84" t="b">
        <v>0</v>
      </c>
      <c r="K242" s="84" t="b">
        <v>0</v>
      </c>
      <c r="L242" s="84" t="b">
        <v>0</v>
      </c>
    </row>
    <row r="243" spans="1:12" ht="15">
      <c r="A243" s="84" t="s">
        <v>3500</v>
      </c>
      <c r="B243" s="84" t="s">
        <v>3501</v>
      </c>
      <c r="C243" s="84">
        <v>3</v>
      </c>
      <c r="D243" s="118">
        <v>0.0013507333363739467</v>
      </c>
      <c r="E243" s="118">
        <v>3.129689892199301</v>
      </c>
      <c r="F243" s="84" t="s">
        <v>3935</v>
      </c>
      <c r="G243" s="84" t="b">
        <v>0</v>
      </c>
      <c r="H243" s="84" t="b">
        <v>0</v>
      </c>
      <c r="I243" s="84" t="b">
        <v>0</v>
      </c>
      <c r="J243" s="84" t="b">
        <v>0</v>
      </c>
      <c r="K243" s="84" t="b">
        <v>0</v>
      </c>
      <c r="L243" s="84" t="b">
        <v>0</v>
      </c>
    </row>
    <row r="244" spans="1:12" ht="15">
      <c r="A244" s="84" t="s">
        <v>3501</v>
      </c>
      <c r="B244" s="84" t="s">
        <v>2757</v>
      </c>
      <c r="C244" s="84">
        <v>3</v>
      </c>
      <c r="D244" s="118">
        <v>0.0013507333363739467</v>
      </c>
      <c r="E244" s="118">
        <v>2.5654184617607383</v>
      </c>
      <c r="F244" s="84" t="s">
        <v>3935</v>
      </c>
      <c r="G244" s="84" t="b">
        <v>0</v>
      </c>
      <c r="H244" s="84" t="b">
        <v>0</v>
      </c>
      <c r="I244" s="84" t="b">
        <v>0</v>
      </c>
      <c r="J244" s="84" t="b">
        <v>0</v>
      </c>
      <c r="K244" s="84" t="b">
        <v>0</v>
      </c>
      <c r="L244" s="84" t="b">
        <v>0</v>
      </c>
    </row>
    <row r="245" spans="1:12" ht="15">
      <c r="A245" s="84" t="s">
        <v>295</v>
      </c>
      <c r="B245" s="84" t="s">
        <v>3382</v>
      </c>
      <c r="C245" s="84">
        <v>3</v>
      </c>
      <c r="D245" s="118">
        <v>0.0013507333363739467</v>
      </c>
      <c r="E245" s="118">
        <v>1.848403954731077</v>
      </c>
      <c r="F245" s="84" t="s">
        <v>3935</v>
      </c>
      <c r="G245" s="84" t="b">
        <v>0</v>
      </c>
      <c r="H245" s="84" t="b">
        <v>0</v>
      </c>
      <c r="I245" s="84" t="b">
        <v>0</v>
      </c>
      <c r="J245" s="84" t="b">
        <v>0</v>
      </c>
      <c r="K245" s="84" t="b">
        <v>0</v>
      </c>
      <c r="L245" s="84" t="b">
        <v>0</v>
      </c>
    </row>
    <row r="246" spans="1:12" ht="15">
      <c r="A246" s="84" t="s">
        <v>3504</v>
      </c>
      <c r="B246" s="84" t="s">
        <v>3296</v>
      </c>
      <c r="C246" s="84">
        <v>3</v>
      </c>
      <c r="D246" s="118">
        <v>0.0013507333363739467</v>
      </c>
      <c r="E246" s="118">
        <v>2.5654184617607383</v>
      </c>
      <c r="F246" s="84" t="s">
        <v>3935</v>
      </c>
      <c r="G246" s="84" t="b">
        <v>1</v>
      </c>
      <c r="H246" s="84" t="b">
        <v>0</v>
      </c>
      <c r="I246" s="84" t="b">
        <v>0</v>
      </c>
      <c r="J246" s="84" t="b">
        <v>0</v>
      </c>
      <c r="K246" s="84" t="b">
        <v>0</v>
      </c>
      <c r="L246" s="84" t="b">
        <v>0</v>
      </c>
    </row>
    <row r="247" spans="1:12" ht="15">
      <c r="A247" s="84" t="s">
        <v>3321</v>
      </c>
      <c r="B247" s="84" t="s">
        <v>3505</v>
      </c>
      <c r="C247" s="84">
        <v>3</v>
      </c>
      <c r="D247" s="118">
        <v>0.0013507333363739467</v>
      </c>
      <c r="E247" s="118">
        <v>2.70372115992702</v>
      </c>
      <c r="F247" s="84" t="s">
        <v>3935</v>
      </c>
      <c r="G247" s="84" t="b">
        <v>0</v>
      </c>
      <c r="H247" s="84" t="b">
        <v>0</v>
      </c>
      <c r="I247" s="84" t="b">
        <v>0</v>
      </c>
      <c r="J247" s="84" t="b">
        <v>0</v>
      </c>
      <c r="K247" s="84" t="b">
        <v>0</v>
      </c>
      <c r="L247" s="84" t="b">
        <v>0</v>
      </c>
    </row>
    <row r="248" spans="1:12" ht="15">
      <c r="A248" s="84" t="s">
        <v>3505</v>
      </c>
      <c r="B248" s="84" t="s">
        <v>3386</v>
      </c>
      <c r="C248" s="84">
        <v>3</v>
      </c>
      <c r="D248" s="118">
        <v>0.0013507333363739467</v>
      </c>
      <c r="E248" s="118">
        <v>2.907841142582945</v>
      </c>
      <c r="F248" s="84" t="s">
        <v>3935</v>
      </c>
      <c r="G248" s="84" t="b">
        <v>0</v>
      </c>
      <c r="H248" s="84" t="b">
        <v>0</v>
      </c>
      <c r="I248" s="84" t="b">
        <v>0</v>
      </c>
      <c r="J248" s="84" t="b">
        <v>0</v>
      </c>
      <c r="K248" s="84" t="b">
        <v>0</v>
      </c>
      <c r="L248" s="84" t="b">
        <v>0</v>
      </c>
    </row>
    <row r="249" spans="1:12" ht="15">
      <c r="A249" s="84" t="s">
        <v>3387</v>
      </c>
      <c r="B249" s="84" t="s">
        <v>3388</v>
      </c>
      <c r="C249" s="84">
        <v>3</v>
      </c>
      <c r="D249" s="118">
        <v>0.0013507333363739467</v>
      </c>
      <c r="E249" s="118">
        <v>2.6859923929665883</v>
      </c>
      <c r="F249" s="84" t="s">
        <v>3935</v>
      </c>
      <c r="G249" s="84" t="b">
        <v>0</v>
      </c>
      <c r="H249" s="84" t="b">
        <v>0</v>
      </c>
      <c r="I249" s="84" t="b">
        <v>0</v>
      </c>
      <c r="J249" s="84" t="b">
        <v>0</v>
      </c>
      <c r="K249" s="84" t="b">
        <v>0</v>
      </c>
      <c r="L249" s="84" t="b">
        <v>0</v>
      </c>
    </row>
    <row r="250" spans="1:12" ht="15">
      <c r="A250" s="84" t="s">
        <v>3385</v>
      </c>
      <c r="B250" s="84" t="s">
        <v>2666</v>
      </c>
      <c r="C250" s="84">
        <v>3</v>
      </c>
      <c r="D250" s="118">
        <v>0.0013507333363739467</v>
      </c>
      <c r="E250" s="118">
        <v>1.816760673235612</v>
      </c>
      <c r="F250" s="84" t="s">
        <v>3935</v>
      </c>
      <c r="G250" s="84" t="b">
        <v>0</v>
      </c>
      <c r="H250" s="84" t="b">
        <v>0</v>
      </c>
      <c r="I250" s="84" t="b">
        <v>0</v>
      </c>
      <c r="J250" s="84" t="b">
        <v>0</v>
      </c>
      <c r="K250" s="84" t="b">
        <v>0</v>
      </c>
      <c r="L250" s="84" t="b">
        <v>0</v>
      </c>
    </row>
    <row r="251" spans="1:12" ht="15">
      <c r="A251" s="84" t="s">
        <v>2666</v>
      </c>
      <c r="B251" s="84" t="s">
        <v>2666</v>
      </c>
      <c r="C251" s="84">
        <v>3</v>
      </c>
      <c r="D251" s="118">
        <v>0.0013507333363739467</v>
      </c>
      <c r="E251" s="118">
        <v>0.947528953504636</v>
      </c>
      <c r="F251" s="84" t="s">
        <v>3935</v>
      </c>
      <c r="G251" s="84" t="b">
        <v>0</v>
      </c>
      <c r="H251" s="84" t="b">
        <v>0</v>
      </c>
      <c r="I251" s="84" t="b">
        <v>0</v>
      </c>
      <c r="J251" s="84" t="b">
        <v>0</v>
      </c>
      <c r="K251" s="84" t="b">
        <v>0</v>
      </c>
      <c r="L251" s="84" t="b">
        <v>0</v>
      </c>
    </row>
    <row r="252" spans="1:12" ht="15">
      <c r="A252" s="84" t="s">
        <v>2666</v>
      </c>
      <c r="B252" s="84" t="s">
        <v>3506</v>
      </c>
      <c r="C252" s="84">
        <v>3</v>
      </c>
      <c r="D252" s="118">
        <v>0.0013507333363739467</v>
      </c>
      <c r="E252" s="118">
        <v>2.0386094228519682</v>
      </c>
      <c r="F252" s="84" t="s">
        <v>3935</v>
      </c>
      <c r="G252" s="84" t="b">
        <v>0</v>
      </c>
      <c r="H252" s="84" t="b">
        <v>0</v>
      </c>
      <c r="I252" s="84" t="b">
        <v>0</v>
      </c>
      <c r="J252" s="84" t="b">
        <v>0</v>
      </c>
      <c r="K252" s="84" t="b">
        <v>0</v>
      </c>
      <c r="L252" s="84" t="b">
        <v>0</v>
      </c>
    </row>
    <row r="253" spans="1:12" ht="15">
      <c r="A253" s="84" t="s">
        <v>3506</v>
      </c>
      <c r="B253" s="84" t="s">
        <v>3507</v>
      </c>
      <c r="C253" s="84">
        <v>3</v>
      </c>
      <c r="D253" s="118">
        <v>0.0013507333363739467</v>
      </c>
      <c r="E253" s="118">
        <v>3.129689892199301</v>
      </c>
      <c r="F253" s="84" t="s">
        <v>3935</v>
      </c>
      <c r="G253" s="84" t="b">
        <v>0</v>
      </c>
      <c r="H253" s="84" t="b">
        <v>0</v>
      </c>
      <c r="I253" s="84" t="b">
        <v>0</v>
      </c>
      <c r="J253" s="84" t="b">
        <v>0</v>
      </c>
      <c r="K253" s="84" t="b">
        <v>0</v>
      </c>
      <c r="L253" s="84" t="b">
        <v>0</v>
      </c>
    </row>
    <row r="254" spans="1:12" ht="15">
      <c r="A254" s="84" t="s">
        <v>3507</v>
      </c>
      <c r="B254" s="84" t="s">
        <v>2666</v>
      </c>
      <c r="C254" s="84">
        <v>3</v>
      </c>
      <c r="D254" s="118">
        <v>0.0013507333363739467</v>
      </c>
      <c r="E254" s="118">
        <v>2.0386094228519682</v>
      </c>
      <c r="F254" s="84" t="s">
        <v>3935</v>
      </c>
      <c r="G254" s="84" t="b">
        <v>0</v>
      </c>
      <c r="H254" s="84" t="b">
        <v>0</v>
      </c>
      <c r="I254" s="84" t="b">
        <v>0</v>
      </c>
      <c r="J254" s="84" t="b">
        <v>0</v>
      </c>
      <c r="K254" s="84" t="b">
        <v>0</v>
      </c>
      <c r="L254" s="84" t="b">
        <v>0</v>
      </c>
    </row>
    <row r="255" spans="1:12" ht="15">
      <c r="A255" s="84" t="s">
        <v>2666</v>
      </c>
      <c r="B255" s="84" t="s">
        <v>3508</v>
      </c>
      <c r="C255" s="84">
        <v>3</v>
      </c>
      <c r="D255" s="118">
        <v>0.0013507333363739467</v>
      </c>
      <c r="E255" s="118">
        <v>2.0386094228519682</v>
      </c>
      <c r="F255" s="84" t="s">
        <v>3935</v>
      </c>
      <c r="G255" s="84" t="b">
        <v>0</v>
      </c>
      <c r="H255" s="84" t="b">
        <v>0</v>
      </c>
      <c r="I255" s="84" t="b">
        <v>0</v>
      </c>
      <c r="J255" s="84" t="b">
        <v>0</v>
      </c>
      <c r="K255" s="84" t="b">
        <v>0</v>
      </c>
      <c r="L255" s="84" t="b">
        <v>0</v>
      </c>
    </row>
    <row r="256" spans="1:12" ht="15">
      <c r="A256" s="84" t="s">
        <v>3508</v>
      </c>
      <c r="B256" s="84" t="s">
        <v>3509</v>
      </c>
      <c r="C256" s="84">
        <v>3</v>
      </c>
      <c r="D256" s="118">
        <v>0.0013507333363739467</v>
      </c>
      <c r="E256" s="118">
        <v>3.129689892199301</v>
      </c>
      <c r="F256" s="84" t="s">
        <v>3935</v>
      </c>
      <c r="G256" s="84" t="b">
        <v>0</v>
      </c>
      <c r="H256" s="84" t="b">
        <v>0</v>
      </c>
      <c r="I256" s="84" t="b">
        <v>0</v>
      </c>
      <c r="J256" s="84" t="b">
        <v>0</v>
      </c>
      <c r="K256" s="84" t="b">
        <v>0</v>
      </c>
      <c r="L256" s="84" t="b">
        <v>0</v>
      </c>
    </row>
    <row r="257" spans="1:12" ht="15">
      <c r="A257" s="84" t="s">
        <v>3436</v>
      </c>
      <c r="B257" s="84" t="s">
        <v>2734</v>
      </c>
      <c r="C257" s="84">
        <v>3</v>
      </c>
      <c r="D257" s="118">
        <v>0.0013507333363739467</v>
      </c>
      <c r="E257" s="118">
        <v>1.4606831112407255</v>
      </c>
      <c r="F257" s="84" t="s">
        <v>3935</v>
      </c>
      <c r="G257" s="84" t="b">
        <v>0</v>
      </c>
      <c r="H257" s="84" t="b">
        <v>0</v>
      </c>
      <c r="I257" s="84" t="b">
        <v>0</v>
      </c>
      <c r="J257" s="84" t="b">
        <v>0</v>
      </c>
      <c r="K257" s="84" t="b">
        <v>0</v>
      </c>
      <c r="L257" s="84" t="b">
        <v>0</v>
      </c>
    </row>
    <row r="258" spans="1:12" ht="15">
      <c r="A258" s="84" t="s">
        <v>3510</v>
      </c>
      <c r="B258" s="84" t="s">
        <v>2742</v>
      </c>
      <c r="C258" s="84">
        <v>3</v>
      </c>
      <c r="D258" s="118">
        <v>0.0013507333363739467</v>
      </c>
      <c r="E258" s="118">
        <v>2.6068111469189637</v>
      </c>
      <c r="F258" s="84" t="s">
        <v>3935</v>
      </c>
      <c r="G258" s="84" t="b">
        <v>0</v>
      </c>
      <c r="H258" s="84" t="b">
        <v>0</v>
      </c>
      <c r="I258" s="84" t="b">
        <v>0</v>
      </c>
      <c r="J258" s="84" t="b">
        <v>0</v>
      </c>
      <c r="K258" s="84" t="b">
        <v>0</v>
      </c>
      <c r="L258" s="84" t="b">
        <v>0</v>
      </c>
    </row>
    <row r="259" spans="1:12" ht="15">
      <c r="A259" s="84" t="s">
        <v>2742</v>
      </c>
      <c r="B259" s="84" t="s">
        <v>3346</v>
      </c>
      <c r="C259" s="84">
        <v>3</v>
      </c>
      <c r="D259" s="118">
        <v>0.0013507333363739467</v>
      </c>
      <c r="E259" s="118">
        <v>2.3057811512549824</v>
      </c>
      <c r="F259" s="84" t="s">
        <v>3935</v>
      </c>
      <c r="G259" s="84" t="b">
        <v>0</v>
      </c>
      <c r="H259" s="84" t="b">
        <v>0</v>
      </c>
      <c r="I259" s="84" t="b">
        <v>0</v>
      </c>
      <c r="J259" s="84" t="b">
        <v>0</v>
      </c>
      <c r="K259" s="84" t="b">
        <v>0</v>
      </c>
      <c r="L259" s="84" t="b">
        <v>0</v>
      </c>
    </row>
    <row r="260" spans="1:12" ht="15">
      <c r="A260" s="84" t="s">
        <v>3346</v>
      </c>
      <c r="B260" s="84" t="s">
        <v>3511</v>
      </c>
      <c r="C260" s="84">
        <v>3</v>
      </c>
      <c r="D260" s="118">
        <v>0.0013507333363739467</v>
      </c>
      <c r="E260" s="118">
        <v>2.82865989653532</v>
      </c>
      <c r="F260" s="84" t="s">
        <v>3935</v>
      </c>
      <c r="G260" s="84" t="b">
        <v>0</v>
      </c>
      <c r="H260" s="84" t="b">
        <v>0</v>
      </c>
      <c r="I260" s="84" t="b">
        <v>0</v>
      </c>
      <c r="J260" s="84" t="b">
        <v>0</v>
      </c>
      <c r="K260" s="84" t="b">
        <v>0</v>
      </c>
      <c r="L260" s="84" t="b">
        <v>0</v>
      </c>
    </row>
    <row r="261" spans="1:12" ht="15">
      <c r="A261" s="84" t="s">
        <v>3511</v>
      </c>
      <c r="B261" s="84" t="s">
        <v>3512</v>
      </c>
      <c r="C261" s="84">
        <v>3</v>
      </c>
      <c r="D261" s="118">
        <v>0.0013507333363739467</v>
      </c>
      <c r="E261" s="118">
        <v>3.129689892199301</v>
      </c>
      <c r="F261" s="84" t="s">
        <v>3935</v>
      </c>
      <c r="G261" s="84" t="b">
        <v>0</v>
      </c>
      <c r="H261" s="84" t="b">
        <v>0</v>
      </c>
      <c r="I261" s="84" t="b">
        <v>0</v>
      </c>
      <c r="J261" s="84" t="b">
        <v>0</v>
      </c>
      <c r="K261" s="84" t="b">
        <v>0</v>
      </c>
      <c r="L261" s="84" t="b">
        <v>0</v>
      </c>
    </row>
    <row r="262" spans="1:12" ht="15">
      <c r="A262" s="84" t="s">
        <v>3512</v>
      </c>
      <c r="B262" s="84" t="s">
        <v>3347</v>
      </c>
      <c r="C262" s="84">
        <v>3</v>
      </c>
      <c r="D262" s="118">
        <v>0.0013507333363739467</v>
      </c>
      <c r="E262" s="118">
        <v>2.82865989653532</v>
      </c>
      <c r="F262" s="84" t="s">
        <v>3935</v>
      </c>
      <c r="G262" s="84" t="b">
        <v>0</v>
      </c>
      <c r="H262" s="84" t="b">
        <v>0</v>
      </c>
      <c r="I262" s="84" t="b">
        <v>0</v>
      </c>
      <c r="J262" s="84" t="b">
        <v>0</v>
      </c>
      <c r="K262" s="84" t="b">
        <v>0</v>
      </c>
      <c r="L262" s="84" t="b">
        <v>0</v>
      </c>
    </row>
    <row r="263" spans="1:12" ht="15">
      <c r="A263" s="84" t="s">
        <v>3347</v>
      </c>
      <c r="B263" s="84" t="s">
        <v>3513</v>
      </c>
      <c r="C263" s="84">
        <v>3</v>
      </c>
      <c r="D263" s="118">
        <v>0.0013507333363739467</v>
      </c>
      <c r="E263" s="118">
        <v>3.004751155591001</v>
      </c>
      <c r="F263" s="84" t="s">
        <v>3935</v>
      </c>
      <c r="G263" s="84" t="b">
        <v>0</v>
      </c>
      <c r="H263" s="84" t="b">
        <v>0</v>
      </c>
      <c r="I263" s="84" t="b">
        <v>0</v>
      </c>
      <c r="J263" s="84" t="b">
        <v>0</v>
      </c>
      <c r="K263" s="84" t="b">
        <v>0</v>
      </c>
      <c r="L263" s="84" t="b">
        <v>0</v>
      </c>
    </row>
    <row r="264" spans="1:12" ht="15">
      <c r="A264" s="84" t="s">
        <v>3513</v>
      </c>
      <c r="B264" s="84" t="s">
        <v>2742</v>
      </c>
      <c r="C264" s="84">
        <v>3</v>
      </c>
      <c r="D264" s="118">
        <v>0.0013507333363739467</v>
      </c>
      <c r="E264" s="118">
        <v>2.6068111469189637</v>
      </c>
      <c r="F264" s="84" t="s">
        <v>3935</v>
      </c>
      <c r="G264" s="84" t="b">
        <v>0</v>
      </c>
      <c r="H264" s="84" t="b">
        <v>0</v>
      </c>
      <c r="I264" s="84" t="b">
        <v>0</v>
      </c>
      <c r="J264" s="84" t="b">
        <v>0</v>
      </c>
      <c r="K264" s="84" t="b">
        <v>0</v>
      </c>
      <c r="L264" s="84" t="b">
        <v>0</v>
      </c>
    </row>
    <row r="265" spans="1:12" ht="15">
      <c r="A265" s="84" t="s">
        <v>2742</v>
      </c>
      <c r="B265" s="84" t="s">
        <v>3322</v>
      </c>
      <c r="C265" s="84">
        <v>3</v>
      </c>
      <c r="D265" s="118">
        <v>0.0013507333363739467</v>
      </c>
      <c r="E265" s="118">
        <v>2.3057811512549824</v>
      </c>
      <c r="F265" s="84" t="s">
        <v>3935</v>
      </c>
      <c r="G265" s="84" t="b">
        <v>0</v>
      </c>
      <c r="H265" s="84" t="b">
        <v>0</v>
      </c>
      <c r="I265" s="84" t="b">
        <v>0</v>
      </c>
      <c r="J265" s="84" t="b">
        <v>0</v>
      </c>
      <c r="K265" s="84" t="b">
        <v>0</v>
      </c>
      <c r="L265" s="84" t="b">
        <v>0</v>
      </c>
    </row>
    <row r="266" spans="1:12" ht="15">
      <c r="A266" s="84" t="s">
        <v>3322</v>
      </c>
      <c r="B266" s="84" t="s">
        <v>3514</v>
      </c>
      <c r="C266" s="84">
        <v>3</v>
      </c>
      <c r="D266" s="118">
        <v>0.0013507333363739467</v>
      </c>
      <c r="E266" s="118">
        <v>2.70372115992702</v>
      </c>
      <c r="F266" s="84" t="s">
        <v>3935</v>
      </c>
      <c r="G266" s="84" t="b">
        <v>0</v>
      </c>
      <c r="H266" s="84" t="b">
        <v>0</v>
      </c>
      <c r="I266" s="84" t="b">
        <v>0</v>
      </c>
      <c r="J266" s="84" t="b">
        <v>0</v>
      </c>
      <c r="K266" s="84" t="b">
        <v>0</v>
      </c>
      <c r="L266" s="84" t="b">
        <v>0</v>
      </c>
    </row>
    <row r="267" spans="1:12" ht="15">
      <c r="A267" s="84" t="s">
        <v>3514</v>
      </c>
      <c r="B267" s="84" t="s">
        <v>3515</v>
      </c>
      <c r="C267" s="84">
        <v>3</v>
      </c>
      <c r="D267" s="118">
        <v>0.0013507333363739467</v>
      </c>
      <c r="E267" s="118">
        <v>3.129689892199301</v>
      </c>
      <c r="F267" s="84" t="s">
        <v>3935</v>
      </c>
      <c r="G267" s="84" t="b">
        <v>0</v>
      </c>
      <c r="H267" s="84" t="b">
        <v>0</v>
      </c>
      <c r="I267" s="84" t="b">
        <v>0</v>
      </c>
      <c r="J267" s="84" t="b">
        <v>0</v>
      </c>
      <c r="K267" s="84" t="b">
        <v>0</v>
      </c>
      <c r="L267" s="84" t="b">
        <v>0</v>
      </c>
    </row>
    <row r="268" spans="1:12" ht="15">
      <c r="A268" s="84" t="s">
        <v>3516</v>
      </c>
      <c r="B268" s="84" t="s">
        <v>3517</v>
      </c>
      <c r="C268" s="84">
        <v>3</v>
      </c>
      <c r="D268" s="118">
        <v>0.0013507333363739467</v>
      </c>
      <c r="E268" s="118">
        <v>3.129689892199301</v>
      </c>
      <c r="F268" s="84" t="s">
        <v>3935</v>
      </c>
      <c r="G268" s="84" t="b">
        <v>0</v>
      </c>
      <c r="H268" s="84" t="b">
        <v>0</v>
      </c>
      <c r="I268" s="84" t="b">
        <v>0</v>
      </c>
      <c r="J268" s="84" t="b">
        <v>0</v>
      </c>
      <c r="K268" s="84" t="b">
        <v>0</v>
      </c>
      <c r="L268" s="84" t="b">
        <v>0</v>
      </c>
    </row>
    <row r="269" spans="1:12" ht="15">
      <c r="A269" s="84" t="s">
        <v>2734</v>
      </c>
      <c r="B269" s="84" t="s">
        <v>2764</v>
      </c>
      <c r="C269" s="84">
        <v>3</v>
      </c>
      <c r="D269" s="118">
        <v>0.0013507333363739467</v>
      </c>
      <c r="E269" s="118">
        <v>0.817230434754538</v>
      </c>
      <c r="F269" s="84" t="s">
        <v>3935</v>
      </c>
      <c r="G269" s="84" t="b">
        <v>0</v>
      </c>
      <c r="H269" s="84" t="b">
        <v>0</v>
      </c>
      <c r="I269" s="84" t="b">
        <v>0</v>
      </c>
      <c r="J269" s="84" t="b">
        <v>0</v>
      </c>
      <c r="K269" s="84" t="b">
        <v>0</v>
      </c>
      <c r="L269" s="84" t="b">
        <v>0</v>
      </c>
    </row>
    <row r="270" spans="1:12" ht="15">
      <c r="A270" s="84" t="s">
        <v>316</v>
      </c>
      <c r="B270" s="84" t="s">
        <v>2781</v>
      </c>
      <c r="C270" s="84">
        <v>3</v>
      </c>
      <c r="D270" s="118">
        <v>0.0013507333363739467</v>
      </c>
      <c r="E270" s="118">
        <v>2.907841142582945</v>
      </c>
      <c r="F270" s="84" t="s">
        <v>3935</v>
      </c>
      <c r="G270" s="84" t="b">
        <v>0</v>
      </c>
      <c r="H270" s="84" t="b">
        <v>0</v>
      </c>
      <c r="I270" s="84" t="b">
        <v>0</v>
      </c>
      <c r="J270" s="84" t="b">
        <v>1</v>
      </c>
      <c r="K270" s="84" t="b">
        <v>0</v>
      </c>
      <c r="L270" s="84" t="b">
        <v>0</v>
      </c>
    </row>
    <row r="271" spans="1:12" ht="15">
      <c r="A271" s="84" t="s">
        <v>357</v>
      </c>
      <c r="B271" s="84" t="s">
        <v>2964</v>
      </c>
      <c r="C271" s="84">
        <v>3</v>
      </c>
      <c r="D271" s="118">
        <v>0.0013507333363739467</v>
      </c>
      <c r="E271" s="118">
        <v>3.004751155591001</v>
      </c>
      <c r="F271" s="84" t="s">
        <v>3935</v>
      </c>
      <c r="G271" s="84" t="b">
        <v>0</v>
      </c>
      <c r="H271" s="84" t="b">
        <v>0</v>
      </c>
      <c r="I271" s="84" t="b">
        <v>0</v>
      </c>
      <c r="J271" s="84" t="b">
        <v>0</v>
      </c>
      <c r="K271" s="84" t="b">
        <v>0</v>
      </c>
      <c r="L271" s="84" t="b">
        <v>0</v>
      </c>
    </row>
    <row r="272" spans="1:12" ht="15">
      <c r="A272" s="84" t="s">
        <v>3520</v>
      </c>
      <c r="B272" s="84" t="s">
        <v>3521</v>
      </c>
      <c r="C272" s="84">
        <v>3</v>
      </c>
      <c r="D272" s="118">
        <v>0.0013507333363739467</v>
      </c>
      <c r="E272" s="118">
        <v>3.129689892199301</v>
      </c>
      <c r="F272" s="84" t="s">
        <v>3935</v>
      </c>
      <c r="G272" s="84" t="b">
        <v>0</v>
      </c>
      <c r="H272" s="84" t="b">
        <v>0</v>
      </c>
      <c r="I272" s="84" t="b">
        <v>0</v>
      </c>
      <c r="J272" s="84" t="b">
        <v>0</v>
      </c>
      <c r="K272" s="84" t="b">
        <v>0</v>
      </c>
      <c r="L272" s="84" t="b">
        <v>0</v>
      </c>
    </row>
    <row r="273" spans="1:12" ht="15">
      <c r="A273" s="84" t="s">
        <v>3521</v>
      </c>
      <c r="B273" s="84" t="s">
        <v>3350</v>
      </c>
      <c r="C273" s="84">
        <v>3</v>
      </c>
      <c r="D273" s="118">
        <v>0.0013507333363739467</v>
      </c>
      <c r="E273" s="118">
        <v>2.82865989653532</v>
      </c>
      <c r="F273" s="84" t="s">
        <v>3935</v>
      </c>
      <c r="G273" s="84" t="b">
        <v>0</v>
      </c>
      <c r="H273" s="84" t="b">
        <v>0</v>
      </c>
      <c r="I273" s="84" t="b">
        <v>0</v>
      </c>
      <c r="J273" s="84" t="b">
        <v>0</v>
      </c>
      <c r="K273" s="84" t="b">
        <v>0</v>
      </c>
      <c r="L273" s="84" t="b">
        <v>0</v>
      </c>
    </row>
    <row r="274" spans="1:12" ht="15">
      <c r="A274" s="84" t="s">
        <v>3350</v>
      </c>
      <c r="B274" s="84" t="s">
        <v>3522</v>
      </c>
      <c r="C274" s="84">
        <v>3</v>
      </c>
      <c r="D274" s="118">
        <v>0.0013507333363739467</v>
      </c>
      <c r="E274" s="118">
        <v>2.82865989653532</v>
      </c>
      <c r="F274" s="84" t="s">
        <v>3935</v>
      </c>
      <c r="G274" s="84" t="b">
        <v>0</v>
      </c>
      <c r="H274" s="84" t="b">
        <v>0</v>
      </c>
      <c r="I274" s="84" t="b">
        <v>0</v>
      </c>
      <c r="J274" s="84" t="b">
        <v>0</v>
      </c>
      <c r="K274" s="84" t="b">
        <v>0</v>
      </c>
      <c r="L274" s="84" t="b">
        <v>0</v>
      </c>
    </row>
    <row r="275" spans="1:12" ht="15">
      <c r="A275" s="84" t="s">
        <v>3522</v>
      </c>
      <c r="B275" s="84" t="s">
        <v>3523</v>
      </c>
      <c r="C275" s="84">
        <v>3</v>
      </c>
      <c r="D275" s="118">
        <v>0.0013507333363739467</v>
      </c>
      <c r="E275" s="118">
        <v>3.129689892199301</v>
      </c>
      <c r="F275" s="84" t="s">
        <v>3935</v>
      </c>
      <c r="G275" s="84" t="b">
        <v>0</v>
      </c>
      <c r="H275" s="84" t="b">
        <v>0</v>
      </c>
      <c r="I275" s="84" t="b">
        <v>0</v>
      </c>
      <c r="J275" s="84" t="b">
        <v>0</v>
      </c>
      <c r="K275" s="84" t="b">
        <v>0</v>
      </c>
      <c r="L275" s="84" t="b">
        <v>0</v>
      </c>
    </row>
    <row r="276" spans="1:12" ht="15">
      <c r="A276" s="84" t="s">
        <v>3523</v>
      </c>
      <c r="B276" s="84" t="s">
        <v>3524</v>
      </c>
      <c r="C276" s="84">
        <v>3</v>
      </c>
      <c r="D276" s="118">
        <v>0.0013507333363739467</v>
      </c>
      <c r="E276" s="118">
        <v>3.129689892199301</v>
      </c>
      <c r="F276" s="84" t="s">
        <v>3935</v>
      </c>
      <c r="G276" s="84" t="b">
        <v>0</v>
      </c>
      <c r="H276" s="84" t="b">
        <v>0</v>
      </c>
      <c r="I276" s="84" t="b">
        <v>0</v>
      </c>
      <c r="J276" s="84" t="b">
        <v>0</v>
      </c>
      <c r="K276" s="84" t="b">
        <v>0</v>
      </c>
      <c r="L276" s="84" t="b">
        <v>0</v>
      </c>
    </row>
    <row r="277" spans="1:12" ht="15">
      <c r="A277" s="84" t="s">
        <v>3524</v>
      </c>
      <c r="B277" s="84" t="s">
        <v>2746</v>
      </c>
      <c r="C277" s="84">
        <v>3</v>
      </c>
      <c r="D277" s="118">
        <v>0.0013507333363739467</v>
      </c>
      <c r="E277" s="118">
        <v>2.4026911642630386</v>
      </c>
      <c r="F277" s="84" t="s">
        <v>3935</v>
      </c>
      <c r="G277" s="84" t="b">
        <v>0</v>
      </c>
      <c r="H277" s="84" t="b">
        <v>0</v>
      </c>
      <c r="I277" s="84" t="b">
        <v>0</v>
      </c>
      <c r="J277" s="84" t="b">
        <v>0</v>
      </c>
      <c r="K277" s="84" t="b">
        <v>0</v>
      </c>
      <c r="L277" s="84" t="b">
        <v>0</v>
      </c>
    </row>
    <row r="278" spans="1:12" ht="15">
      <c r="A278" s="84" t="s">
        <v>2741</v>
      </c>
      <c r="B278" s="84" t="s">
        <v>1469</v>
      </c>
      <c r="C278" s="84">
        <v>3</v>
      </c>
      <c r="D278" s="118">
        <v>0.0013507333363739467</v>
      </c>
      <c r="E278" s="118">
        <v>0.8267339754992814</v>
      </c>
      <c r="F278" s="84" t="s">
        <v>3935</v>
      </c>
      <c r="G278" s="84" t="b">
        <v>0</v>
      </c>
      <c r="H278" s="84" t="b">
        <v>0</v>
      </c>
      <c r="I278" s="84" t="b">
        <v>0</v>
      </c>
      <c r="J278" s="84" t="b">
        <v>0</v>
      </c>
      <c r="K278" s="84" t="b">
        <v>0</v>
      </c>
      <c r="L278" s="84" t="b">
        <v>0</v>
      </c>
    </row>
    <row r="279" spans="1:12" ht="15">
      <c r="A279" s="84" t="s">
        <v>1469</v>
      </c>
      <c r="B279" s="84" t="s">
        <v>3525</v>
      </c>
      <c r="C279" s="84">
        <v>3</v>
      </c>
      <c r="D279" s="118">
        <v>0.0013507333363739467</v>
      </c>
      <c r="E279" s="118">
        <v>1.5537327034355437</v>
      </c>
      <c r="F279" s="84" t="s">
        <v>3935</v>
      </c>
      <c r="G279" s="84" t="b">
        <v>0</v>
      </c>
      <c r="H279" s="84" t="b">
        <v>0</v>
      </c>
      <c r="I279" s="84" t="b">
        <v>0</v>
      </c>
      <c r="J279" s="84" t="b">
        <v>0</v>
      </c>
      <c r="K279" s="84" t="b">
        <v>0</v>
      </c>
      <c r="L279" s="84" t="b">
        <v>0</v>
      </c>
    </row>
    <row r="280" spans="1:12" ht="15">
      <c r="A280" s="84" t="s">
        <v>3527</v>
      </c>
      <c r="B280" s="84" t="s">
        <v>1469</v>
      </c>
      <c r="C280" s="84">
        <v>3</v>
      </c>
      <c r="D280" s="118">
        <v>0.0013507333363739467</v>
      </c>
      <c r="E280" s="118">
        <v>1.5537327034355437</v>
      </c>
      <c r="F280" s="84" t="s">
        <v>3935</v>
      </c>
      <c r="G280" s="84" t="b">
        <v>0</v>
      </c>
      <c r="H280" s="84" t="b">
        <v>0</v>
      </c>
      <c r="I280" s="84" t="b">
        <v>0</v>
      </c>
      <c r="J280" s="84" t="b">
        <v>0</v>
      </c>
      <c r="K280" s="84" t="b">
        <v>0</v>
      </c>
      <c r="L280" s="84" t="b">
        <v>0</v>
      </c>
    </row>
    <row r="281" spans="1:12" ht="15">
      <c r="A281" s="84" t="s">
        <v>3330</v>
      </c>
      <c r="B281" s="84" t="s">
        <v>2793</v>
      </c>
      <c r="C281" s="84">
        <v>3</v>
      </c>
      <c r="D281" s="118">
        <v>0.0013507333363739467</v>
      </c>
      <c r="E281" s="118">
        <v>2.159653115576744</v>
      </c>
      <c r="F281" s="84" t="s">
        <v>3935</v>
      </c>
      <c r="G281" s="84" t="b">
        <v>0</v>
      </c>
      <c r="H281" s="84" t="b">
        <v>0</v>
      </c>
      <c r="I281" s="84" t="b">
        <v>0</v>
      </c>
      <c r="J281" s="84" t="b">
        <v>0</v>
      </c>
      <c r="K281" s="84" t="b">
        <v>0</v>
      </c>
      <c r="L281" s="84" t="b">
        <v>0</v>
      </c>
    </row>
    <row r="282" spans="1:12" ht="15">
      <c r="A282" s="84" t="s">
        <v>2793</v>
      </c>
      <c r="B282" s="84" t="s">
        <v>3528</v>
      </c>
      <c r="C282" s="84">
        <v>3</v>
      </c>
      <c r="D282" s="118">
        <v>0.0013507333363739467</v>
      </c>
      <c r="E282" s="118">
        <v>2.4606831112407255</v>
      </c>
      <c r="F282" s="84" t="s">
        <v>3935</v>
      </c>
      <c r="G282" s="84" t="b">
        <v>0</v>
      </c>
      <c r="H282" s="84" t="b">
        <v>0</v>
      </c>
      <c r="I282" s="84" t="b">
        <v>0</v>
      </c>
      <c r="J282" s="84" t="b">
        <v>0</v>
      </c>
      <c r="K282" s="84" t="b">
        <v>0</v>
      </c>
      <c r="L282" s="84" t="b">
        <v>0</v>
      </c>
    </row>
    <row r="283" spans="1:12" ht="15">
      <c r="A283" s="84" t="s">
        <v>3528</v>
      </c>
      <c r="B283" s="84" t="s">
        <v>3529</v>
      </c>
      <c r="C283" s="84">
        <v>3</v>
      </c>
      <c r="D283" s="118">
        <v>0.0013507333363739467</v>
      </c>
      <c r="E283" s="118">
        <v>3.129689892199301</v>
      </c>
      <c r="F283" s="84" t="s">
        <v>3935</v>
      </c>
      <c r="G283" s="84" t="b">
        <v>0</v>
      </c>
      <c r="H283" s="84" t="b">
        <v>0</v>
      </c>
      <c r="I283" s="84" t="b">
        <v>0</v>
      </c>
      <c r="J283" s="84" t="b">
        <v>0</v>
      </c>
      <c r="K283" s="84" t="b">
        <v>0</v>
      </c>
      <c r="L283" s="84" t="b">
        <v>0</v>
      </c>
    </row>
    <row r="284" spans="1:12" ht="15">
      <c r="A284" s="84" t="s">
        <v>3529</v>
      </c>
      <c r="B284" s="84" t="s">
        <v>3530</v>
      </c>
      <c r="C284" s="84">
        <v>3</v>
      </c>
      <c r="D284" s="118">
        <v>0.0013507333363739467</v>
      </c>
      <c r="E284" s="118">
        <v>3.129689892199301</v>
      </c>
      <c r="F284" s="84" t="s">
        <v>3935</v>
      </c>
      <c r="G284" s="84" t="b">
        <v>0</v>
      </c>
      <c r="H284" s="84" t="b">
        <v>0</v>
      </c>
      <c r="I284" s="84" t="b">
        <v>0</v>
      </c>
      <c r="J284" s="84" t="b">
        <v>0</v>
      </c>
      <c r="K284" s="84" t="b">
        <v>0</v>
      </c>
      <c r="L284" s="84" t="b">
        <v>0</v>
      </c>
    </row>
    <row r="285" spans="1:12" ht="15">
      <c r="A285" s="84" t="s">
        <v>3530</v>
      </c>
      <c r="B285" s="84" t="s">
        <v>3531</v>
      </c>
      <c r="C285" s="84">
        <v>3</v>
      </c>
      <c r="D285" s="118">
        <v>0.0013507333363739467</v>
      </c>
      <c r="E285" s="118">
        <v>3.129689892199301</v>
      </c>
      <c r="F285" s="84" t="s">
        <v>3935</v>
      </c>
      <c r="G285" s="84" t="b">
        <v>0</v>
      </c>
      <c r="H285" s="84" t="b">
        <v>0</v>
      </c>
      <c r="I285" s="84" t="b">
        <v>0</v>
      </c>
      <c r="J285" s="84" t="b">
        <v>0</v>
      </c>
      <c r="K285" s="84" t="b">
        <v>0</v>
      </c>
      <c r="L285" s="84" t="b">
        <v>0</v>
      </c>
    </row>
    <row r="286" spans="1:12" ht="15">
      <c r="A286" s="84" t="s">
        <v>3531</v>
      </c>
      <c r="B286" s="84" t="s">
        <v>2768</v>
      </c>
      <c r="C286" s="84">
        <v>3</v>
      </c>
      <c r="D286" s="118">
        <v>0.0013507333363739467</v>
      </c>
      <c r="E286" s="118">
        <v>2.7617131069047067</v>
      </c>
      <c r="F286" s="84" t="s">
        <v>3935</v>
      </c>
      <c r="G286" s="84" t="b">
        <v>0</v>
      </c>
      <c r="H286" s="84" t="b">
        <v>0</v>
      </c>
      <c r="I286" s="84" t="b">
        <v>0</v>
      </c>
      <c r="J286" s="84" t="b">
        <v>0</v>
      </c>
      <c r="K286" s="84" t="b">
        <v>0</v>
      </c>
      <c r="L286" s="84" t="b">
        <v>0</v>
      </c>
    </row>
    <row r="287" spans="1:12" ht="15">
      <c r="A287" s="84" t="s">
        <v>2768</v>
      </c>
      <c r="B287" s="84" t="s">
        <v>3532</v>
      </c>
      <c r="C287" s="84">
        <v>3</v>
      </c>
      <c r="D287" s="118">
        <v>0.0013507333363739467</v>
      </c>
      <c r="E287" s="118">
        <v>2.7617131069047067</v>
      </c>
      <c r="F287" s="84" t="s">
        <v>3935</v>
      </c>
      <c r="G287" s="84" t="b">
        <v>0</v>
      </c>
      <c r="H287" s="84" t="b">
        <v>0</v>
      </c>
      <c r="I287" s="84" t="b">
        <v>0</v>
      </c>
      <c r="J287" s="84" t="b">
        <v>0</v>
      </c>
      <c r="K287" s="84" t="b">
        <v>0</v>
      </c>
      <c r="L287" s="84" t="b">
        <v>0</v>
      </c>
    </row>
    <row r="288" spans="1:12" ht="15">
      <c r="A288" s="84" t="s">
        <v>3532</v>
      </c>
      <c r="B288" s="84" t="s">
        <v>3533</v>
      </c>
      <c r="C288" s="84">
        <v>3</v>
      </c>
      <c r="D288" s="118">
        <v>0.0013507333363739467</v>
      </c>
      <c r="E288" s="118">
        <v>3.129689892199301</v>
      </c>
      <c r="F288" s="84" t="s">
        <v>3935</v>
      </c>
      <c r="G288" s="84" t="b">
        <v>0</v>
      </c>
      <c r="H288" s="84" t="b">
        <v>0</v>
      </c>
      <c r="I288" s="84" t="b">
        <v>0</v>
      </c>
      <c r="J288" s="84" t="b">
        <v>0</v>
      </c>
      <c r="K288" s="84" t="b">
        <v>0</v>
      </c>
      <c r="L288" s="84" t="b">
        <v>0</v>
      </c>
    </row>
    <row r="289" spans="1:12" ht="15">
      <c r="A289" s="84" t="s">
        <v>3533</v>
      </c>
      <c r="B289" s="84" t="s">
        <v>3534</v>
      </c>
      <c r="C289" s="84">
        <v>3</v>
      </c>
      <c r="D289" s="118">
        <v>0.0013507333363739467</v>
      </c>
      <c r="E289" s="118">
        <v>3.129689892199301</v>
      </c>
      <c r="F289" s="84" t="s">
        <v>3935</v>
      </c>
      <c r="G289" s="84" t="b">
        <v>0</v>
      </c>
      <c r="H289" s="84" t="b">
        <v>0</v>
      </c>
      <c r="I289" s="84" t="b">
        <v>0</v>
      </c>
      <c r="J289" s="84" t="b">
        <v>0</v>
      </c>
      <c r="K289" s="84" t="b">
        <v>0</v>
      </c>
      <c r="L289" s="84" t="b">
        <v>0</v>
      </c>
    </row>
    <row r="290" spans="1:12" ht="15">
      <c r="A290" s="84" t="s">
        <v>3534</v>
      </c>
      <c r="B290" s="84" t="s">
        <v>3535</v>
      </c>
      <c r="C290" s="84">
        <v>3</v>
      </c>
      <c r="D290" s="118">
        <v>0.0013507333363739467</v>
      </c>
      <c r="E290" s="118">
        <v>3.129689892199301</v>
      </c>
      <c r="F290" s="84" t="s">
        <v>3935</v>
      </c>
      <c r="G290" s="84" t="b">
        <v>0</v>
      </c>
      <c r="H290" s="84" t="b">
        <v>0</v>
      </c>
      <c r="I290" s="84" t="b">
        <v>0</v>
      </c>
      <c r="J290" s="84" t="b">
        <v>0</v>
      </c>
      <c r="K290" s="84" t="b">
        <v>0</v>
      </c>
      <c r="L290" s="84" t="b">
        <v>0</v>
      </c>
    </row>
    <row r="291" spans="1:12" ht="15">
      <c r="A291" s="84" t="s">
        <v>3535</v>
      </c>
      <c r="B291" s="84" t="s">
        <v>3536</v>
      </c>
      <c r="C291" s="84">
        <v>3</v>
      </c>
      <c r="D291" s="118">
        <v>0.0013507333363739467</v>
      </c>
      <c r="E291" s="118">
        <v>3.129689892199301</v>
      </c>
      <c r="F291" s="84" t="s">
        <v>3935</v>
      </c>
      <c r="G291" s="84" t="b">
        <v>0</v>
      </c>
      <c r="H291" s="84" t="b">
        <v>0</v>
      </c>
      <c r="I291" s="84" t="b">
        <v>0</v>
      </c>
      <c r="J291" s="84" t="b">
        <v>0</v>
      </c>
      <c r="K291" s="84" t="b">
        <v>0</v>
      </c>
      <c r="L291" s="84" t="b">
        <v>0</v>
      </c>
    </row>
    <row r="292" spans="1:12" ht="15">
      <c r="A292" s="84" t="s">
        <v>3536</v>
      </c>
      <c r="B292" s="84" t="s">
        <v>3332</v>
      </c>
      <c r="C292" s="84">
        <v>3</v>
      </c>
      <c r="D292" s="118">
        <v>0.0013507333363739467</v>
      </c>
      <c r="E292" s="118">
        <v>2.7617131069047067</v>
      </c>
      <c r="F292" s="84" t="s">
        <v>3935</v>
      </c>
      <c r="G292" s="84" t="b">
        <v>0</v>
      </c>
      <c r="H292" s="84" t="b">
        <v>0</v>
      </c>
      <c r="I292" s="84" t="b">
        <v>0</v>
      </c>
      <c r="J292" s="84" t="b">
        <v>0</v>
      </c>
      <c r="K292" s="84" t="b">
        <v>0</v>
      </c>
      <c r="L292" s="84" t="b">
        <v>0</v>
      </c>
    </row>
    <row r="293" spans="1:12" ht="15">
      <c r="A293" s="84" t="s">
        <v>3332</v>
      </c>
      <c r="B293" s="84" t="s">
        <v>3537</v>
      </c>
      <c r="C293" s="84">
        <v>3</v>
      </c>
      <c r="D293" s="118">
        <v>0.0013507333363739467</v>
      </c>
      <c r="E293" s="118">
        <v>2.7617131069047067</v>
      </c>
      <c r="F293" s="84" t="s">
        <v>3935</v>
      </c>
      <c r="G293" s="84" t="b">
        <v>0</v>
      </c>
      <c r="H293" s="84" t="b">
        <v>0</v>
      </c>
      <c r="I293" s="84" t="b">
        <v>0</v>
      </c>
      <c r="J293" s="84" t="b">
        <v>0</v>
      </c>
      <c r="K293" s="84" t="b">
        <v>0</v>
      </c>
      <c r="L293" s="84" t="b">
        <v>0</v>
      </c>
    </row>
    <row r="294" spans="1:12" ht="15">
      <c r="A294" s="84" t="s">
        <v>674</v>
      </c>
      <c r="B294" s="84" t="s">
        <v>3538</v>
      </c>
      <c r="C294" s="84">
        <v>3</v>
      </c>
      <c r="D294" s="118">
        <v>0.0013507333363739467</v>
      </c>
      <c r="E294" s="118">
        <v>1.7872672113770947</v>
      </c>
      <c r="F294" s="84" t="s">
        <v>3935</v>
      </c>
      <c r="G294" s="84" t="b">
        <v>0</v>
      </c>
      <c r="H294" s="84" t="b">
        <v>0</v>
      </c>
      <c r="I294" s="84" t="b">
        <v>0</v>
      </c>
      <c r="J294" s="84" t="b">
        <v>0</v>
      </c>
      <c r="K294" s="84" t="b">
        <v>0</v>
      </c>
      <c r="L294" s="84" t="b">
        <v>0</v>
      </c>
    </row>
    <row r="295" spans="1:12" ht="15">
      <c r="A295" s="84" t="s">
        <v>3538</v>
      </c>
      <c r="B295" s="84" t="s">
        <v>3539</v>
      </c>
      <c r="C295" s="84">
        <v>3</v>
      </c>
      <c r="D295" s="118">
        <v>0.0013507333363739467</v>
      </c>
      <c r="E295" s="118">
        <v>3.129689892199301</v>
      </c>
      <c r="F295" s="84" t="s">
        <v>3935</v>
      </c>
      <c r="G295" s="84" t="b">
        <v>0</v>
      </c>
      <c r="H295" s="84" t="b">
        <v>0</v>
      </c>
      <c r="I295" s="84" t="b">
        <v>0</v>
      </c>
      <c r="J295" s="84" t="b">
        <v>0</v>
      </c>
      <c r="K295" s="84" t="b">
        <v>0</v>
      </c>
      <c r="L295" s="84" t="b">
        <v>0</v>
      </c>
    </row>
    <row r="296" spans="1:12" ht="15">
      <c r="A296" s="84" t="s">
        <v>3539</v>
      </c>
      <c r="B296" s="84" t="s">
        <v>3439</v>
      </c>
      <c r="C296" s="84">
        <v>3</v>
      </c>
      <c r="D296" s="118">
        <v>0.0013507333363739467</v>
      </c>
      <c r="E296" s="118">
        <v>3.004751155591001</v>
      </c>
      <c r="F296" s="84" t="s">
        <v>3935</v>
      </c>
      <c r="G296" s="84" t="b">
        <v>0</v>
      </c>
      <c r="H296" s="84" t="b">
        <v>0</v>
      </c>
      <c r="I296" s="84" t="b">
        <v>0</v>
      </c>
      <c r="J296" s="84" t="b">
        <v>0</v>
      </c>
      <c r="K296" s="84" t="b">
        <v>0</v>
      </c>
      <c r="L296" s="84" t="b">
        <v>0</v>
      </c>
    </row>
    <row r="297" spans="1:12" ht="15">
      <c r="A297" s="84" t="s">
        <v>3439</v>
      </c>
      <c r="B297" s="84" t="s">
        <v>3540</v>
      </c>
      <c r="C297" s="84">
        <v>3</v>
      </c>
      <c r="D297" s="118">
        <v>0.0013507333363739467</v>
      </c>
      <c r="E297" s="118">
        <v>3.004751155591001</v>
      </c>
      <c r="F297" s="84" t="s">
        <v>3935</v>
      </c>
      <c r="G297" s="84" t="b">
        <v>0</v>
      </c>
      <c r="H297" s="84" t="b">
        <v>0</v>
      </c>
      <c r="I297" s="84" t="b">
        <v>0</v>
      </c>
      <c r="J297" s="84" t="b">
        <v>0</v>
      </c>
      <c r="K297" s="84" t="b">
        <v>0</v>
      </c>
      <c r="L297" s="84" t="b">
        <v>0</v>
      </c>
    </row>
    <row r="298" spans="1:12" ht="15">
      <c r="A298" s="84" t="s">
        <v>3540</v>
      </c>
      <c r="B298" s="84" t="s">
        <v>3353</v>
      </c>
      <c r="C298" s="84">
        <v>3</v>
      </c>
      <c r="D298" s="118">
        <v>0.0013507333363739467</v>
      </c>
      <c r="E298" s="118">
        <v>2.82865989653532</v>
      </c>
      <c r="F298" s="84" t="s">
        <v>3935</v>
      </c>
      <c r="G298" s="84" t="b">
        <v>0</v>
      </c>
      <c r="H298" s="84" t="b">
        <v>0</v>
      </c>
      <c r="I298" s="84" t="b">
        <v>0</v>
      </c>
      <c r="J298" s="84" t="b">
        <v>0</v>
      </c>
      <c r="K298" s="84" t="b">
        <v>0</v>
      </c>
      <c r="L298" s="84" t="b">
        <v>0</v>
      </c>
    </row>
    <row r="299" spans="1:12" ht="15">
      <c r="A299" s="84" t="s">
        <v>3353</v>
      </c>
      <c r="B299" s="84" t="s">
        <v>3541</v>
      </c>
      <c r="C299" s="84">
        <v>3</v>
      </c>
      <c r="D299" s="118">
        <v>0.0013507333363739467</v>
      </c>
      <c r="E299" s="118">
        <v>2.82865989653532</v>
      </c>
      <c r="F299" s="84" t="s">
        <v>3935</v>
      </c>
      <c r="G299" s="84" t="b">
        <v>0</v>
      </c>
      <c r="H299" s="84" t="b">
        <v>0</v>
      </c>
      <c r="I299" s="84" t="b">
        <v>0</v>
      </c>
      <c r="J299" s="84" t="b">
        <v>0</v>
      </c>
      <c r="K299" s="84" t="b">
        <v>0</v>
      </c>
      <c r="L299" s="84" t="b">
        <v>0</v>
      </c>
    </row>
    <row r="300" spans="1:12" ht="15">
      <c r="A300" s="84" t="s">
        <v>3541</v>
      </c>
      <c r="B300" s="84" t="s">
        <v>3350</v>
      </c>
      <c r="C300" s="84">
        <v>3</v>
      </c>
      <c r="D300" s="118">
        <v>0.0013507333363739467</v>
      </c>
      <c r="E300" s="118">
        <v>2.82865989653532</v>
      </c>
      <c r="F300" s="84" t="s">
        <v>3935</v>
      </c>
      <c r="G300" s="84" t="b">
        <v>0</v>
      </c>
      <c r="H300" s="84" t="b">
        <v>0</v>
      </c>
      <c r="I300" s="84" t="b">
        <v>0</v>
      </c>
      <c r="J300" s="84" t="b">
        <v>0</v>
      </c>
      <c r="K300" s="84" t="b">
        <v>0</v>
      </c>
      <c r="L300" s="84" t="b">
        <v>0</v>
      </c>
    </row>
    <row r="301" spans="1:12" ht="15">
      <c r="A301" s="84" t="s">
        <v>3350</v>
      </c>
      <c r="B301" s="84" t="s">
        <v>3542</v>
      </c>
      <c r="C301" s="84">
        <v>3</v>
      </c>
      <c r="D301" s="118">
        <v>0.0013507333363739467</v>
      </c>
      <c r="E301" s="118">
        <v>2.82865989653532</v>
      </c>
      <c r="F301" s="84" t="s">
        <v>3935</v>
      </c>
      <c r="G301" s="84" t="b">
        <v>0</v>
      </c>
      <c r="H301" s="84" t="b">
        <v>0</v>
      </c>
      <c r="I301" s="84" t="b">
        <v>0</v>
      </c>
      <c r="J301" s="84" t="b">
        <v>0</v>
      </c>
      <c r="K301" s="84" t="b">
        <v>0</v>
      </c>
      <c r="L301" s="84" t="b">
        <v>0</v>
      </c>
    </row>
    <row r="302" spans="1:12" ht="15">
      <c r="A302" s="84" t="s">
        <v>3542</v>
      </c>
      <c r="B302" s="84" t="s">
        <v>3440</v>
      </c>
      <c r="C302" s="84">
        <v>3</v>
      </c>
      <c r="D302" s="118">
        <v>0.0013507333363739467</v>
      </c>
      <c r="E302" s="118">
        <v>3.004751155591001</v>
      </c>
      <c r="F302" s="84" t="s">
        <v>3935</v>
      </c>
      <c r="G302" s="84" t="b">
        <v>0</v>
      </c>
      <c r="H302" s="84" t="b">
        <v>0</v>
      </c>
      <c r="I302" s="84" t="b">
        <v>0</v>
      </c>
      <c r="J302" s="84" t="b">
        <v>0</v>
      </c>
      <c r="K302" s="84" t="b">
        <v>0</v>
      </c>
      <c r="L302" s="84" t="b">
        <v>0</v>
      </c>
    </row>
    <row r="303" spans="1:12" ht="15">
      <c r="A303" s="84" t="s">
        <v>3440</v>
      </c>
      <c r="B303" s="84" t="s">
        <v>3543</v>
      </c>
      <c r="C303" s="84">
        <v>3</v>
      </c>
      <c r="D303" s="118">
        <v>0.0013507333363739467</v>
      </c>
      <c r="E303" s="118">
        <v>3.004751155591001</v>
      </c>
      <c r="F303" s="84" t="s">
        <v>3935</v>
      </c>
      <c r="G303" s="84" t="b">
        <v>0</v>
      </c>
      <c r="H303" s="84" t="b">
        <v>0</v>
      </c>
      <c r="I303" s="84" t="b">
        <v>0</v>
      </c>
      <c r="J303" s="84" t="b">
        <v>0</v>
      </c>
      <c r="K303" s="84" t="b">
        <v>0</v>
      </c>
      <c r="L303" s="84" t="b">
        <v>0</v>
      </c>
    </row>
    <row r="304" spans="1:12" ht="15">
      <c r="A304" s="84" t="s">
        <v>303</v>
      </c>
      <c r="B304" s="84" t="s">
        <v>674</v>
      </c>
      <c r="C304" s="84">
        <v>3</v>
      </c>
      <c r="D304" s="118">
        <v>0.0013507333363739467</v>
      </c>
      <c r="E304" s="118">
        <v>0.8286598965353198</v>
      </c>
      <c r="F304" s="84" t="s">
        <v>3935</v>
      </c>
      <c r="G304" s="84" t="b">
        <v>0</v>
      </c>
      <c r="H304" s="84" t="b">
        <v>0</v>
      </c>
      <c r="I304" s="84" t="b">
        <v>0</v>
      </c>
      <c r="J304" s="84" t="b">
        <v>0</v>
      </c>
      <c r="K304" s="84" t="b">
        <v>0</v>
      </c>
      <c r="L304" s="84" t="b">
        <v>0</v>
      </c>
    </row>
    <row r="305" spans="1:12" ht="15">
      <c r="A305" s="84" t="s">
        <v>3450</v>
      </c>
      <c r="B305" s="84" t="s">
        <v>2741</v>
      </c>
      <c r="C305" s="84">
        <v>3</v>
      </c>
      <c r="D305" s="118">
        <v>0.0013507333363739467</v>
      </c>
      <c r="E305" s="118">
        <v>2.2777524276547387</v>
      </c>
      <c r="F305" s="84" t="s">
        <v>3935</v>
      </c>
      <c r="G305" s="84" t="b">
        <v>0</v>
      </c>
      <c r="H305" s="84" t="b">
        <v>0</v>
      </c>
      <c r="I305" s="84" t="b">
        <v>0</v>
      </c>
      <c r="J305" s="84" t="b">
        <v>0</v>
      </c>
      <c r="K305" s="84" t="b">
        <v>0</v>
      </c>
      <c r="L305" s="84" t="b">
        <v>0</v>
      </c>
    </row>
    <row r="306" spans="1:12" ht="15">
      <c r="A306" s="84" t="s">
        <v>3548</v>
      </c>
      <c r="B306" s="84" t="s">
        <v>3549</v>
      </c>
      <c r="C306" s="84">
        <v>3</v>
      </c>
      <c r="D306" s="118">
        <v>0.0013507333363739467</v>
      </c>
      <c r="E306" s="118">
        <v>3.129689892199301</v>
      </c>
      <c r="F306" s="84" t="s">
        <v>3935</v>
      </c>
      <c r="G306" s="84" t="b">
        <v>0</v>
      </c>
      <c r="H306" s="84" t="b">
        <v>0</v>
      </c>
      <c r="I306" s="84" t="b">
        <v>0</v>
      </c>
      <c r="J306" s="84" t="b">
        <v>0</v>
      </c>
      <c r="K306" s="84" t="b">
        <v>0</v>
      </c>
      <c r="L306" s="84" t="b">
        <v>0</v>
      </c>
    </row>
    <row r="307" spans="1:12" ht="15">
      <c r="A307" s="84" t="s">
        <v>3549</v>
      </c>
      <c r="B307" s="84" t="s">
        <v>3550</v>
      </c>
      <c r="C307" s="84">
        <v>3</v>
      </c>
      <c r="D307" s="118">
        <v>0.0013507333363739467</v>
      </c>
      <c r="E307" s="118">
        <v>3.129689892199301</v>
      </c>
      <c r="F307" s="84" t="s">
        <v>3935</v>
      </c>
      <c r="G307" s="84" t="b">
        <v>0</v>
      </c>
      <c r="H307" s="84" t="b">
        <v>0</v>
      </c>
      <c r="I307" s="84" t="b">
        <v>0</v>
      </c>
      <c r="J307" s="84" t="b">
        <v>0</v>
      </c>
      <c r="K307" s="84" t="b">
        <v>0</v>
      </c>
      <c r="L307" s="84" t="b">
        <v>0</v>
      </c>
    </row>
    <row r="308" spans="1:12" ht="15">
      <c r="A308" s="84" t="s">
        <v>3550</v>
      </c>
      <c r="B308" s="84" t="s">
        <v>3551</v>
      </c>
      <c r="C308" s="84">
        <v>3</v>
      </c>
      <c r="D308" s="118">
        <v>0.0013507333363739467</v>
      </c>
      <c r="E308" s="118">
        <v>3.129689892199301</v>
      </c>
      <c r="F308" s="84" t="s">
        <v>3935</v>
      </c>
      <c r="G308" s="84" t="b">
        <v>0</v>
      </c>
      <c r="H308" s="84" t="b">
        <v>0</v>
      </c>
      <c r="I308" s="84" t="b">
        <v>0</v>
      </c>
      <c r="J308" s="84" t="b">
        <v>0</v>
      </c>
      <c r="K308" s="84" t="b">
        <v>0</v>
      </c>
      <c r="L308" s="84" t="b">
        <v>0</v>
      </c>
    </row>
    <row r="309" spans="1:12" ht="15">
      <c r="A309" s="84" t="s">
        <v>3551</v>
      </c>
      <c r="B309" s="84" t="s">
        <v>3552</v>
      </c>
      <c r="C309" s="84">
        <v>3</v>
      </c>
      <c r="D309" s="118">
        <v>0.0013507333363739467</v>
      </c>
      <c r="E309" s="118">
        <v>3.129689892199301</v>
      </c>
      <c r="F309" s="84" t="s">
        <v>3935</v>
      </c>
      <c r="G309" s="84" t="b">
        <v>0</v>
      </c>
      <c r="H309" s="84" t="b">
        <v>0</v>
      </c>
      <c r="I309" s="84" t="b">
        <v>0</v>
      </c>
      <c r="J309" s="84" t="b">
        <v>0</v>
      </c>
      <c r="K309" s="84" t="b">
        <v>0</v>
      </c>
      <c r="L309" s="84" t="b">
        <v>0</v>
      </c>
    </row>
    <row r="310" spans="1:12" ht="15">
      <c r="A310" s="84" t="s">
        <v>3552</v>
      </c>
      <c r="B310" s="84" t="s">
        <v>3332</v>
      </c>
      <c r="C310" s="84">
        <v>3</v>
      </c>
      <c r="D310" s="118">
        <v>0.0013507333363739467</v>
      </c>
      <c r="E310" s="118">
        <v>2.7617131069047067</v>
      </c>
      <c r="F310" s="84" t="s">
        <v>3935</v>
      </c>
      <c r="G310" s="84" t="b">
        <v>0</v>
      </c>
      <c r="H310" s="84" t="b">
        <v>0</v>
      </c>
      <c r="I310" s="84" t="b">
        <v>0</v>
      </c>
      <c r="J310" s="84" t="b">
        <v>0</v>
      </c>
      <c r="K310" s="84" t="b">
        <v>0</v>
      </c>
      <c r="L310" s="84" t="b">
        <v>0</v>
      </c>
    </row>
    <row r="311" spans="1:12" ht="15">
      <c r="A311" s="84" t="s">
        <v>3332</v>
      </c>
      <c r="B311" s="84" t="s">
        <v>3553</v>
      </c>
      <c r="C311" s="84">
        <v>3</v>
      </c>
      <c r="D311" s="118">
        <v>0.0013507333363739467</v>
      </c>
      <c r="E311" s="118">
        <v>2.7617131069047067</v>
      </c>
      <c r="F311" s="84" t="s">
        <v>3935</v>
      </c>
      <c r="G311" s="84" t="b">
        <v>0</v>
      </c>
      <c r="H311" s="84" t="b">
        <v>0</v>
      </c>
      <c r="I311" s="84" t="b">
        <v>0</v>
      </c>
      <c r="J311" s="84" t="b">
        <v>0</v>
      </c>
      <c r="K311" s="84" t="b">
        <v>0</v>
      </c>
      <c r="L311" s="84" t="b">
        <v>0</v>
      </c>
    </row>
    <row r="312" spans="1:12" ht="15">
      <c r="A312" s="84" t="s">
        <v>3553</v>
      </c>
      <c r="B312" s="84" t="s">
        <v>3554</v>
      </c>
      <c r="C312" s="84">
        <v>3</v>
      </c>
      <c r="D312" s="118">
        <v>0.0013507333363739467</v>
      </c>
      <c r="E312" s="118">
        <v>3.129689892199301</v>
      </c>
      <c r="F312" s="84" t="s">
        <v>3935</v>
      </c>
      <c r="G312" s="84" t="b">
        <v>0</v>
      </c>
      <c r="H312" s="84" t="b">
        <v>0</v>
      </c>
      <c r="I312" s="84" t="b">
        <v>0</v>
      </c>
      <c r="J312" s="84" t="b">
        <v>0</v>
      </c>
      <c r="K312" s="84" t="b">
        <v>0</v>
      </c>
      <c r="L312" s="84" t="b">
        <v>0</v>
      </c>
    </row>
    <row r="313" spans="1:12" ht="15">
      <c r="A313" s="84" t="s">
        <v>3554</v>
      </c>
      <c r="B313" s="84" t="s">
        <v>3555</v>
      </c>
      <c r="C313" s="84">
        <v>3</v>
      </c>
      <c r="D313" s="118">
        <v>0.0013507333363739467</v>
      </c>
      <c r="E313" s="118">
        <v>3.129689892199301</v>
      </c>
      <c r="F313" s="84" t="s">
        <v>3935</v>
      </c>
      <c r="G313" s="84" t="b">
        <v>0</v>
      </c>
      <c r="H313" s="84" t="b">
        <v>0</v>
      </c>
      <c r="I313" s="84" t="b">
        <v>0</v>
      </c>
      <c r="J313" s="84" t="b">
        <v>0</v>
      </c>
      <c r="K313" s="84" t="b">
        <v>0</v>
      </c>
      <c r="L313" s="84" t="b">
        <v>0</v>
      </c>
    </row>
    <row r="314" spans="1:12" ht="15">
      <c r="A314" s="84" t="s">
        <v>3555</v>
      </c>
      <c r="B314" s="84" t="s">
        <v>3556</v>
      </c>
      <c r="C314" s="84">
        <v>3</v>
      </c>
      <c r="D314" s="118">
        <v>0.0013507333363739467</v>
      </c>
      <c r="E314" s="118">
        <v>3.129689892199301</v>
      </c>
      <c r="F314" s="84" t="s">
        <v>3935</v>
      </c>
      <c r="G314" s="84" t="b">
        <v>0</v>
      </c>
      <c r="H314" s="84" t="b">
        <v>0</v>
      </c>
      <c r="I314" s="84" t="b">
        <v>0</v>
      </c>
      <c r="J314" s="84" t="b">
        <v>0</v>
      </c>
      <c r="K314" s="84" t="b">
        <v>0</v>
      </c>
      <c r="L314" s="84" t="b">
        <v>0</v>
      </c>
    </row>
    <row r="315" spans="1:12" ht="15">
      <c r="A315" s="84" t="s">
        <v>3556</v>
      </c>
      <c r="B315" s="84" t="s">
        <v>3557</v>
      </c>
      <c r="C315" s="84">
        <v>3</v>
      </c>
      <c r="D315" s="118">
        <v>0.0013507333363739467</v>
      </c>
      <c r="E315" s="118">
        <v>3.129689892199301</v>
      </c>
      <c r="F315" s="84" t="s">
        <v>3935</v>
      </c>
      <c r="G315" s="84" t="b">
        <v>0</v>
      </c>
      <c r="H315" s="84" t="b">
        <v>0</v>
      </c>
      <c r="I315" s="84" t="b">
        <v>0</v>
      </c>
      <c r="J315" s="84" t="b">
        <v>0</v>
      </c>
      <c r="K315" s="84" t="b">
        <v>0</v>
      </c>
      <c r="L315" s="84" t="b">
        <v>0</v>
      </c>
    </row>
    <row r="316" spans="1:12" ht="15">
      <c r="A316" s="84" t="s">
        <v>3557</v>
      </c>
      <c r="B316" s="84" t="s">
        <v>3558</v>
      </c>
      <c r="C316" s="84">
        <v>3</v>
      </c>
      <c r="D316" s="118">
        <v>0.0013507333363739467</v>
      </c>
      <c r="E316" s="118">
        <v>3.129689892199301</v>
      </c>
      <c r="F316" s="84" t="s">
        <v>3935</v>
      </c>
      <c r="G316" s="84" t="b">
        <v>0</v>
      </c>
      <c r="H316" s="84" t="b">
        <v>0</v>
      </c>
      <c r="I316" s="84" t="b">
        <v>0</v>
      </c>
      <c r="J316" s="84" t="b">
        <v>0</v>
      </c>
      <c r="K316" s="84" t="b">
        <v>0</v>
      </c>
      <c r="L316" s="84" t="b">
        <v>0</v>
      </c>
    </row>
    <row r="317" spans="1:12" ht="15">
      <c r="A317" s="84" t="s">
        <v>3558</v>
      </c>
      <c r="B317" s="84" t="s">
        <v>1469</v>
      </c>
      <c r="C317" s="84">
        <v>3</v>
      </c>
      <c r="D317" s="118">
        <v>0.0013507333363739467</v>
      </c>
      <c r="E317" s="118">
        <v>1.5537327034355437</v>
      </c>
      <c r="F317" s="84" t="s">
        <v>3935</v>
      </c>
      <c r="G317" s="84" t="b">
        <v>0</v>
      </c>
      <c r="H317" s="84" t="b">
        <v>0</v>
      </c>
      <c r="I317" s="84" t="b">
        <v>0</v>
      </c>
      <c r="J317" s="84" t="b">
        <v>0</v>
      </c>
      <c r="K317" s="84" t="b">
        <v>0</v>
      </c>
      <c r="L317" s="84" t="b">
        <v>0</v>
      </c>
    </row>
    <row r="318" spans="1:12" ht="15">
      <c r="A318" s="84" t="s">
        <v>1469</v>
      </c>
      <c r="B318" s="84" t="s">
        <v>3559</v>
      </c>
      <c r="C318" s="84">
        <v>3</v>
      </c>
      <c r="D318" s="118">
        <v>0.0013507333363739467</v>
      </c>
      <c r="E318" s="118">
        <v>1.5537327034355437</v>
      </c>
      <c r="F318" s="84" t="s">
        <v>3935</v>
      </c>
      <c r="G318" s="84" t="b">
        <v>0</v>
      </c>
      <c r="H318" s="84" t="b">
        <v>0</v>
      </c>
      <c r="I318" s="84" t="b">
        <v>0</v>
      </c>
      <c r="J318" s="84" t="b">
        <v>0</v>
      </c>
      <c r="K318" s="84" t="b">
        <v>0</v>
      </c>
      <c r="L318" s="84" t="b">
        <v>0</v>
      </c>
    </row>
    <row r="319" spans="1:12" ht="15">
      <c r="A319" s="84" t="s">
        <v>295</v>
      </c>
      <c r="B319" s="84" t="s">
        <v>3354</v>
      </c>
      <c r="C319" s="84">
        <v>3</v>
      </c>
      <c r="D319" s="118">
        <v>0.0013507333363739467</v>
      </c>
      <c r="E319" s="118">
        <v>1.848403954731077</v>
      </c>
      <c r="F319" s="84" t="s">
        <v>3935</v>
      </c>
      <c r="G319" s="84" t="b">
        <v>0</v>
      </c>
      <c r="H319" s="84" t="b">
        <v>0</v>
      </c>
      <c r="I319" s="84" t="b">
        <v>0</v>
      </c>
      <c r="J319" s="84" t="b">
        <v>1</v>
      </c>
      <c r="K319" s="84" t="b">
        <v>0</v>
      </c>
      <c r="L319" s="84" t="b">
        <v>0</v>
      </c>
    </row>
    <row r="320" spans="1:12" ht="15">
      <c r="A320" s="84" t="s">
        <v>2733</v>
      </c>
      <c r="B320" s="84" t="s">
        <v>354</v>
      </c>
      <c r="C320" s="84">
        <v>3</v>
      </c>
      <c r="D320" s="118">
        <v>0.0013507333363739467</v>
      </c>
      <c r="E320" s="118">
        <v>1.5693846489783398</v>
      </c>
      <c r="F320" s="84" t="s">
        <v>3935</v>
      </c>
      <c r="G320" s="84" t="b">
        <v>0</v>
      </c>
      <c r="H320" s="84" t="b">
        <v>0</v>
      </c>
      <c r="I320" s="84" t="b">
        <v>0</v>
      </c>
      <c r="J320" s="84" t="b">
        <v>0</v>
      </c>
      <c r="K320" s="84" t="b">
        <v>0</v>
      </c>
      <c r="L320" s="84" t="b">
        <v>0</v>
      </c>
    </row>
    <row r="321" spans="1:12" ht="15">
      <c r="A321" s="84" t="s">
        <v>678</v>
      </c>
      <c r="B321" s="84" t="s">
        <v>3301</v>
      </c>
      <c r="C321" s="84">
        <v>3</v>
      </c>
      <c r="D321" s="118">
        <v>0.001473473526236178</v>
      </c>
      <c r="E321" s="118">
        <v>2.5654184617607383</v>
      </c>
      <c r="F321" s="84" t="s">
        <v>3935</v>
      </c>
      <c r="G321" s="84" t="b">
        <v>0</v>
      </c>
      <c r="H321" s="84" t="b">
        <v>0</v>
      </c>
      <c r="I321" s="84" t="b">
        <v>0</v>
      </c>
      <c r="J321" s="84" t="b">
        <v>0</v>
      </c>
      <c r="K321" s="84" t="b">
        <v>0</v>
      </c>
      <c r="L321" s="84" t="b">
        <v>0</v>
      </c>
    </row>
    <row r="322" spans="1:12" ht="15">
      <c r="A322" s="84" t="s">
        <v>3561</v>
      </c>
      <c r="B322" s="84" t="s">
        <v>3562</v>
      </c>
      <c r="C322" s="84">
        <v>3</v>
      </c>
      <c r="D322" s="118">
        <v>0.0013507333363739467</v>
      </c>
      <c r="E322" s="118">
        <v>3.129689892199301</v>
      </c>
      <c r="F322" s="84" t="s">
        <v>3935</v>
      </c>
      <c r="G322" s="84" t="b">
        <v>0</v>
      </c>
      <c r="H322" s="84" t="b">
        <v>0</v>
      </c>
      <c r="I322" s="84" t="b">
        <v>0</v>
      </c>
      <c r="J322" s="84" t="b">
        <v>0</v>
      </c>
      <c r="K322" s="84" t="b">
        <v>0</v>
      </c>
      <c r="L322" s="84" t="b">
        <v>0</v>
      </c>
    </row>
    <row r="323" spans="1:12" ht="15">
      <c r="A323" s="84" t="s">
        <v>3562</v>
      </c>
      <c r="B323" s="84" t="s">
        <v>3563</v>
      </c>
      <c r="C323" s="84">
        <v>3</v>
      </c>
      <c r="D323" s="118">
        <v>0.0013507333363739467</v>
      </c>
      <c r="E323" s="118">
        <v>3.129689892199301</v>
      </c>
      <c r="F323" s="84" t="s">
        <v>3935</v>
      </c>
      <c r="G323" s="84" t="b">
        <v>0</v>
      </c>
      <c r="H323" s="84" t="b">
        <v>0</v>
      </c>
      <c r="I323" s="84" t="b">
        <v>0</v>
      </c>
      <c r="J323" s="84" t="b">
        <v>0</v>
      </c>
      <c r="K323" s="84" t="b">
        <v>0</v>
      </c>
      <c r="L323" s="84" t="b">
        <v>0</v>
      </c>
    </row>
    <row r="324" spans="1:12" ht="15">
      <c r="A324" s="84" t="s">
        <v>3563</v>
      </c>
      <c r="B324" s="84" t="s">
        <v>3564</v>
      </c>
      <c r="C324" s="84">
        <v>3</v>
      </c>
      <c r="D324" s="118">
        <v>0.0013507333363739467</v>
      </c>
      <c r="E324" s="118">
        <v>3.129689892199301</v>
      </c>
      <c r="F324" s="84" t="s">
        <v>3935</v>
      </c>
      <c r="G324" s="84" t="b">
        <v>0</v>
      </c>
      <c r="H324" s="84" t="b">
        <v>0</v>
      </c>
      <c r="I324" s="84" t="b">
        <v>0</v>
      </c>
      <c r="J324" s="84" t="b">
        <v>0</v>
      </c>
      <c r="K324" s="84" t="b">
        <v>0</v>
      </c>
      <c r="L324" s="84" t="b">
        <v>0</v>
      </c>
    </row>
    <row r="325" spans="1:12" ht="15">
      <c r="A325" s="84" t="s">
        <v>3564</v>
      </c>
      <c r="B325" s="84" t="s">
        <v>3310</v>
      </c>
      <c r="C325" s="84">
        <v>3</v>
      </c>
      <c r="D325" s="118">
        <v>0.0013507333363739467</v>
      </c>
      <c r="E325" s="118">
        <v>2.6525686374796384</v>
      </c>
      <c r="F325" s="84" t="s">
        <v>3935</v>
      </c>
      <c r="G325" s="84" t="b">
        <v>0</v>
      </c>
      <c r="H325" s="84" t="b">
        <v>0</v>
      </c>
      <c r="I325" s="84" t="b">
        <v>0</v>
      </c>
      <c r="J325" s="84" t="b">
        <v>0</v>
      </c>
      <c r="K325" s="84" t="b">
        <v>0</v>
      </c>
      <c r="L325" s="84" t="b">
        <v>0</v>
      </c>
    </row>
    <row r="326" spans="1:12" ht="15">
      <c r="A326" s="84" t="s">
        <v>3310</v>
      </c>
      <c r="B326" s="84" t="s">
        <v>3565</v>
      </c>
      <c r="C326" s="84">
        <v>3</v>
      </c>
      <c r="D326" s="118">
        <v>0.0013507333363739467</v>
      </c>
      <c r="E326" s="118">
        <v>2.6525686374796384</v>
      </c>
      <c r="F326" s="84" t="s">
        <v>3935</v>
      </c>
      <c r="G326" s="84" t="b">
        <v>0</v>
      </c>
      <c r="H326" s="84" t="b">
        <v>0</v>
      </c>
      <c r="I326" s="84" t="b">
        <v>0</v>
      </c>
      <c r="J326" s="84" t="b">
        <v>0</v>
      </c>
      <c r="K326" s="84" t="b">
        <v>0</v>
      </c>
      <c r="L326" s="84" t="b">
        <v>0</v>
      </c>
    </row>
    <row r="327" spans="1:12" ht="15">
      <c r="A327" s="84" t="s">
        <v>3565</v>
      </c>
      <c r="B327" s="84" t="s">
        <v>3566</v>
      </c>
      <c r="C327" s="84">
        <v>3</v>
      </c>
      <c r="D327" s="118">
        <v>0.0013507333363739467</v>
      </c>
      <c r="E327" s="118">
        <v>3.129689892199301</v>
      </c>
      <c r="F327" s="84" t="s">
        <v>3935</v>
      </c>
      <c r="G327" s="84" t="b">
        <v>0</v>
      </c>
      <c r="H327" s="84" t="b">
        <v>0</v>
      </c>
      <c r="I327" s="84" t="b">
        <v>0</v>
      </c>
      <c r="J327" s="84" t="b">
        <v>0</v>
      </c>
      <c r="K327" s="84" t="b">
        <v>0</v>
      </c>
      <c r="L327" s="84" t="b">
        <v>0</v>
      </c>
    </row>
    <row r="328" spans="1:12" ht="15">
      <c r="A328" s="84" t="s">
        <v>3566</v>
      </c>
      <c r="B328" s="84" t="s">
        <v>3391</v>
      </c>
      <c r="C328" s="84">
        <v>3</v>
      </c>
      <c r="D328" s="118">
        <v>0.0013507333363739467</v>
      </c>
      <c r="E328" s="118">
        <v>2.907841142582945</v>
      </c>
      <c r="F328" s="84" t="s">
        <v>3935</v>
      </c>
      <c r="G328" s="84" t="b">
        <v>0</v>
      </c>
      <c r="H328" s="84" t="b">
        <v>0</v>
      </c>
      <c r="I328" s="84" t="b">
        <v>0</v>
      </c>
      <c r="J328" s="84" t="b">
        <v>0</v>
      </c>
      <c r="K328" s="84" t="b">
        <v>0</v>
      </c>
      <c r="L328" s="84" t="b">
        <v>0</v>
      </c>
    </row>
    <row r="329" spans="1:12" ht="15">
      <c r="A329" s="84" t="s">
        <v>3391</v>
      </c>
      <c r="B329" s="84" t="s">
        <v>3333</v>
      </c>
      <c r="C329" s="84">
        <v>3</v>
      </c>
      <c r="D329" s="118">
        <v>0.0013507333363739467</v>
      </c>
      <c r="E329" s="118">
        <v>2.53986435728835</v>
      </c>
      <c r="F329" s="84" t="s">
        <v>3935</v>
      </c>
      <c r="G329" s="84" t="b">
        <v>0</v>
      </c>
      <c r="H329" s="84" t="b">
        <v>0</v>
      </c>
      <c r="I329" s="84" t="b">
        <v>0</v>
      </c>
      <c r="J329" s="84" t="b">
        <v>0</v>
      </c>
      <c r="K329" s="84" t="b">
        <v>0</v>
      </c>
      <c r="L329" s="84" t="b">
        <v>0</v>
      </c>
    </row>
    <row r="330" spans="1:12" ht="15">
      <c r="A330" s="84" t="s">
        <v>3301</v>
      </c>
      <c r="B330" s="84" t="s">
        <v>3567</v>
      </c>
      <c r="C330" s="84">
        <v>3</v>
      </c>
      <c r="D330" s="118">
        <v>0.0013507333363739467</v>
      </c>
      <c r="E330" s="118">
        <v>2.5654184617607383</v>
      </c>
      <c r="F330" s="84" t="s">
        <v>3935</v>
      </c>
      <c r="G330" s="84" t="b">
        <v>0</v>
      </c>
      <c r="H330" s="84" t="b">
        <v>0</v>
      </c>
      <c r="I330" s="84" t="b">
        <v>0</v>
      </c>
      <c r="J330" s="84" t="b">
        <v>0</v>
      </c>
      <c r="K330" s="84" t="b">
        <v>0</v>
      </c>
      <c r="L330" s="84" t="b">
        <v>0</v>
      </c>
    </row>
    <row r="331" spans="1:12" ht="15">
      <c r="A331" s="84" t="s">
        <v>3567</v>
      </c>
      <c r="B331" s="84" t="s">
        <v>3568</v>
      </c>
      <c r="C331" s="84">
        <v>3</v>
      </c>
      <c r="D331" s="118">
        <v>0.0013507333363739467</v>
      </c>
      <c r="E331" s="118">
        <v>3.129689892199301</v>
      </c>
      <c r="F331" s="84" t="s">
        <v>3935</v>
      </c>
      <c r="G331" s="84" t="b">
        <v>0</v>
      </c>
      <c r="H331" s="84" t="b">
        <v>0</v>
      </c>
      <c r="I331" s="84" t="b">
        <v>0</v>
      </c>
      <c r="J331" s="84" t="b">
        <v>0</v>
      </c>
      <c r="K331" s="84" t="b">
        <v>0</v>
      </c>
      <c r="L331" s="84" t="b">
        <v>0</v>
      </c>
    </row>
    <row r="332" spans="1:12" ht="15">
      <c r="A332" s="84" t="s">
        <v>3568</v>
      </c>
      <c r="B332" s="84" t="s">
        <v>3569</v>
      </c>
      <c r="C332" s="84">
        <v>3</v>
      </c>
      <c r="D332" s="118">
        <v>0.0013507333363739467</v>
      </c>
      <c r="E332" s="118">
        <v>3.129689892199301</v>
      </c>
      <c r="F332" s="84" t="s">
        <v>3935</v>
      </c>
      <c r="G332" s="84" t="b">
        <v>0</v>
      </c>
      <c r="H332" s="84" t="b">
        <v>0</v>
      </c>
      <c r="I332" s="84" t="b">
        <v>0</v>
      </c>
      <c r="J332" s="84" t="b">
        <v>0</v>
      </c>
      <c r="K332" s="84" t="b">
        <v>0</v>
      </c>
      <c r="L332" s="84" t="b">
        <v>0</v>
      </c>
    </row>
    <row r="333" spans="1:12" ht="15">
      <c r="A333" s="84" t="s">
        <v>3569</v>
      </c>
      <c r="B333" s="84" t="s">
        <v>3570</v>
      </c>
      <c r="C333" s="84">
        <v>3</v>
      </c>
      <c r="D333" s="118">
        <v>0.0013507333363739467</v>
      </c>
      <c r="E333" s="118">
        <v>3.129689892199301</v>
      </c>
      <c r="F333" s="84" t="s">
        <v>3935</v>
      </c>
      <c r="G333" s="84" t="b">
        <v>0</v>
      </c>
      <c r="H333" s="84" t="b">
        <v>0</v>
      </c>
      <c r="I333" s="84" t="b">
        <v>0</v>
      </c>
      <c r="J333" s="84" t="b">
        <v>0</v>
      </c>
      <c r="K333" s="84" t="b">
        <v>0</v>
      </c>
      <c r="L333" s="84" t="b">
        <v>0</v>
      </c>
    </row>
    <row r="334" spans="1:12" ht="15">
      <c r="A334" s="84" t="s">
        <v>3570</v>
      </c>
      <c r="B334" s="84" t="s">
        <v>3571</v>
      </c>
      <c r="C334" s="84">
        <v>3</v>
      </c>
      <c r="D334" s="118">
        <v>0.0013507333363739467</v>
      </c>
      <c r="E334" s="118">
        <v>3.129689892199301</v>
      </c>
      <c r="F334" s="84" t="s">
        <v>3935</v>
      </c>
      <c r="G334" s="84" t="b">
        <v>0</v>
      </c>
      <c r="H334" s="84" t="b">
        <v>0</v>
      </c>
      <c r="I334" s="84" t="b">
        <v>0</v>
      </c>
      <c r="J334" s="84" t="b">
        <v>1</v>
      </c>
      <c r="K334" s="84" t="b">
        <v>0</v>
      </c>
      <c r="L334" s="84" t="b">
        <v>0</v>
      </c>
    </row>
    <row r="335" spans="1:12" ht="15">
      <c r="A335" s="84" t="s">
        <v>2766</v>
      </c>
      <c r="B335" s="84" t="s">
        <v>2767</v>
      </c>
      <c r="C335" s="84">
        <v>3</v>
      </c>
      <c r="D335" s="118">
        <v>0.0013507333363739467</v>
      </c>
      <c r="E335" s="118">
        <v>3.129689892199301</v>
      </c>
      <c r="F335" s="84" t="s">
        <v>3935</v>
      </c>
      <c r="G335" s="84" t="b">
        <v>0</v>
      </c>
      <c r="H335" s="84" t="b">
        <v>0</v>
      </c>
      <c r="I335" s="84" t="b">
        <v>0</v>
      </c>
      <c r="J335" s="84" t="b">
        <v>0</v>
      </c>
      <c r="K335" s="84" t="b">
        <v>0</v>
      </c>
      <c r="L335" s="84" t="b">
        <v>0</v>
      </c>
    </row>
    <row r="336" spans="1:12" ht="15">
      <c r="A336" s="84" t="s">
        <v>3578</v>
      </c>
      <c r="B336" s="84" t="s">
        <v>3579</v>
      </c>
      <c r="C336" s="84">
        <v>3</v>
      </c>
      <c r="D336" s="118">
        <v>0.0013507333363739467</v>
      </c>
      <c r="E336" s="118">
        <v>3.129689892199301</v>
      </c>
      <c r="F336" s="84" t="s">
        <v>3935</v>
      </c>
      <c r="G336" s="84" t="b">
        <v>0</v>
      </c>
      <c r="H336" s="84" t="b">
        <v>0</v>
      </c>
      <c r="I336" s="84" t="b">
        <v>0</v>
      </c>
      <c r="J336" s="84" t="b">
        <v>0</v>
      </c>
      <c r="K336" s="84" t="b">
        <v>0</v>
      </c>
      <c r="L336" s="84" t="b">
        <v>0</v>
      </c>
    </row>
    <row r="337" spans="1:12" ht="15">
      <c r="A337" s="84" t="s">
        <v>3579</v>
      </c>
      <c r="B337" s="84" t="s">
        <v>3580</v>
      </c>
      <c r="C337" s="84">
        <v>3</v>
      </c>
      <c r="D337" s="118">
        <v>0.0013507333363739467</v>
      </c>
      <c r="E337" s="118">
        <v>3.129689892199301</v>
      </c>
      <c r="F337" s="84" t="s">
        <v>3935</v>
      </c>
      <c r="G337" s="84" t="b">
        <v>0</v>
      </c>
      <c r="H337" s="84" t="b">
        <v>0</v>
      </c>
      <c r="I337" s="84" t="b">
        <v>0</v>
      </c>
      <c r="J337" s="84" t="b">
        <v>0</v>
      </c>
      <c r="K337" s="84" t="b">
        <v>0</v>
      </c>
      <c r="L337" s="84" t="b">
        <v>0</v>
      </c>
    </row>
    <row r="338" spans="1:12" ht="15">
      <c r="A338" s="84" t="s">
        <v>3580</v>
      </c>
      <c r="B338" s="84" t="s">
        <v>3581</v>
      </c>
      <c r="C338" s="84">
        <v>3</v>
      </c>
      <c r="D338" s="118">
        <v>0.0013507333363739467</v>
      </c>
      <c r="E338" s="118">
        <v>3.129689892199301</v>
      </c>
      <c r="F338" s="84" t="s">
        <v>3935</v>
      </c>
      <c r="G338" s="84" t="b">
        <v>0</v>
      </c>
      <c r="H338" s="84" t="b">
        <v>0</v>
      </c>
      <c r="I338" s="84" t="b">
        <v>0</v>
      </c>
      <c r="J338" s="84" t="b">
        <v>0</v>
      </c>
      <c r="K338" s="84" t="b">
        <v>0</v>
      </c>
      <c r="L338" s="84" t="b">
        <v>0</v>
      </c>
    </row>
    <row r="339" spans="1:12" ht="15">
      <c r="A339" s="84" t="s">
        <v>3581</v>
      </c>
      <c r="B339" s="84" t="s">
        <v>3582</v>
      </c>
      <c r="C339" s="84">
        <v>3</v>
      </c>
      <c r="D339" s="118">
        <v>0.0013507333363739467</v>
      </c>
      <c r="E339" s="118">
        <v>3.129689892199301</v>
      </c>
      <c r="F339" s="84" t="s">
        <v>3935</v>
      </c>
      <c r="G339" s="84" t="b">
        <v>0</v>
      </c>
      <c r="H339" s="84" t="b">
        <v>0</v>
      </c>
      <c r="I339" s="84" t="b">
        <v>0</v>
      </c>
      <c r="J339" s="84" t="b">
        <v>0</v>
      </c>
      <c r="K339" s="84" t="b">
        <v>0</v>
      </c>
      <c r="L339" s="84" t="b">
        <v>0</v>
      </c>
    </row>
    <row r="340" spans="1:12" ht="15">
      <c r="A340" s="84" t="s">
        <v>3582</v>
      </c>
      <c r="B340" s="84" t="s">
        <v>3583</v>
      </c>
      <c r="C340" s="84">
        <v>3</v>
      </c>
      <c r="D340" s="118">
        <v>0.0013507333363739467</v>
      </c>
      <c r="E340" s="118">
        <v>3.129689892199301</v>
      </c>
      <c r="F340" s="84" t="s">
        <v>3935</v>
      </c>
      <c r="G340" s="84" t="b">
        <v>0</v>
      </c>
      <c r="H340" s="84" t="b">
        <v>0</v>
      </c>
      <c r="I340" s="84" t="b">
        <v>0</v>
      </c>
      <c r="J340" s="84" t="b">
        <v>0</v>
      </c>
      <c r="K340" s="84" t="b">
        <v>0</v>
      </c>
      <c r="L340" s="84" t="b">
        <v>0</v>
      </c>
    </row>
    <row r="341" spans="1:12" ht="15">
      <c r="A341" s="84" t="s">
        <v>3583</v>
      </c>
      <c r="B341" s="84" t="s">
        <v>3584</v>
      </c>
      <c r="C341" s="84">
        <v>3</v>
      </c>
      <c r="D341" s="118">
        <v>0.0013507333363739467</v>
      </c>
      <c r="E341" s="118">
        <v>3.129689892199301</v>
      </c>
      <c r="F341" s="84" t="s">
        <v>3935</v>
      </c>
      <c r="G341" s="84" t="b">
        <v>0</v>
      </c>
      <c r="H341" s="84" t="b">
        <v>0</v>
      </c>
      <c r="I341" s="84" t="b">
        <v>0</v>
      </c>
      <c r="J341" s="84" t="b">
        <v>1</v>
      </c>
      <c r="K341" s="84" t="b">
        <v>0</v>
      </c>
      <c r="L341" s="84" t="b">
        <v>0</v>
      </c>
    </row>
    <row r="342" spans="1:12" ht="15">
      <c r="A342" s="84" t="s">
        <v>3584</v>
      </c>
      <c r="B342" s="84" t="s">
        <v>3585</v>
      </c>
      <c r="C342" s="84">
        <v>3</v>
      </c>
      <c r="D342" s="118">
        <v>0.0013507333363739467</v>
      </c>
      <c r="E342" s="118">
        <v>3.129689892199301</v>
      </c>
      <c r="F342" s="84" t="s">
        <v>3935</v>
      </c>
      <c r="G342" s="84" t="b">
        <v>1</v>
      </c>
      <c r="H342" s="84" t="b">
        <v>0</v>
      </c>
      <c r="I342" s="84" t="b">
        <v>0</v>
      </c>
      <c r="J342" s="84" t="b">
        <v>0</v>
      </c>
      <c r="K342" s="84" t="b">
        <v>0</v>
      </c>
      <c r="L342" s="84" t="b">
        <v>0</v>
      </c>
    </row>
    <row r="343" spans="1:12" ht="15">
      <c r="A343" s="84" t="s">
        <v>3585</v>
      </c>
      <c r="B343" s="84" t="s">
        <v>3457</v>
      </c>
      <c r="C343" s="84">
        <v>3</v>
      </c>
      <c r="D343" s="118">
        <v>0.0013507333363739467</v>
      </c>
      <c r="E343" s="118">
        <v>3.004751155591001</v>
      </c>
      <c r="F343" s="84" t="s">
        <v>3935</v>
      </c>
      <c r="G343" s="84" t="b">
        <v>0</v>
      </c>
      <c r="H343" s="84" t="b">
        <v>0</v>
      </c>
      <c r="I343" s="84" t="b">
        <v>0</v>
      </c>
      <c r="J343" s="84" t="b">
        <v>0</v>
      </c>
      <c r="K343" s="84" t="b">
        <v>0</v>
      </c>
      <c r="L343" s="84" t="b">
        <v>0</v>
      </c>
    </row>
    <row r="344" spans="1:12" ht="15">
      <c r="A344" s="84" t="s">
        <v>3457</v>
      </c>
      <c r="B344" s="84" t="s">
        <v>3458</v>
      </c>
      <c r="C344" s="84">
        <v>3</v>
      </c>
      <c r="D344" s="118">
        <v>0.0013507333363739467</v>
      </c>
      <c r="E344" s="118">
        <v>2.8798124189827012</v>
      </c>
      <c r="F344" s="84" t="s">
        <v>3935</v>
      </c>
      <c r="G344" s="84" t="b">
        <v>0</v>
      </c>
      <c r="H344" s="84" t="b">
        <v>0</v>
      </c>
      <c r="I344" s="84" t="b">
        <v>0</v>
      </c>
      <c r="J344" s="84" t="b">
        <v>0</v>
      </c>
      <c r="K344" s="84" t="b">
        <v>0</v>
      </c>
      <c r="L344" s="84" t="b">
        <v>0</v>
      </c>
    </row>
    <row r="345" spans="1:12" ht="15">
      <c r="A345" s="84" t="s">
        <v>3458</v>
      </c>
      <c r="B345" s="84" t="s">
        <v>3586</v>
      </c>
      <c r="C345" s="84">
        <v>3</v>
      </c>
      <c r="D345" s="118">
        <v>0.0013507333363739467</v>
      </c>
      <c r="E345" s="118">
        <v>3.004751155591001</v>
      </c>
      <c r="F345" s="84" t="s">
        <v>3935</v>
      </c>
      <c r="G345" s="84" t="b">
        <v>0</v>
      </c>
      <c r="H345" s="84" t="b">
        <v>0</v>
      </c>
      <c r="I345" s="84" t="b">
        <v>0</v>
      </c>
      <c r="J345" s="84" t="b">
        <v>0</v>
      </c>
      <c r="K345" s="84" t="b">
        <v>0</v>
      </c>
      <c r="L345" s="84" t="b">
        <v>0</v>
      </c>
    </row>
    <row r="346" spans="1:12" ht="15">
      <c r="A346" s="84" t="s">
        <v>3586</v>
      </c>
      <c r="B346" s="84" t="s">
        <v>3587</v>
      </c>
      <c r="C346" s="84">
        <v>3</v>
      </c>
      <c r="D346" s="118">
        <v>0.0013507333363739467</v>
      </c>
      <c r="E346" s="118">
        <v>3.129689892199301</v>
      </c>
      <c r="F346" s="84" t="s">
        <v>3935</v>
      </c>
      <c r="G346" s="84" t="b">
        <v>0</v>
      </c>
      <c r="H346" s="84" t="b">
        <v>0</v>
      </c>
      <c r="I346" s="84" t="b">
        <v>0</v>
      </c>
      <c r="J346" s="84" t="b">
        <v>0</v>
      </c>
      <c r="K346" s="84" t="b">
        <v>0</v>
      </c>
      <c r="L346" s="84" t="b">
        <v>0</v>
      </c>
    </row>
    <row r="347" spans="1:12" ht="15">
      <c r="A347" s="84" t="s">
        <v>3587</v>
      </c>
      <c r="B347" s="84" t="s">
        <v>3368</v>
      </c>
      <c r="C347" s="84">
        <v>3</v>
      </c>
      <c r="D347" s="118">
        <v>0.0013507333363739467</v>
      </c>
      <c r="E347" s="118">
        <v>2.82865989653532</v>
      </c>
      <c r="F347" s="84" t="s">
        <v>3935</v>
      </c>
      <c r="G347" s="84" t="b">
        <v>0</v>
      </c>
      <c r="H347" s="84" t="b">
        <v>0</v>
      </c>
      <c r="I347" s="84" t="b">
        <v>0</v>
      </c>
      <c r="J347" s="84" t="b">
        <v>0</v>
      </c>
      <c r="K347" s="84" t="b">
        <v>0</v>
      </c>
      <c r="L347" s="84" t="b">
        <v>0</v>
      </c>
    </row>
    <row r="348" spans="1:12" ht="15">
      <c r="A348" s="84" t="s">
        <v>3459</v>
      </c>
      <c r="B348" s="84" t="s">
        <v>3589</v>
      </c>
      <c r="C348" s="84">
        <v>3</v>
      </c>
      <c r="D348" s="118">
        <v>0.0013507333363739467</v>
      </c>
      <c r="E348" s="118">
        <v>3.004751155591001</v>
      </c>
      <c r="F348" s="84" t="s">
        <v>3935</v>
      </c>
      <c r="G348" s="84" t="b">
        <v>0</v>
      </c>
      <c r="H348" s="84" t="b">
        <v>0</v>
      </c>
      <c r="I348" s="84" t="b">
        <v>0</v>
      </c>
      <c r="J348" s="84" t="b">
        <v>1</v>
      </c>
      <c r="K348" s="84" t="b">
        <v>0</v>
      </c>
      <c r="L348" s="84" t="b">
        <v>0</v>
      </c>
    </row>
    <row r="349" spans="1:12" ht="15">
      <c r="A349" s="84" t="s">
        <v>3589</v>
      </c>
      <c r="B349" s="84" t="s">
        <v>3590</v>
      </c>
      <c r="C349" s="84">
        <v>3</v>
      </c>
      <c r="D349" s="118">
        <v>0.0013507333363739467</v>
      </c>
      <c r="E349" s="118">
        <v>3.129689892199301</v>
      </c>
      <c r="F349" s="84" t="s">
        <v>3935</v>
      </c>
      <c r="G349" s="84" t="b">
        <v>1</v>
      </c>
      <c r="H349" s="84" t="b">
        <v>0</v>
      </c>
      <c r="I349" s="84" t="b">
        <v>0</v>
      </c>
      <c r="J349" s="84" t="b">
        <v>0</v>
      </c>
      <c r="K349" s="84" t="b">
        <v>0</v>
      </c>
      <c r="L349" s="84" t="b">
        <v>0</v>
      </c>
    </row>
    <row r="350" spans="1:12" ht="15">
      <c r="A350" s="84" t="s">
        <v>3590</v>
      </c>
      <c r="B350" s="84" t="s">
        <v>674</v>
      </c>
      <c r="C350" s="84">
        <v>3</v>
      </c>
      <c r="D350" s="118">
        <v>0.0013507333363739467</v>
      </c>
      <c r="E350" s="118">
        <v>1.8286598965353198</v>
      </c>
      <c r="F350" s="84" t="s">
        <v>3935</v>
      </c>
      <c r="G350" s="84" t="b">
        <v>0</v>
      </c>
      <c r="H350" s="84" t="b">
        <v>0</v>
      </c>
      <c r="I350" s="84" t="b">
        <v>0</v>
      </c>
      <c r="J350" s="84" t="b">
        <v>0</v>
      </c>
      <c r="K350" s="84" t="b">
        <v>0</v>
      </c>
      <c r="L350" s="84" t="b">
        <v>0</v>
      </c>
    </row>
    <row r="351" spans="1:12" ht="15">
      <c r="A351" s="84" t="s">
        <v>674</v>
      </c>
      <c r="B351" s="84" t="s">
        <v>3392</v>
      </c>
      <c r="C351" s="84">
        <v>3</v>
      </c>
      <c r="D351" s="118">
        <v>0.0013507333363739467</v>
      </c>
      <c r="E351" s="118">
        <v>1.5654184617607385</v>
      </c>
      <c r="F351" s="84" t="s">
        <v>3935</v>
      </c>
      <c r="G351" s="84" t="b">
        <v>0</v>
      </c>
      <c r="H351" s="84" t="b">
        <v>0</v>
      </c>
      <c r="I351" s="84" t="b">
        <v>0</v>
      </c>
      <c r="J351" s="84" t="b">
        <v>0</v>
      </c>
      <c r="K351" s="84" t="b">
        <v>0</v>
      </c>
      <c r="L351" s="84" t="b">
        <v>0</v>
      </c>
    </row>
    <row r="352" spans="1:12" ht="15">
      <c r="A352" s="84" t="s">
        <v>3392</v>
      </c>
      <c r="B352" s="84" t="s">
        <v>3591</v>
      </c>
      <c r="C352" s="84">
        <v>3</v>
      </c>
      <c r="D352" s="118">
        <v>0.0013507333363739467</v>
      </c>
      <c r="E352" s="118">
        <v>2.907841142582945</v>
      </c>
      <c r="F352" s="84" t="s">
        <v>3935</v>
      </c>
      <c r="G352" s="84" t="b">
        <v>0</v>
      </c>
      <c r="H352" s="84" t="b">
        <v>0</v>
      </c>
      <c r="I352" s="84" t="b">
        <v>0</v>
      </c>
      <c r="J352" s="84" t="b">
        <v>0</v>
      </c>
      <c r="K352" s="84" t="b">
        <v>0</v>
      </c>
      <c r="L352" s="84" t="b">
        <v>0</v>
      </c>
    </row>
    <row r="353" spans="1:12" ht="15">
      <c r="A353" s="84" t="s">
        <v>3591</v>
      </c>
      <c r="B353" s="84" t="s">
        <v>2738</v>
      </c>
      <c r="C353" s="84">
        <v>3</v>
      </c>
      <c r="D353" s="118">
        <v>0.0013507333363739467</v>
      </c>
      <c r="E353" s="118">
        <v>2.3763622255406895</v>
      </c>
      <c r="F353" s="84" t="s">
        <v>3935</v>
      </c>
      <c r="G353" s="84" t="b">
        <v>0</v>
      </c>
      <c r="H353" s="84" t="b">
        <v>0</v>
      </c>
      <c r="I353" s="84" t="b">
        <v>0</v>
      </c>
      <c r="J353" s="84" t="b">
        <v>0</v>
      </c>
      <c r="K353" s="84" t="b">
        <v>0</v>
      </c>
      <c r="L353" s="84" t="b">
        <v>0</v>
      </c>
    </row>
    <row r="354" spans="1:12" ht="15">
      <c r="A354" s="84" t="s">
        <v>2738</v>
      </c>
      <c r="B354" s="84" t="s">
        <v>3412</v>
      </c>
      <c r="C354" s="84">
        <v>3</v>
      </c>
      <c r="D354" s="118">
        <v>0.0013507333363739467</v>
      </c>
      <c r="E354" s="118">
        <v>2.1545134759243334</v>
      </c>
      <c r="F354" s="84" t="s">
        <v>3935</v>
      </c>
      <c r="G354" s="84" t="b">
        <v>0</v>
      </c>
      <c r="H354" s="84" t="b">
        <v>0</v>
      </c>
      <c r="I354" s="84" t="b">
        <v>0</v>
      </c>
      <c r="J354" s="84" t="b">
        <v>0</v>
      </c>
      <c r="K354" s="84" t="b">
        <v>0</v>
      </c>
      <c r="L354" s="84" t="b">
        <v>0</v>
      </c>
    </row>
    <row r="355" spans="1:12" ht="15">
      <c r="A355" s="84" t="s">
        <v>3414</v>
      </c>
      <c r="B355" s="84" t="s">
        <v>3302</v>
      </c>
      <c r="C355" s="84">
        <v>3</v>
      </c>
      <c r="D355" s="118">
        <v>0.0013507333363739467</v>
      </c>
      <c r="E355" s="118">
        <v>2.343569712144382</v>
      </c>
      <c r="F355" s="84" t="s">
        <v>3935</v>
      </c>
      <c r="G355" s="84" t="b">
        <v>0</v>
      </c>
      <c r="H355" s="84" t="b">
        <v>0</v>
      </c>
      <c r="I355" s="84" t="b">
        <v>0</v>
      </c>
      <c r="J355" s="84" t="b">
        <v>0</v>
      </c>
      <c r="K355" s="84" t="b">
        <v>0</v>
      </c>
      <c r="L355" s="84" t="b">
        <v>0</v>
      </c>
    </row>
    <row r="356" spans="1:12" ht="15">
      <c r="A356" s="84" t="s">
        <v>3302</v>
      </c>
      <c r="B356" s="84" t="s">
        <v>3411</v>
      </c>
      <c r="C356" s="84">
        <v>3</v>
      </c>
      <c r="D356" s="118">
        <v>0.0013507333363739467</v>
      </c>
      <c r="E356" s="118">
        <v>2.343569712144382</v>
      </c>
      <c r="F356" s="84" t="s">
        <v>3935</v>
      </c>
      <c r="G356" s="84" t="b">
        <v>0</v>
      </c>
      <c r="H356" s="84" t="b">
        <v>0</v>
      </c>
      <c r="I356" s="84" t="b">
        <v>0</v>
      </c>
      <c r="J356" s="84" t="b">
        <v>0</v>
      </c>
      <c r="K356" s="84" t="b">
        <v>0</v>
      </c>
      <c r="L356" s="84" t="b">
        <v>0</v>
      </c>
    </row>
    <row r="357" spans="1:12" ht="15">
      <c r="A357" s="84" t="s">
        <v>3411</v>
      </c>
      <c r="B357" s="84" t="s">
        <v>3592</v>
      </c>
      <c r="C357" s="84">
        <v>3</v>
      </c>
      <c r="D357" s="118">
        <v>0.0013507333363739467</v>
      </c>
      <c r="E357" s="118">
        <v>2.907841142582945</v>
      </c>
      <c r="F357" s="84" t="s">
        <v>3935</v>
      </c>
      <c r="G357" s="84" t="b">
        <v>0</v>
      </c>
      <c r="H357" s="84" t="b">
        <v>0</v>
      </c>
      <c r="I357" s="84" t="b">
        <v>0</v>
      </c>
      <c r="J357" s="84" t="b">
        <v>0</v>
      </c>
      <c r="K357" s="84" t="b">
        <v>0</v>
      </c>
      <c r="L357" s="84" t="b">
        <v>0</v>
      </c>
    </row>
    <row r="358" spans="1:12" ht="15">
      <c r="A358" s="84" t="s">
        <v>3295</v>
      </c>
      <c r="B358" s="84" t="s">
        <v>3593</v>
      </c>
      <c r="C358" s="84">
        <v>3</v>
      </c>
      <c r="D358" s="118">
        <v>0.0013507333363739467</v>
      </c>
      <c r="E358" s="118">
        <v>2.4928677946121267</v>
      </c>
      <c r="F358" s="84" t="s">
        <v>3935</v>
      </c>
      <c r="G358" s="84" t="b">
        <v>0</v>
      </c>
      <c r="H358" s="84" t="b">
        <v>0</v>
      </c>
      <c r="I358" s="84" t="b">
        <v>0</v>
      </c>
      <c r="J358" s="84" t="b">
        <v>0</v>
      </c>
      <c r="K358" s="84" t="b">
        <v>0</v>
      </c>
      <c r="L358" s="84" t="b">
        <v>0</v>
      </c>
    </row>
    <row r="359" spans="1:12" ht="15">
      <c r="A359" s="84" t="s">
        <v>3593</v>
      </c>
      <c r="B359" s="84" t="s">
        <v>2733</v>
      </c>
      <c r="C359" s="84">
        <v>3</v>
      </c>
      <c r="D359" s="118">
        <v>0.0013507333363739467</v>
      </c>
      <c r="E359" s="118">
        <v>1.561488168132306</v>
      </c>
      <c r="F359" s="84" t="s">
        <v>3935</v>
      </c>
      <c r="G359" s="84" t="b">
        <v>0</v>
      </c>
      <c r="H359" s="84" t="b">
        <v>0</v>
      </c>
      <c r="I359" s="84" t="b">
        <v>0</v>
      </c>
      <c r="J359" s="84" t="b">
        <v>0</v>
      </c>
      <c r="K359" s="84" t="b">
        <v>0</v>
      </c>
      <c r="L359" s="84" t="b">
        <v>0</v>
      </c>
    </row>
    <row r="360" spans="1:12" ht="15">
      <c r="A360" s="84" t="s">
        <v>2733</v>
      </c>
      <c r="B360" s="84" t="s">
        <v>3594</v>
      </c>
      <c r="C360" s="84">
        <v>3</v>
      </c>
      <c r="D360" s="118">
        <v>0.0013507333363739467</v>
      </c>
      <c r="E360" s="118">
        <v>1.5693846489783398</v>
      </c>
      <c r="F360" s="84" t="s">
        <v>3935</v>
      </c>
      <c r="G360" s="84" t="b">
        <v>0</v>
      </c>
      <c r="H360" s="84" t="b">
        <v>0</v>
      </c>
      <c r="I360" s="84" t="b">
        <v>0</v>
      </c>
      <c r="J360" s="84" t="b">
        <v>0</v>
      </c>
      <c r="K360" s="84" t="b">
        <v>0</v>
      </c>
      <c r="L360" s="84" t="b">
        <v>0</v>
      </c>
    </row>
    <row r="361" spans="1:12" ht="15">
      <c r="A361" s="84" t="s">
        <v>3594</v>
      </c>
      <c r="B361" s="84" t="s">
        <v>2738</v>
      </c>
      <c r="C361" s="84">
        <v>3</v>
      </c>
      <c r="D361" s="118">
        <v>0.0013507333363739467</v>
      </c>
      <c r="E361" s="118">
        <v>2.3763622255406895</v>
      </c>
      <c r="F361" s="84" t="s">
        <v>3935</v>
      </c>
      <c r="G361" s="84" t="b">
        <v>0</v>
      </c>
      <c r="H361" s="84" t="b">
        <v>0</v>
      </c>
      <c r="I361" s="84" t="b">
        <v>0</v>
      </c>
      <c r="J361" s="84" t="b">
        <v>0</v>
      </c>
      <c r="K361" s="84" t="b">
        <v>0</v>
      </c>
      <c r="L361" s="84" t="b">
        <v>0</v>
      </c>
    </row>
    <row r="362" spans="1:12" ht="15">
      <c r="A362" s="84" t="s">
        <v>2738</v>
      </c>
      <c r="B362" s="84" t="s">
        <v>3299</v>
      </c>
      <c r="C362" s="84">
        <v>3</v>
      </c>
      <c r="D362" s="118">
        <v>0.0013507333363739467</v>
      </c>
      <c r="E362" s="118">
        <v>1.774302234212727</v>
      </c>
      <c r="F362" s="84" t="s">
        <v>3935</v>
      </c>
      <c r="G362" s="84" t="b">
        <v>0</v>
      </c>
      <c r="H362" s="84" t="b">
        <v>0</v>
      </c>
      <c r="I362" s="84" t="b">
        <v>0</v>
      </c>
      <c r="J362" s="84" t="b">
        <v>0</v>
      </c>
      <c r="K362" s="84" t="b">
        <v>0</v>
      </c>
      <c r="L362" s="84" t="b">
        <v>0</v>
      </c>
    </row>
    <row r="363" spans="1:12" ht="15">
      <c r="A363" s="84" t="s">
        <v>3299</v>
      </c>
      <c r="B363" s="84" t="s">
        <v>3595</v>
      </c>
      <c r="C363" s="84">
        <v>3</v>
      </c>
      <c r="D363" s="118">
        <v>0.0013507333363739467</v>
      </c>
      <c r="E363" s="118">
        <v>2.5276299008713385</v>
      </c>
      <c r="F363" s="84" t="s">
        <v>3935</v>
      </c>
      <c r="G363" s="84" t="b">
        <v>0</v>
      </c>
      <c r="H363" s="84" t="b">
        <v>0</v>
      </c>
      <c r="I363" s="84" t="b">
        <v>0</v>
      </c>
      <c r="J363" s="84" t="b">
        <v>0</v>
      </c>
      <c r="K363" s="84" t="b">
        <v>0</v>
      </c>
      <c r="L363" s="84" t="b">
        <v>0</v>
      </c>
    </row>
    <row r="364" spans="1:12" ht="15">
      <c r="A364" s="84" t="s">
        <v>3595</v>
      </c>
      <c r="B364" s="84" t="s">
        <v>3596</v>
      </c>
      <c r="C364" s="84">
        <v>3</v>
      </c>
      <c r="D364" s="118">
        <v>0.0013507333363739467</v>
      </c>
      <c r="E364" s="118">
        <v>3.129689892199301</v>
      </c>
      <c r="F364" s="84" t="s">
        <v>3935</v>
      </c>
      <c r="G364" s="84" t="b">
        <v>0</v>
      </c>
      <c r="H364" s="84" t="b">
        <v>0</v>
      </c>
      <c r="I364" s="84" t="b">
        <v>0</v>
      </c>
      <c r="J364" s="84" t="b">
        <v>0</v>
      </c>
      <c r="K364" s="84" t="b">
        <v>0</v>
      </c>
      <c r="L364" s="84" t="b">
        <v>0</v>
      </c>
    </row>
    <row r="365" spans="1:12" ht="15">
      <c r="A365" s="84" t="s">
        <v>3596</v>
      </c>
      <c r="B365" s="84" t="s">
        <v>3597</v>
      </c>
      <c r="C365" s="84">
        <v>3</v>
      </c>
      <c r="D365" s="118">
        <v>0.0013507333363739467</v>
      </c>
      <c r="E365" s="118">
        <v>3.129689892199301</v>
      </c>
      <c r="F365" s="84" t="s">
        <v>3935</v>
      </c>
      <c r="G365" s="84" t="b">
        <v>0</v>
      </c>
      <c r="H365" s="84" t="b">
        <v>0</v>
      </c>
      <c r="I365" s="84" t="b">
        <v>0</v>
      </c>
      <c r="J365" s="84" t="b">
        <v>0</v>
      </c>
      <c r="K365" s="84" t="b">
        <v>0</v>
      </c>
      <c r="L365" s="84" t="b">
        <v>0</v>
      </c>
    </row>
    <row r="366" spans="1:12" ht="15">
      <c r="A366" s="84" t="s">
        <v>3597</v>
      </c>
      <c r="B366" s="84" t="s">
        <v>3598</v>
      </c>
      <c r="C366" s="84">
        <v>3</v>
      </c>
      <c r="D366" s="118">
        <v>0.0013507333363739467</v>
      </c>
      <c r="E366" s="118">
        <v>3.129689892199301</v>
      </c>
      <c r="F366" s="84" t="s">
        <v>3935</v>
      </c>
      <c r="G366" s="84" t="b">
        <v>0</v>
      </c>
      <c r="H366" s="84" t="b">
        <v>0</v>
      </c>
      <c r="I366" s="84" t="b">
        <v>0</v>
      </c>
      <c r="J366" s="84" t="b">
        <v>0</v>
      </c>
      <c r="K366" s="84" t="b">
        <v>0</v>
      </c>
      <c r="L366" s="84" t="b">
        <v>0</v>
      </c>
    </row>
    <row r="367" spans="1:12" ht="15">
      <c r="A367" s="84" t="s">
        <v>3598</v>
      </c>
      <c r="B367" s="84" t="s">
        <v>3599</v>
      </c>
      <c r="C367" s="84">
        <v>3</v>
      </c>
      <c r="D367" s="118">
        <v>0.0013507333363739467</v>
      </c>
      <c r="E367" s="118">
        <v>3.129689892199301</v>
      </c>
      <c r="F367" s="84" t="s">
        <v>3935</v>
      </c>
      <c r="G367" s="84" t="b">
        <v>0</v>
      </c>
      <c r="H367" s="84" t="b">
        <v>0</v>
      </c>
      <c r="I367" s="84" t="b">
        <v>0</v>
      </c>
      <c r="J367" s="84" t="b">
        <v>0</v>
      </c>
      <c r="K367" s="84" t="b">
        <v>0</v>
      </c>
      <c r="L367" s="84" t="b">
        <v>0</v>
      </c>
    </row>
    <row r="368" spans="1:12" ht="15">
      <c r="A368" s="84" t="s">
        <v>3599</v>
      </c>
      <c r="B368" s="84" t="s">
        <v>3600</v>
      </c>
      <c r="C368" s="84">
        <v>3</v>
      </c>
      <c r="D368" s="118">
        <v>0.0013507333363739467</v>
      </c>
      <c r="E368" s="118">
        <v>3.129689892199301</v>
      </c>
      <c r="F368" s="84" t="s">
        <v>3935</v>
      </c>
      <c r="G368" s="84" t="b">
        <v>0</v>
      </c>
      <c r="H368" s="84" t="b">
        <v>0</v>
      </c>
      <c r="I368" s="84" t="b">
        <v>0</v>
      </c>
      <c r="J368" s="84" t="b">
        <v>1</v>
      </c>
      <c r="K368" s="84" t="b">
        <v>0</v>
      </c>
      <c r="L368" s="84" t="b">
        <v>0</v>
      </c>
    </row>
    <row r="369" spans="1:12" ht="15">
      <c r="A369" s="84" t="s">
        <v>3600</v>
      </c>
      <c r="B369" s="84" t="s">
        <v>3601</v>
      </c>
      <c r="C369" s="84">
        <v>3</v>
      </c>
      <c r="D369" s="118">
        <v>0.0013507333363739467</v>
      </c>
      <c r="E369" s="118">
        <v>3.129689892199301</v>
      </c>
      <c r="F369" s="84" t="s">
        <v>3935</v>
      </c>
      <c r="G369" s="84" t="b">
        <v>1</v>
      </c>
      <c r="H369" s="84" t="b">
        <v>0</v>
      </c>
      <c r="I369" s="84" t="b">
        <v>0</v>
      </c>
      <c r="J369" s="84" t="b">
        <v>0</v>
      </c>
      <c r="K369" s="84" t="b">
        <v>0</v>
      </c>
      <c r="L369" s="84" t="b">
        <v>0</v>
      </c>
    </row>
    <row r="370" spans="1:12" ht="15">
      <c r="A370" s="84" t="s">
        <v>3601</v>
      </c>
      <c r="B370" s="84" t="s">
        <v>3369</v>
      </c>
      <c r="C370" s="84">
        <v>3</v>
      </c>
      <c r="D370" s="118">
        <v>0.0013507333363739467</v>
      </c>
      <c r="E370" s="118">
        <v>2.82865989653532</v>
      </c>
      <c r="F370" s="84" t="s">
        <v>3935</v>
      </c>
      <c r="G370" s="84" t="b">
        <v>0</v>
      </c>
      <c r="H370" s="84" t="b">
        <v>0</v>
      </c>
      <c r="I370" s="84" t="b">
        <v>0</v>
      </c>
      <c r="J370" s="84" t="b">
        <v>0</v>
      </c>
      <c r="K370" s="84" t="b">
        <v>0</v>
      </c>
      <c r="L370" s="84" t="b">
        <v>0</v>
      </c>
    </row>
    <row r="371" spans="1:12" ht="15">
      <c r="A371" s="84" t="s">
        <v>2762</v>
      </c>
      <c r="B371" s="84" t="s">
        <v>3602</v>
      </c>
      <c r="C371" s="84">
        <v>3</v>
      </c>
      <c r="D371" s="118">
        <v>0.0013507333363739467</v>
      </c>
      <c r="E371" s="118">
        <v>3.004751155591001</v>
      </c>
      <c r="F371" s="84" t="s">
        <v>3935</v>
      </c>
      <c r="G371" s="84" t="b">
        <v>0</v>
      </c>
      <c r="H371" s="84" t="b">
        <v>0</v>
      </c>
      <c r="I371" s="84" t="b">
        <v>0</v>
      </c>
      <c r="J371" s="84" t="b">
        <v>0</v>
      </c>
      <c r="K371" s="84" t="b">
        <v>0</v>
      </c>
      <c r="L371" s="84" t="b">
        <v>0</v>
      </c>
    </row>
    <row r="372" spans="1:12" ht="15">
      <c r="A372" s="84" t="s">
        <v>3602</v>
      </c>
      <c r="B372" s="84" t="s">
        <v>2757</v>
      </c>
      <c r="C372" s="84">
        <v>3</v>
      </c>
      <c r="D372" s="118">
        <v>0.0013507333363739467</v>
      </c>
      <c r="E372" s="118">
        <v>2.5654184617607383</v>
      </c>
      <c r="F372" s="84" t="s">
        <v>3935</v>
      </c>
      <c r="G372" s="84" t="b">
        <v>0</v>
      </c>
      <c r="H372" s="84" t="b">
        <v>0</v>
      </c>
      <c r="I372" s="84" t="b">
        <v>0</v>
      </c>
      <c r="J372" s="84" t="b">
        <v>0</v>
      </c>
      <c r="K372" s="84" t="b">
        <v>0</v>
      </c>
      <c r="L372" s="84" t="b">
        <v>0</v>
      </c>
    </row>
    <row r="373" spans="1:12" ht="15">
      <c r="A373" s="84" t="s">
        <v>2734</v>
      </c>
      <c r="B373" s="84" t="s">
        <v>2761</v>
      </c>
      <c r="C373" s="84">
        <v>3</v>
      </c>
      <c r="D373" s="118">
        <v>0.0013507333363739467</v>
      </c>
      <c r="E373" s="118">
        <v>1.4606831112407255</v>
      </c>
      <c r="F373" s="84" t="s">
        <v>3935</v>
      </c>
      <c r="G373" s="84" t="b">
        <v>0</v>
      </c>
      <c r="H373" s="84" t="b">
        <v>0</v>
      </c>
      <c r="I373" s="84" t="b">
        <v>0</v>
      </c>
      <c r="J373" s="84" t="b">
        <v>0</v>
      </c>
      <c r="K373" s="84" t="b">
        <v>0</v>
      </c>
      <c r="L373" s="84" t="b">
        <v>0</v>
      </c>
    </row>
    <row r="374" spans="1:12" ht="15">
      <c r="A374" s="84" t="s">
        <v>2761</v>
      </c>
      <c r="B374" s="84" t="s">
        <v>2760</v>
      </c>
      <c r="C374" s="84">
        <v>3</v>
      </c>
      <c r="D374" s="118">
        <v>0.0013507333363739467</v>
      </c>
      <c r="E374" s="118">
        <v>2.57878242331872</v>
      </c>
      <c r="F374" s="84" t="s">
        <v>3935</v>
      </c>
      <c r="G374" s="84" t="b">
        <v>0</v>
      </c>
      <c r="H374" s="84" t="b">
        <v>0</v>
      </c>
      <c r="I374" s="84" t="b">
        <v>0</v>
      </c>
      <c r="J374" s="84" t="b">
        <v>0</v>
      </c>
      <c r="K374" s="84" t="b">
        <v>0</v>
      </c>
      <c r="L374" s="84" t="b">
        <v>0</v>
      </c>
    </row>
    <row r="375" spans="1:12" ht="15">
      <c r="A375" s="84" t="s">
        <v>2760</v>
      </c>
      <c r="B375" s="84" t="s">
        <v>2759</v>
      </c>
      <c r="C375" s="84">
        <v>3</v>
      </c>
      <c r="D375" s="118">
        <v>0.0013507333363739467</v>
      </c>
      <c r="E375" s="118">
        <v>2.384962397302607</v>
      </c>
      <c r="F375" s="84" t="s">
        <v>3935</v>
      </c>
      <c r="G375" s="84" t="b">
        <v>0</v>
      </c>
      <c r="H375" s="84" t="b">
        <v>0</v>
      </c>
      <c r="I375" s="84" t="b">
        <v>0</v>
      </c>
      <c r="J375" s="84" t="b">
        <v>0</v>
      </c>
      <c r="K375" s="84" t="b">
        <v>0</v>
      </c>
      <c r="L375" s="84" t="b">
        <v>0</v>
      </c>
    </row>
    <row r="376" spans="1:12" ht="15">
      <c r="A376" s="84" t="s">
        <v>299</v>
      </c>
      <c r="B376" s="84" t="s">
        <v>3460</v>
      </c>
      <c r="C376" s="84">
        <v>3</v>
      </c>
      <c r="D376" s="118">
        <v>0.0013507333363739467</v>
      </c>
      <c r="E376" s="118">
        <v>2.5276299008713385</v>
      </c>
      <c r="F376" s="84" t="s">
        <v>3935</v>
      </c>
      <c r="G376" s="84" t="b">
        <v>0</v>
      </c>
      <c r="H376" s="84" t="b">
        <v>0</v>
      </c>
      <c r="I376" s="84" t="b">
        <v>0</v>
      </c>
      <c r="J376" s="84" t="b">
        <v>0</v>
      </c>
      <c r="K376" s="84" t="b">
        <v>0</v>
      </c>
      <c r="L376" s="84" t="b">
        <v>0</v>
      </c>
    </row>
    <row r="377" spans="1:12" ht="15">
      <c r="A377" s="84" t="s">
        <v>3295</v>
      </c>
      <c r="B377" s="84" t="s">
        <v>3603</v>
      </c>
      <c r="C377" s="84">
        <v>3</v>
      </c>
      <c r="D377" s="118">
        <v>0.0013507333363739467</v>
      </c>
      <c r="E377" s="118">
        <v>2.4928677946121267</v>
      </c>
      <c r="F377" s="84" t="s">
        <v>3935</v>
      </c>
      <c r="G377" s="84" t="b">
        <v>0</v>
      </c>
      <c r="H377" s="84" t="b">
        <v>0</v>
      </c>
      <c r="I377" s="84" t="b">
        <v>0</v>
      </c>
      <c r="J377" s="84" t="b">
        <v>0</v>
      </c>
      <c r="K377" s="84" t="b">
        <v>0</v>
      </c>
      <c r="L377" s="84" t="b">
        <v>0</v>
      </c>
    </row>
    <row r="378" spans="1:12" ht="15">
      <c r="A378" s="84" t="s">
        <v>3603</v>
      </c>
      <c r="B378" s="84" t="s">
        <v>2787</v>
      </c>
      <c r="C378" s="84">
        <v>3</v>
      </c>
      <c r="D378" s="118">
        <v>0.0013507333363739467</v>
      </c>
      <c r="E378" s="118">
        <v>2.351538641815657</v>
      </c>
      <c r="F378" s="84" t="s">
        <v>3935</v>
      </c>
      <c r="G378" s="84" t="b">
        <v>0</v>
      </c>
      <c r="H378" s="84" t="b">
        <v>0</v>
      </c>
      <c r="I378" s="84" t="b">
        <v>0</v>
      </c>
      <c r="J378" s="84" t="b">
        <v>0</v>
      </c>
      <c r="K378" s="84" t="b">
        <v>0</v>
      </c>
      <c r="L378" s="84" t="b">
        <v>0</v>
      </c>
    </row>
    <row r="379" spans="1:12" ht="15">
      <c r="A379" s="84" t="s">
        <v>2787</v>
      </c>
      <c r="B379" s="84" t="s">
        <v>3604</v>
      </c>
      <c r="C379" s="84">
        <v>3</v>
      </c>
      <c r="D379" s="118">
        <v>0.0013507333363739467</v>
      </c>
      <c r="E379" s="118">
        <v>2.351538641815657</v>
      </c>
      <c r="F379" s="84" t="s">
        <v>3935</v>
      </c>
      <c r="G379" s="84" t="b">
        <v>0</v>
      </c>
      <c r="H379" s="84" t="b">
        <v>0</v>
      </c>
      <c r="I379" s="84" t="b">
        <v>0</v>
      </c>
      <c r="J379" s="84" t="b">
        <v>0</v>
      </c>
      <c r="K379" s="84" t="b">
        <v>0</v>
      </c>
      <c r="L379" s="84" t="b">
        <v>0</v>
      </c>
    </row>
    <row r="380" spans="1:12" ht="15">
      <c r="A380" s="84" t="s">
        <v>3604</v>
      </c>
      <c r="B380" s="84" t="s">
        <v>3605</v>
      </c>
      <c r="C380" s="84">
        <v>3</v>
      </c>
      <c r="D380" s="118">
        <v>0.0013507333363739467</v>
      </c>
      <c r="E380" s="118">
        <v>3.129689892199301</v>
      </c>
      <c r="F380" s="84" t="s">
        <v>3935</v>
      </c>
      <c r="G380" s="84" t="b">
        <v>0</v>
      </c>
      <c r="H380" s="84" t="b">
        <v>0</v>
      </c>
      <c r="I380" s="84" t="b">
        <v>0</v>
      </c>
      <c r="J380" s="84" t="b">
        <v>0</v>
      </c>
      <c r="K380" s="84" t="b">
        <v>0</v>
      </c>
      <c r="L380" s="84" t="b">
        <v>0</v>
      </c>
    </row>
    <row r="381" spans="1:12" ht="15">
      <c r="A381" s="84" t="s">
        <v>3605</v>
      </c>
      <c r="B381" s="84" t="s">
        <v>3606</v>
      </c>
      <c r="C381" s="84">
        <v>3</v>
      </c>
      <c r="D381" s="118">
        <v>0.0013507333363739467</v>
      </c>
      <c r="E381" s="118">
        <v>3.129689892199301</v>
      </c>
      <c r="F381" s="84" t="s">
        <v>3935</v>
      </c>
      <c r="G381" s="84" t="b">
        <v>0</v>
      </c>
      <c r="H381" s="84" t="b">
        <v>0</v>
      </c>
      <c r="I381" s="84" t="b">
        <v>0</v>
      </c>
      <c r="J381" s="84" t="b">
        <v>0</v>
      </c>
      <c r="K381" s="84" t="b">
        <v>0</v>
      </c>
      <c r="L381" s="84" t="b">
        <v>0</v>
      </c>
    </row>
    <row r="382" spans="1:12" ht="15">
      <c r="A382" s="84" t="s">
        <v>3606</v>
      </c>
      <c r="B382" s="84" t="s">
        <v>3607</v>
      </c>
      <c r="C382" s="84">
        <v>3</v>
      </c>
      <c r="D382" s="118">
        <v>0.0013507333363739467</v>
      </c>
      <c r="E382" s="118">
        <v>3.129689892199301</v>
      </c>
      <c r="F382" s="84" t="s">
        <v>3935</v>
      </c>
      <c r="G382" s="84" t="b">
        <v>0</v>
      </c>
      <c r="H382" s="84" t="b">
        <v>0</v>
      </c>
      <c r="I382" s="84" t="b">
        <v>0</v>
      </c>
      <c r="J382" s="84" t="b">
        <v>0</v>
      </c>
      <c r="K382" s="84" t="b">
        <v>0</v>
      </c>
      <c r="L382" s="84" t="b">
        <v>0</v>
      </c>
    </row>
    <row r="383" spans="1:12" ht="15">
      <c r="A383" s="84" t="s">
        <v>3607</v>
      </c>
      <c r="B383" s="84" t="s">
        <v>3608</v>
      </c>
      <c r="C383" s="84">
        <v>3</v>
      </c>
      <c r="D383" s="118">
        <v>0.0013507333363739467</v>
      </c>
      <c r="E383" s="118">
        <v>3.129689892199301</v>
      </c>
      <c r="F383" s="84" t="s">
        <v>3935</v>
      </c>
      <c r="G383" s="84" t="b">
        <v>0</v>
      </c>
      <c r="H383" s="84" t="b">
        <v>0</v>
      </c>
      <c r="I383" s="84" t="b">
        <v>0</v>
      </c>
      <c r="J383" s="84" t="b">
        <v>0</v>
      </c>
      <c r="K383" s="84" t="b">
        <v>0</v>
      </c>
      <c r="L383" s="84" t="b">
        <v>0</v>
      </c>
    </row>
    <row r="384" spans="1:12" ht="15">
      <c r="A384" s="84" t="s">
        <v>3608</v>
      </c>
      <c r="B384" s="84" t="s">
        <v>3369</v>
      </c>
      <c r="C384" s="84">
        <v>3</v>
      </c>
      <c r="D384" s="118">
        <v>0.0013507333363739467</v>
      </c>
      <c r="E384" s="118">
        <v>2.82865989653532</v>
      </c>
      <c r="F384" s="84" t="s">
        <v>3935</v>
      </c>
      <c r="G384" s="84" t="b">
        <v>0</v>
      </c>
      <c r="H384" s="84" t="b">
        <v>0</v>
      </c>
      <c r="I384" s="84" t="b">
        <v>0</v>
      </c>
      <c r="J384" s="84" t="b">
        <v>0</v>
      </c>
      <c r="K384" s="84" t="b">
        <v>0</v>
      </c>
      <c r="L384" s="84" t="b">
        <v>0</v>
      </c>
    </row>
    <row r="385" spans="1:12" ht="15">
      <c r="A385" s="84" t="s">
        <v>3370</v>
      </c>
      <c r="B385" s="84" t="s">
        <v>3609</v>
      </c>
      <c r="C385" s="84">
        <v>3</v>
      </c>
      <c r="D385" s="118">
        <v>0.0013507333363739467</v>
      </c>
      <c r="E385" s="118">
        <v>2.82865989653532</v>
      </c>
      <c r="F385" s="84" t="s">
        <v>3935</v>
      </c>
      <c r="G385" s="84" t="b">
        <v>0</v>
      </c>
      <c r="H385" s="84" t="b">
        <v>0</v>
      </c>
      <c r="I385" s="84" t="b">
        <v>0</v>
      </c>
      <c r="J385" s="84" t="b">
        <v>0</v>
      </c>
      <c r="K385" s="84" t="b">
        <v>0</v>
      </c>
      <c r="L385" s="84" t="b">
        <v>0</v>
      </c>
    </row>
    <row r="386" spans="1:12" ht="15">
      <c r="A386" s="84" t="s">
        <v>3609</v>
      </c>
      <c r="B386" s="84" t="s">
        <v>3610</v>
      </c>
      <c r="C386" s="84">
        <v>3</v>
      </c>
      <c r="D386" s="118">
        <v>0.0013507333363739467</v>
      </c>
      <c r="E386" s="118">
        <v>3.129689892199301</v>
      </c>
      <c r="F386" s="84" t="s">
        <v>3935</v>
      </c>
      <c r="G386" s="84" t="b">
        <v>0</v>
      </c>
      <c r="H386" s="84" t="b">
        <v>0</v>
      </c>
      <c r="I386" s="84" t="b">
        <v>0</v>
      </c>
      <c r="J386" s="84" t="b">
        <v>0</v>
      </c>
      <c r="K386" s="84" t="b">
        <v>0</v>
      </c>
      <c r="L386" s="84" t="b">
        <v>0</v>
      </c>
    </row>
    <row r="387" spans="1:12" ht="15">
      <c r="A387" s="84" t="s">
        <v>3611</v>
      </c>
      <c r="B387" s="84" t="s">
        <v>3372</v>
      </c>
      <c r="C387" s="84">
        <v>3</v>
      </c>
      <c r="D387" s="118">
        <v>0.0013507333363739467</v>
      </c>
      <c r="E387" s="118">
        <v>2.82865989653532</v>
      </c>
      <c r="F387" s="84" t="s">
        <v>3935</v>
      </c>
      <c r="G387" s="84" t="b">
        <v>0</v>
      </c>
      <c r="H387" s="84" t="b">
        <v>0</v>
      </c>
      <c r="I387" s="84" t="b">
        <v>0</v>
      </c>
      <c r="J387" s="84" t="b">
        <v>0</v>
      </c>
      <c r="K387" s="84" t="b">
        <v>0</v>
      </c>
      <c r="L387" s="84" t="b">
        <v>0</v>
      </c>
    </row>
    <row r="388" spans="1:12" ht="15">
      <c r="A388" s="84" t="s">
        <v>3373</v>
      </c>
      <c r="B388" s="84" t="s">
        <v>3612</v>
      </c>
      <c r="C388" s="84">
        <v>3</v>
      </c>
      <c r="D388" s="118">
        <v>0.0013507333363739467</v>
      </c>
      <c r="E388" s="118">
        <v>2.82865989653532</v>
      </c>
      <c r="F388" s="84" t="s">
        <v>3935</v>
      </c>
      <c r="G388" s="84" t="b">
        <v>0</v>
      </c>
      <c r="H388" s="84" t="b">
        <v>0</v>
      </c>
      <c r="I388" s="84" t="b">
        <v>0</v>
      </c>
      <c r="J388" s="84" t="b">
        <v>0</v>
      </c>
      <c r="K388" s="84" t="b">
        <v>0</v>
      </c>
      <c r="L388" s="84" t="b">
        <v>0</v>
      </c>
    </row>
    <row r="389" spans="1:12" ht="15">
      <c r="A389" s="84" t="s">
        <v>3612</v>
      </c>
      <c r="B389" s="84" t="s">
        <v>3613</v>
      </c>
      <c r="C389" s="84">
        <v>3</v>
      </c>
      <c r="D389" s="118">
        <v>0.0013507333363739467</v>
      </c>
      <c r="E389" s="118">
        <v>3.129689892199301</v>
      </c>
      <c r="F389" s="84" t="s">
        <v>3935</v>
      </c>
      <c r="G389" s="84" t="b">
        <v>0</v>
      </c>
      <c r="H389" s="84" t="b">
        <v>0</v>
      </c>
      <c r="I389" s="84" t="b">
        <v>0</v>
      </c>
      <c r="J389" s="84" t="b">
        <v>0</v>
      </c>
      <c r="K389" s="84" t="b">
        <v>0</v>
      </c>
      <c r="L389" s="84" t="b">
        <v>0</v>
      </c>
    </row>
    <row r="390" spans="1:12" ht="15">
      <c r="A390" s="84" t="s">
        <v>3613</v>
      </c>
      <c r="B390" s="84" t="s">
        <v>3418</v>
      </c>
      <c r="C390" s="84">
        <v>3</v>
      </c>
      <c r="D390" s="118">
        <v>0.0013507333363739467</v>
      </c>
      <c r="E390" s="118">
        <v>2.907841142582945</v>
      </c>
      <c r="F390" s="84" t="s">
        <v>3935</v>
      </c>
      <c r="G390" s="84" t="b">
        <v>0</v>
      </c>
      <c r="H390" s="84" t="b">
        <v>0</v>
      </c>
      <c r="I390" s="84" t="b">
        <v>0</v>
      </c>
      <c r="J390" s="84" t="b">
        <v>0</v>
      </c>
      <c r="K390" s="84" t="b">
        <v>0</v>
      </c>
      <c r="L390" s="84" t="b">
        <v>0</v>
      </c>
    </row>
    <row r="391" spans="1:12" ht="15">
      <c r="A391" s="84" t="s">
        <v>3418</v>
      </c>
      <c r="B391" s="84" t="s">
        <v>3306</v>
      </c>
      <c r="C391" s="84">
        <v>3</v>
      </c>
      <c r="D391" s="118">
        <v>0.0013507333363739467</v>
      </c>
      <c r="E391" s="118">
        <v>2.4307198878632823</v>
      </c>
      <c r="F391" s="84" t="s">
        <v>3935</v>
      </c>
      <c r="G391" s="84" t="b">
        <v>0</v>
      </c>
      <c r="H391" s="84" t="b">
        <v>0</v>
      </c>
      <c r="I391" s="84" t="b">
        <v>0</v>
      </c>
      <c r="J391" s="84" t="b">
        <v>0</v>
      </c>
      <c r="K391" s="84" t="b">
        <v>0</v>
      </c>
      <c r="L391" s="84" t="b">
        <v>0</v>
      </c>
    </row>
    <row r="392" spans="1:12" ht="15">
      <c r="A392" s="84" t="s">
        <v>3306</v>
      </c>
      <c r="B392" s="84" t="s">
        <v>3614</v>
      </c>
      <c r="C392" s="84">
        <v>3</v>
      </c>
      <c r="D392" s="118">
        <v>0.0013507333363739467</v>
      </c>
      <c r="E392" s="118">
        <v>2.6525686374796384</v>
      </c>
      <c r="F392" s="84" t="s">
        <v>3935</v>
      </c>
      <c r="G392" s="84" t="b">
        <v>0</v>
      </c>
      <c r="H392" s="84" t="b">
        <v>0</v>
      </c>
      <c r="I392" s="84" t="b">
        <v>0</v>
      </c>
      <c r="J392" s="84" t="b">
        <v>0</v>
      </c>
      <c r="K392" s="84" t="b">
        <v>0</v>
      </c>
      <c r="L392" s="84" t="b">
        <v>0</v>
      </c>
    </row>
    <row r="393" spans="1:12" ht="15">
      <c r="A393" s="84" t="s">
        <v>3614</v>
      </c>
      <c r="B393" s="84" t="s">
        <v>3615</v>
      </c>
      <c r="C393" s="84">
        <v>3</v>
      </c>
      <c r="D393" s="118">
        <v>0.0013507333363739467</v>
      </c>
      <c r="E393" s="118">
        <v>3.129689892199301</v>
      </c>
      <c r="F393" s="84" t="s">
        <v>3935</v>
      </c>
      <c r="G393" s="84" t="b">
        <v>0</v>
      </c>
      <c r="H393" s="84" t="b">
        <v>0</v>
      </c>
      <c r="I393" s="84" t="b">
        <v>0</v>
      </c>
      <c r="J393" s="84" t="b">
        <v>0</v>
      </c>
      <c r="K393" s="84" t="b">
        <v>0</v>
      </c>
      <c r="L393" s="84" t="b">
        <v>0</v>
      </c>
    </row>
    <row r="394" spans="1:12" ht="15">
      <c r="A394" s="84" t="s">
        <v>3615</v>
      </c>
      <c r="B394" s="84" t="s">
        <v>3616</v>
      </c>
      <c r="C394" s="84">
        <v>3</v>
      </c>
      <c r="D394" s="118">
        <v>0.0013507333363739467</v>
      </c>
      <c r="E394" s="118">
        <v>3.129689892199301</v>
      </c>
      <c r="F394" s="84" t="s">
        <v>3935</v>
      </c>
      <c r="G394" s="84" t="b">
        <v>0</v>
      </c>
      <c r="H394" s="84" t="b">
        <v>0</v>
      </c>
      <c r="I394" s="84" t="b">
        <v>0</v>
      </c>
      <c r="J394" s="84" t="b">
        <v>0</v>
      </c>
      <c r="K394" s="84" t="b">
        <v>0</v>
      </c>
      <c r="L394" s="84" t="b">
        <v>0</v>
      </c>
    </row>
    <row r="395" spans="1:12" ht="15">
      <c r="A395" s="84" t="s">
        <v>3616</v>
      </c>
      <c r="B395" s="84" t="s">
        <v>2745</v>
      </c>
      <c r="C395" s="84">
        <v>3</v>
      </c>
      <c r="D395" s="118">
        <v>0.0013507333363739467</v>
      </c>
      <c r="E395" s="118">
        <v>2.3763622255406895</v>
      </c>
      <c r="F395" s="84" t="s">
        <v>3935</v>
      </c>
      <c r="G395" s="84" t="b">
        <v>0</v>
      </c>
      <c r="H395" s="84" t="b">
        <v>0</v>
      </c>
      <c r="I395" s="84" t="b">
        <v>0</v>
      </c>
      <c r="J395" s="84" t="b">
        <v>0</v>
      </c>
      <c r="K395" s="84" t="b">
        <v>0</v>
      </c>
      <c r="L395" s="84" t="b">
        <v>0</v>
      </c>
    </row>
    <row r="396" spans="1:12" ht="15">
      <c r="A396" s="84" t="s">
        <v>2745</v>
      </c>
      <c r="B396" s="84" t="s">
        <v>3467</v>
      </c>
      <c r="C396" s="84">
        <v>3</v>
      </c>
      <c r="D396" s="118">
        <v>0.0013507333363739467</v>
      </c>
      <c r="E396" s="118">
        <v>2.1808424146466825</v>
      </c>
      <c r="F396" s="84" t="s">
        <v>3935</v>
      </c>
      <c r="G396" s="84" t="b">
        <v>0</v>
      </c>
      <c r="H396" s="84" t="b">
        <v>0</v>
      </c>
      <c r="I396" s="84" t="b">
        <v>0</v>
      </c>
      <c r="J396" s="84" t="b">
        <v>0</v>
      </c>
      <c r="K396" s="84" t="b">
        <v>0</v>
      </c>
      <c r="L396" s="84" t="b">
        <v>0</v>
      </c>
    </row>
    <row r="397" spans="1:12" ht="15">
      <c r="A397" s="84" t="s">
        <v>3620</v>
      </c>
      <c r="B397" s="84" t="s">
        <v>3621</v>
      </c>
      <c r="C397" s="84">
        <v>3</v>
      </c>
      <c r="D397" s="118">
        <v>0.0013507333363739467</v>
      </c>
      <c r="E397" s="118">
        <v>3.129689892199301</v>
      </c>
      <c r="F397" s="84" t="s">
        <v>3935</v>
      </c>
      <c r="G397" s="84" t="b">
        <v>0</v>
      </c>
      <c r="H397" s="84" t="b">
        <v>0</v>
      </c>
      <c r="I397" s="84" t="b">
        <v>0</v>
      </c>
      <c r="J397" s="84" t="b">
        <v>0</v>
      </c>
      <c r="K397" s="84" t="b">
        <v>0</v>
      </c>
      <c r="L397" s="84" t="b">
        <v>0</v>
      </c>
    </row>
    <row r="398" spans="1:12" ht="15">
      <c r="A398" s="84" t="s">
        <v>3621</v>
      </c>
      <c r="B398" s="84" t="s">
        <v>3622</v>
      </c>
      <c r="C398" s="84">
        <v>3</v>
      </c>
      <c r="D398" s="118">
        <v>0.0013507333363739467</v>
      </c>
      <c r="E398" s="118">
        <v>3.129689892199301</v>
      </c>
      <c r="F398" s="84" t="s">
        <v>3935</v>
      </c>
      <c r="G398" s="84" t="b">
        <v>0</v>
      </c>
      <c r="H398" s="84" t="b">
        <v>0</v>
      </c>
      <c r="I398" s="84" t="b">
        <v>0</v>
      </c>
      <c r="J398" s="84" t="b">
        <v>0</v>
      </c>
      <c r="K398" s="84" t="b">
        <v>0</v>
      </c>
      <c r="L398" s="84" t="b">
        <v>0</v>
      </c>
    </row>
    <row r="399" spans="1:12" ht="15">
      <c r="A399" s="84" t="s">
        <v>3622</v>
      </c>
      <c r="B399" s="84" t="s">
        <v>3372</v>
      </c>
      <c r="C399" s="84">
        <v>3</v>
      </c>
      <c r="D399" s="118">
        <v>0.0013507333363739467</v>
      </c>
      <c r="E399" s="118">
        <v>2.82865989653532</v>
      </c>
      <c r="F399" s="84" t="s">
        <v>3935</v>
      </c>
      <c r="G399" s="84" t="b">
        <v>0</v>
      </c>
      <c r="H399" s="84" t="b">
        <v>0</v>
      </c>
      <c r="I399" s="84" t="b">
        <v>0</v>
      </c>
      <c r="J399" s="84" t="b">
        <v>0</v>
      </c>
      <c r="K399" s="84" t="b">
        <v>0</v>
      </c>
      <c r="L399" s="84" t="b">
        <v>0</v>
      </c>
    </row>
    <row r="400" spans="1:12" ht="15">
      <c r="A400" s="84" t="s">
        <v>3373</v>
      </c>
      <c r="B400" s="84" t="s">
        <v>3623</v>
      </c>
      <c r="C400" s="84">
        <v>3</v>
      </c>
      <c r="D400" s="118">
        <v>0.0013507333363739467</v>
      </c>
      <c r="E400" s="118">
        <v>2.82865989653532</v>
      </c>
      <c r="F400" s="84" t="s">
        <v>3935</v>
      </c>
      <c r="G400" s="84" t="b">
        <v>0</v>
      </c>
      <c r="H400" s="84" t="b">
        <v>0</v>
      </c>
      <c r="I400" s="84" t="b">
        <v>0</v>
      </c>
      <c r="J400" s="84" t="b">
        <v>0</v>
      </c>
      <c r="K400" s="84" t="b">
        <v>0</v>
      </c>
      <c r="L400" s="84" t="b">
        <v>0</v>
      </c>
    </row>
    <row r="401" spans="1:12" ht="15">
      <c r="A401" s="84" t="s">
        <v>3623</v>
      </c>
      <c r="B401" s="84" t="s">
        <v>3624</v>
      </c>
      <c r="C401" s="84">
        <v>3</v>
      </c>
      <c r="D401" s="118">
        <v>0.0013507333363739467</v>
      </c>
      <c r="E401" s="118">
        <v>3.129689892199301</v>
      </c>
      <c r="F401" s="84" t="s">
        <v>3935</v>
      </c>
      <c r="G401" s="84" t="b">
        <v>0</v>
      </c>
      <c r="H401" s="84" t="b">
        <v>0</v>
      </c>
      <c r="I401" s="84" t="b">
        <v>0</v>
      </c>
      <c r="J401" s="84" t="b">
        <v>0</v>
      </c>
      <c r="K401" s="84" t="b">
        <v>0</v>
      </c>
      <c r="L401" s="84" t="b">
        <v>0</v>
      </c>
    </row>
    <row r="402" spans="1:12" ht="15">
      <c r="A402" s="84" t="s">
        <v>3624</v>
      </c>
      <c r="B402" s="84" t="s">
        <v>3625</v>
      </c>
      <c r="C402" s="84">
        <v>3</v>
      </c>
      <c r="D402" s="118">
        <v>0.0013507333363739467</v>
      </c>
      <c r="E402" s="118">
        <v>3.129689892199301</v>
      </c>
      <c r="F402" s="84" t="s">
        <v>3935</v>
      </c>
      <c r="G402" s="84" t="b">
        <v>0</v>
      </c>
      <c r="H402" s="84" t="b">
        <v>0</v>
      </c>
      <c r="I402" s="84" t="b">
        <v>0</v>
      </c>
      <c r="J402" s="84" t="b">
        <v>0</v>
      </c>
      <c r="K402" s="84" t="b">
        <v>0</v>
      </c>
      <c r="L402" s="84" t="b">
        <v>0</v>
      </c>
    </row>
    <row r="403" spans="1:12" ht="15">
      <c r="A403" s="84" t="s">
        <v>3625</v>
      </c>
      <c r="B403" s="84" t="s">
        <v>3477</v>
      </c>
      <c r="C403" s="84">
        <v>3</v>
      </c>
      <c r="D403" s="118">
        <v>0.0013507333363739467</v>
      </c>
      <c r="E403" s="118">
        <v>3.004751155591001</v>
      </c>
      <c r="F403" s="84" t="s">
        <v>3935</v>
      </c>
      <c r="G403" s="84" t="b">
        <v>0</v>
      </c>
      <c r="H403" s="84" t="b">
        <v>0</v>
      </c>
      <c r="I403" s="84" t="b">
        <v>0</v>
      </c>
      <c r="J403" s="84" t="b">
        <v>0</v>
      </c>
      <c r="K403" s="84" t="b">
        <v>0</v>
      </c>
      <c r="L403" s="84" t="b">
        <v>0</v>
      </c>
    </row>
    <row r="404" spans="1:12" ht="15">
      <c r="A404" s="84" t="s">
        <v>3477</v>
      </c>
      <c r="B404" s="84" t="s">
        <v>2745</v>
      </c>
      <c r="C404" s="84">
        <v>3</v>
      </c>
      <c r="D404" s="118">
        <v>0.0013507333363739467</v>
      </c>
      <c r="E404" s="118">
        <v>2.2514234889323896</v>
      </c>
      <c r="F404" s="84" t="s">
        <v>3935</v>
      </c>
      <c r="G404" s="84" t="b">
        <v>0</v>
      </c>
      <c r="H404" s="84" t="b">
        <v>0</v>
      </c>
      <c r="I404" s="84" t="b">
        <v>0</v>
      </c>
      <c r="J404" s="84" t="b">
        <v>0</v>
      </c>
      <c r="K404" s="84" t="b">
        <v>0</v>
      </c>
      <c r="L404" s="84" t="b">
        <v>0</v>
      </c>
    </row>
    <row r="405" spans="1:12" ht="15">
      <c r="A405" s="84" t="s">
        <v>2745</v>
      </c>
      <c r="B405" s="84" t="s">
        <v>3626</v>
      </c>
      <c r="C405" s="84">
        <v>3</v>
      </c>
      <c r="D405" s="118">
        <v>0.0013507333363739467</v>
      </c>
      <c r="E405" s="118">
        <v>2.3057811512549824</v>
      </c>
      <c r="F405" s="84" t="s">
        <v>3935</v>
      </c>
      <c r="G405" s="84" t="b">
        <v>0</v>
      </c>
      <c r="H405" s="84" t="b">
        <v>0</v>
      </c>
      <c r="I405" s="84" t="b">
        <v>0</v>
      </c>
      <c r="J405" s="84" t="b">
        <v>0</v>
      </c>
      <c r="K405" s="84" t="b">
        <v>0</v>
      </c>
      <c r="L405" s="84" t="b">
        <v>0</v>
      </c>
    </row>
    <row r="406" spans="1:12" ht="15">
      <c r="A406" s="84" t="s">
        <v>3626</v>
      </c>
      <c r="B406" s="84" t="s">
        <v>3627</v>
      </c>
      <c r="C406" s="84">
        <v>3</v>
      </c>
      <c r="D406" s="118">
        <v>0.0013507333363739467</v>
      </c>
      <c r="E406" s="118">
        <v>3.129689892199301</v>
      </c>
      <c r="F406" s="84" t="s">
        <v>3935</v>
      </c>
      <c r="G406" s="84" t="b">
        <v>0</v>
      </c>
      <c r="H406" s="84" t="b">
        <v>0</v>
      </c>
      <c r="I406" s="84" t="b">
        <v>0</v>
      </c>
      <c r="J406" s="84" t="b">
        <v>0</v>
      </c>
      <c r="K406" s="84" t="b">
        <v>0</v>
      </c>
      <c r="L406" s="84" t="b">
        <v>0</v>
      </c>
    </row>
    <row r="407" spans="1:12" ht="15">
      <c r="A407" s="84" t="s">
        <v>3627</v>
      </c>
      <c r="B407" s="84" t="s">
        <v>1469</v>
      </c>
      <c r="C407" s="84">
        <v>3</v>
      </c>
      <c r="D407" s="118">
        <v>0.0013507333363739467</v>
      </c>
      <c r="E407" s="118">
        <v>1.5537327034355437</v>
      </c>
      <c r="F407" s="84" t="s">
        <v>3935</v>
      </c>
      <c r="G407" s="84" t="b">
        <v>0</v>
      </c>
      <c r="H407" s="84" t="b">
        <v>0</v>
      </c>
      <c r="I407" s="84" t="b">
        <v>0</v>
      </c>
      <c r="J407" s="84" t="b">
        <v>0</v>
      </c>
      <c r="K407" s="84" t="b">
        <v>0</v>
      </c>
      <c r="L407" s="84" t="b">
        <v>0</v>
      </c>
    </row>
    <row r="408" spans="1:12" ht="15">
      <c r="A408" s="84" t="s">
        <v>1469</v>
      </c>
      <c r="B408" s="84" t="s">
        <v>3628</v>
      </c>
      <c r="C408" s="84">
        <v>3</v>
      </c>
      <c r="D408" s="118">
        <v>0.0013507333363739467</v>
      </c>
      <c r="E408" s="118">
        <v>1.5537327034355437</v>
      </c>
      <c r="F408" s="84" t="s">
        <v>3935</v>
      </c>
      <c r="G408" s="84" t="b">
        <v>0</v>
      </c>
      <c r="H408" s="84" t="b">
        <v>0</v>
      </c>
      <c r="I408" s="84" t="b">
        <v>0</v>
      </c>
      <c r="J408" s="84" t="b">
        <v>0</v>
      </c>
      <c r="K408" s="84" t="b">
        <v>0</v>
      </c>
      <c r="L408" s="84" t="b">
        <v>0</v>
      </c>
    </row>
    <row r="409" spans="1:12" ht="15">
      <c r="A409" s="84" t="s">
        <v>3629</v>
      </c>
      <c r="B409" s="84" t="s">
        <v>3478</v>
      </c>
      <c r="C409" s="84">
        <v>3</v>
      </c>
      <c r="D409" s="118">
        <v>0.0013507333363739467</v>
      </c>
      <c r="E409" s="118">
        <v>3.004751155591001</v>
      </c>
      <c r="F409" s="84" t="s">
        <v>3935</v>
      </c>
      <c r="G409" s="84" t="b">
        <v>0</v>
      </c>
      <c r="H409" s="84" t="b">
        <v>0</v>
      </c>
      <c r="I409" s="84" t="b">
        <v>0</v>
      </c>
      <c r="J409" s="84" t="b">
        <v>0</v>
      </c>
      <c r="K409" s="84" t="b">
        <v>0</v>
      </c>
      <c r="L409" s="84" t="b">
        <v>0</v>
      </c>
    </row>
    <row r="410" spans="1:12" ht="15">
      <c r="A410" s="84" t="s">
        <v>3478</v>
      </c>
      <c r="B410" s="84" t="s">
        <v>3630</v>
      </c>
      <c r="C410" s="84">
        <v>3</v>
      </c>
      <c r="D410" s="118">
        <v>0.0013507333363739467</v>
      </c>
      <c r="E410" s="118">
        <v>3.004751155591001</v>
      </c>
      <c r="F410" s="84" t="s">
        <v>3935</v>
      </c>
      <c r="G410" s="84" t="b">
        <v>0</v>
      </c>
      <c r="H410" s="84" t="b">
        <v>0</v>
      </c>
      <c r="I410" s="84" t="b">
        <v>0</v>
      </c>
      <c r="J410" s="84" t="b">
        <v>0</v>
      </c>
      <c r="K410" s="84" t="b">
        <v>0</v>
      </c>
      <c r="L410" s="84" t="b">
        <v>0</v>
      </c>
    </row>
    <row r="411" spans="1:12" ht="15">
      <c r="A411" s="84" t="s">
        <v>3630</v>
      </c>
      <c r="B411" s="84" t="s">
        <v>2741</v>
      </c>
      <c r="C411" s="84">
        <v>3</v>
      </c>
      <c r="D411" s="118">
        <v>0.0013507333363739467</v>
      </c>
      <c r="E411" s="118">
        <v>2.4026911642630386</v>
      </c>
      <c r="F411" s="84" t="s">
        <v>3935</v>
      </c>
      <c r="G411" s="84" t="b">
        <v>0</v>
      </c>
      <c r="H411" s="84" t="b">
        <v>0</v>
      </c>
      <c r="I411" s="84" t="b">
        <v>0</v>
      </c>
      <c r="J411" s="84" t="b">
        <v>0</v>
      </c>
      <c r="K411" s="84" t="b">
        <v>0</v>
      </c>
      <c r="L411" s="84" t="b">
        <v>0</v>
      </c>
    </row>
    <row r="412" spans="1:12" ht="15">
      <c r="A412" s="84" t="s">
        <v>2741</v>
      </c>
      <c r="B412" s="84" t="s">
        <v>3302</v>
      </c>
      <c r="C412" s="84">
        <v>3</v>
      </c>
      <c r="D412" s="118">
        <v>0.0013507333363739467</v>
      </c>
      <c r="E412" s="118">
        <v>1.838419733824476</v>
      </c>
      <c r="F412" s="84" t="s">
        <v>3935</v>
      </c>
      <c r="G412" s="84" t="b">
        <v>0</v>
      </c>
      <c r="H412" s="84" t="b">
        <v>0</v>
      </c>
      <c r="I412" s="84" t="b">
        <v>0</v>
      </c>
      <c r="J412" s="84" t="b">
        <v>0</v>
      </c>
      <c r="K412" s="84" t="b">
        <v>0</v>
      </c>
      <c r="L412" s="84" t="b">
        <v>0</v>
      </c>
    </row>
    <row r="413" spans="1:12" ht="15">
      <c r="A413" s="84" t="s">
        <v>3302</v>
      </c>
      <c r="B413" s="84" t="s">
        <v>3374</v>
      </c>
      <c r="C413" s="84">
        <v>3</v>
      </c>
      <c r="D413" s="118">
        <v>0.0013507333363739467</v>
      </c>
      <c r="E413" s="118">
        <v>2.264388466096757</v>
      </c>
      <c r="F413" s="84" t="s">
        <v>3935</v>
      </c>
      <c r="G413" s="84" t="b">
        <v>0</v>
      </c>
      <c r="H413" s="84" t="b">
        <v>0</v>
      </c>
      <c r="I413" s="84" t="b">
        <v>0</v>
      </c>
      <c r="J413" s="84" t="b">
        <v>0</v>
      </c>
      <c r="K413" s="84" t="b">
        <v>0</v>
      </c>
      <c r="L413" s="84" t="b">
        <v>0</v>
      </c>
    </row>
    <row r="414" spans="1:12" ht="15">
      <c r="A414" s="84" t="s">
        <v>3374</v>
      </c>
      <c r="B414" s="84" t="s">
        <v>3631</v>
      </c>
      <c r="C414" s="84">
        <v>3</v>
      </c>
      <c r="D414" s="118">
        <v>0.0013507333363739467</v>
      </c>
      <c r="E414" s="118">
        <v>2.82865989653532</v>
      </c>
      <c r="F414" s="84" t="s">
        <v>3935</v>
      </c>
      <c r="G414" s="84" t="b">
        <v>0</v>
      </c>
      <c r="H414" s="84" t="b">
        <v>0</v>
      </c>
      <c r="I414" s="84" t="b">
        <v>0</v>
      </c>
      <c r="J414" s="84" t="b">
        <v>0</v>
      </c>
      <c r="K414" s="84" t="b">
        <v>0</v>
      </c>
      <c r="L414" s="84" t="b">
        <v>0</v>
      </c>
    </row>
    <row r="415" spans="1:12" ht="15">
      <c r="A415" s="84" t="s">
        <v>3631</v>
      </c>
      <c r="B415" s="84" t="s">
        <v>3632</v>
      </c>
      <c r="C415" s="84">
        <v>3</v>
      </c>
      <c r="D415" s="118">
        <v>0.0013507333363739467</v>
      </c>
      <c r="E415" s="118">
        <v>3.129689892199301</v>
      </c>
      <c r="F415" s="84" t="s">
        <v>3935</v>
      </c>
      <c r="G415" s="84" t="b">
        <v>0</v>
      </c>
      <c r="H415" s="84" t="b">
        <v>0</v>
      </c>
      <c r="I415" s="84" t="b">
        <v>0</v>
      </c>
      <c r="J415" s="84" t="b">
        <v>0</v>
      </c>
      <c r="K415" s="84" t="b">
        <v>0</v>
      </c>
      <c r="L415" s="84" t="b">
        <v>0</v>
      </c>
    </row>
    <row r="416" spans="1:12" ht="15">
      <c r="A416" s="84" t="s">
        <v>3632</v>
      </c>
      <c r="B416" s="84" t="s">
        <v>3633</v>
      </c>
      <c r="C416" s="84">
        <v>3</v>
      </c>
      <c r="D416" s="118">
        <v>0.0013507333363739467</v>
      </c>
      <c r="E416" s="118">
        <v>3.129689892199301</v>
      </c>
      <c r="F416" s="84" t="s">
        <v>3935</v>
      </c>
      <c r="G416" s="84" t="b">
        <v>0</v>
      </c>
      <c r="H416" s="84" t="b">
        <v>0</v>
      </c>
      <c r="I416" s="84" t="b">
        <v>0</v>
      </c>
      <c r="J416" s="84" t="b">
        <v>0</v>
      </c>
      <c r="K416" s="84" t="b">
        <v>0</v>
      </c>
      <c r="L416" s="84" t="b">
        <v>0</v>
      </c>
    </row>
    <row r="417" spans="1:12" ht="15">
      <c r="A417" s="84" t="s">
        <v>3633</v>
      </c>
      <c r="B417" s="84" t="s">
        <v>3634</v>
      </c>
      <c r="C417" s="84">
        <v>3</v>
      </c>
      <c r="D417" s="118">
        <v>0.0013507333363739467</v>
      </c>
      <c r="E417" s="118">
        <v>3.129689892199301</v>
      </c>
      <c r="F417" s="84" t="s">
        <v>3935</v>
      </c>
      <c r="G417" s="84" t="b">
        <v>0</v>
      </c>
      <c r="H417" s="84" t="b">
        <v>0</v>
      </c>
      <c r="I417" s="84" t="b">
        <v>0</v>
      </c>
      <c r="J417" s="84" t="b">
        <v>0</v>
      </c>
      <c r="K417" s="84" t="b">
        <v>0</v>
      </c>
      <c r="L417" s="84" t="b">
        <v>0</v>
      </c>
    </row>
    <row r="418" spans="1:12" ht="15">
      <c r="A418" s="84" t="s">
        <v>3634</v>
      </c>
      <c r="B418" s="84" t="s">
        <v>3635</v>
      </c>
      <c r="C418" s="84">
        <v>3</v>
      </c>
      <c r="D418" s="118">
        <v>0.0013507333363739467</v>
      </c>
      <c r="E418" s="118">
        <v>3.129689892199301</v>
      </c>
      <c r="F418" s="84" t="s">
        <v>3935</v>
      </c>
      <c r="G418" s="84" t="b">
        <v>0</v>
      </c>
      <c r="H418" s="84" t="b">
        <v>0</v>
      </c>
      <c r="I418" s="84" t="b">
        <v>0</v>
      </c>
      <c r="J418" s="84" t="b">
        <v>0</v>
      </c>
      <c r="K418" s="84" t="b">
        <v>0</v>
      </c>
      <c r="L418" s="84" t="b">
        <v>0</v>
      </c>
    </row>
    <row r="419" spans="1:12" ht="15">
      <c r="A419" s="84" t="s">
        <v>3635</v>
      </c>
      <c r="B419" s="84" t="s">
        <v>306</v>
      </c>
      <c r="C419" s="84">
        <v>3</v>
      </c>
      <c r="D419" s="118">
        <v>0.0013507333363739467</v>
      </c>
      <c r="E419" s="118">
        <v>2.1754473827599763</v>
      </c>
      <c r="F419" s="84" t="s">
        <v>3935</v>
      </c>
      <c r="G419" s="84" t="b">
        <v>0</v>
      </c>
      <c r="H419" s="84" t="b">
        <v>0</v>
      </c>
      <c r="I419" s="84" t="b">
        <v>0</v>
      </c>
      <c r="J419" s="84" t="b">
        <v>0</v>
      </c>
      <c r="K419" s="84" t="b">
        <v>0</v>
      </c>
      <c r="L419" s="84" t="b">
        <v>0</v>
      </c>
    </row>
    <row r="420" spans="1:12" ht="15">
      <c r="A420" s="84" t="s">
        <v>306</v>
      </c>
      <c r="B420" s="84" t="s">
        <v>3636</v>
      </c>
      <c r="C420" s="84">
        <v>3</v>
      </c>
      <c r="D420" s="118">
        <v>0.0013507333363739467</v>
      </c>
      <c r="E420" s="118">
        <v>2.3057811512549824</v>
      </c>
      <c r="F420" s="84" t="s">
        <v>3935</v>
      </c>
      <c r="G420" s="84" t="b">
        <v>0</v>
      </c>
      <c r="H420" s="84" t="b">
        <v>0</v>
      </c>
      <c r="I420" s="84" t="b">
        <v>0</v>
      </c>
      <c r="J420" s="84" t="b">
        <v>0</v>
      </c>
      <c r="K420" s="84" t="b">
        <v>0</v>
      </c>
      <c r="L420" s="84" t="b">
        <v>0</v>
      </c>
    </row>
    <row r="421" spans="1:12" ht="15">
      <c r="A421" s="84" t="s">
        <v>256</v>
      </c>
      <c r="B421" s="84" t="s">
        <v>2777</v>
      </c>
      <c r="C421" s="84">
        <v>3</v>
      </c>
      <c r="D421" s="118">
        <v>0.0013507333363739467</v>
      </c>
      <c r="E421" s="118">
        <v>2.6068111469189637</v>
      </c>
      <c r="F421" s="84" t="s">
        <v>3935</v>
      </c>
      <c r="G421" s="84" t="b">
        <v>0</v>
      </c>
      <c r="H421" s="84" t="b">
        <v>0</v>
      </c>
      <c r="I421" s="84" t="b">
        <v>0</v>
      </c>
      <c r="J421" s="84" t="b">
        <v>0</v>
      </c>
      <c r="K421" s="84" t="b">
        <v>0</v>
      </c>
      <c r="L421" s="84" t="b">
        <v>0</v>
      </c>
    </row>
    <row r="422" spans="1:12" ht="15">
      <c r="A422" s="84" t="s">
        <v>2774</v>
      </c>
      <c r="B422" s="84" t="s">
        <v>3638</v>
      </c>
      <c r="C422" s="84">
        <v>3</v>
      </c>
      <c r="D422" s="118">
        <v>0.0013507333363739467</v>
      </c>
      <c r="E422" s="118">
        <v>2.5276299008713385</v>
      </c>
      <c r="F422" s="84" t="s">
        <v>3935</v>
      </c>
      <c r="G422" s="84" t="b">
        <v>0</v>
      </c>
      <c r="H422" s="84" t="b">
        <v>0</v>
      </c>
      <c r="I422" s="84" t="b">
        <v>0</v>
      </c>
      <c r="J422" s="84" t="b">
        <v>0</v>
      </c>
      <c r="K422" s="84" t="b">
        <v>0</v>
      </c>
      <c r="L422" s="84" t="b">
        <v>0</v>
      </c>
    </row>
    <row r="423" spans="1:12" ht="15">
      <c r="A423" s="84" t="s">
        <v>3639</v>
      </c>
      <c r="B423" s="84" t="s">
        <v>3451</v>
      </c>
      <c r="C423" s="84">
        <v>3</v>
      </c>
      <c r="D423" s="118">
        <v>0.0013507333363739467</v>
      </c>
      <c r="E423" s="118">
        <v>3.004751155591001</v>
      </c>
      <c r="F423" s="84" t="s">
        <v>3935</v>
      </c>
      <c r="G423" s="84" t="b">
        <v>0</v>
      </c>
      <c r="H423" s="84" t="b">
        <v>0</v>
      </c>
      <c r="I423" s="84" t="b">
        <v>0</v>
      </c>
      <c r="J423" s="84" t="b">
        <v>0</v>
      </c>
      <c r="K423" s="84" t="b">
        <v>0</v>
      </c>
      <c r="L423" s="84" t="b">
        <v>0</v>
      </c>
    </row>
    <row r="424" spans="1:12" ht="15">
      <c r="A424" s="84" t="s">
        <v>3451</v>
      </c>
      <c r="B424" s="84" t="s">
        <v>3640</v>
      </c>
      <c r="C424" s="84">
        <v>3</v>
      </c>
      <c r="D424" s="118">
        <v>0.0013507333363739467</v>
      </c>
      <c r="E424" s="118">
        <v>3.004751155591001</v>
      </c>
      <c r="F424" s="84" t="s">
        <v>3935</v>
      </c>
      <c r="G424" s="84" t="b">
        <v>0</v>
      </c>
      <c r="H424" s="84" t="b">
        <v>0</v>
      </c>
      <c r="I424" s="84" t="b">
        <v>0</v>
      </c>
      <c r="J424" s="84" t="b">
        <v>0</v>
      </c>
      <c r="K424" s="84" t="b">
        <v>0</v>
      </c>
      <c r="L424" s="84" t="b">
        <v>0</v>
      </c>
    </row>
    <row r="425" spans="1:12" ht="15">
      <c r="A425" s="84" t="s">
        <v>2764</v>
      </c>
      <c r="B425" s="84" t="s">
        <v>3428</v>
      </c>
      <c r="C425" s="84">
        <v>3</v>
      </c>
      <c r="D425" s="118">
        <v>0.0013507333363739467</v>
      </c>
      <c r="E425" s="118">
        <v>2.3057811512549824</v>
      </c>
      <c r="F425" s="84" t="s">
        <v>3935</v>
      </c>
      <c r="G425" s="84" t="b">
        <v>0</v>
      </c>
      <c r="H425" s="84" t="b">
        <v>0</v>
      </c>
      <c r="I425" s="84" t="b">
        <v>0</v>
      </c>
      <c r="J425" s="84" t="b">
        <v>0</v>
      </c>
      <c r="K425" s="84" t="b">
        <v>0</v>
      </c>
      <c r="L425" s="84" t="b">
        <v>0</v>
      </c>
    </row>
    <row r="426" spans="1:12" ht="15">
      <c r="A426" s="84" t="s">
        <v>3483</v>
      </c>
      <c r="B426" s="84" t="s">
        <v>2734</v>
      </c>
      <c r="C426" s="84">
        <v>3</v>
      </c>
      <c r="D426" s="118">
        <v>0.0013507333363739467</v>
      </c>
      <c r="E426" s="118">
        <v>1.5856218478490254</v>
      </c>
      <c r="F426" s="84" t="s">
        <v>3935</v>
      </c>
      <c r="G426" s="84" t="b">
        <v>0</v>
      </c>
      <c r="H426" s="84" t="b">
        <v>0</v>
      </c>
      <c r="I426" s="84" t="b">
        <v>0</v>
      </c>
      <c r="J426" s="84" t="b">
        <v>0</v>
      </c>
      <c r="K426" s="84" t="b">
        <v>0</v>
      </c>
      <c r="L426" s="84" t="b">
        <v>0</v>
      </c>
    </row>
    <row r="427" spans="1:12" ht="15">
      <c r="A427" s="84" t="s">
        <v>308</v>
      </c>
      <c r="B427" s="84" t="s">
        <v>2746</v>
      </c>
      <c r="C427" s="84">
        <v>3</v>
      </c>
      <c r="D427" s="118">
        <v>0.0013507333363739467</v>
      </c>
      <c r="E427" s="118">
        <v>1.8798124189827012</v>
      </c>
      <c r="F427" s="84" t="s">
        <v>3935</v>
      </c>
      <c r="G427" s="84" t="b">
        <v>0</v>
      </c>
      <c r="H427" s="84" t="b">
        <v>0</v>
      </c>
      <c r="I427" s="84" t="b">
        <v>0</v>
      </c>
      <c r="J427" s="84" t="b">
        <v>0</v>
      </c>
      <c r="K427" s="84" t="b">
        <v>0</v>
      </c>
      <c r="L427" s="84" t="b">
        <v>0</v>
      </c>
    </row>
    <row r="428" spans="1:12" ht="15">
      <c r="A428" s="84" t="s">
        <v>3494</v>
      </c>
      <c r="B428" s="84" t="s">
        <v>3641</v>
      </c>
      <c r="C428" s="84">
        <v>3</v>
      </c>
      <c r="D428" s="118">
        <v>0.0013507333363739467</v>
      </c>
      <c r="E428" s="118">
        <v>3.004751155591001</v>
      </c>
      <c r="F428" s="84" t="s">
        <v>3935</v>
      </c>
      <c r="G428" s="84" t="b">
        <v>0</v>
      </c>
      <c r="H428" s="84" t="b">
        <v>0</v>
      </c>
      <c r="I428" s="84" t="b">
        <v>0</v>
      </c>
      <c r="J428" s="84" t="b">
        <v>0</v>
      </c>
      <c r="K428" s="84" t="b">
        <v>0</v>
      </c>
      <c r="L428" s="84" t="b">
        <v>0</v>
      </c>
    </row>
    <row r="429" spans="1:12" ht="15">
      <c r="A429" s="84" t="s">
        <v>3644</v>
      </c>
      <c r="B429" s="84" t="s">
        <v>3390</v>
      </c>
      <c r="C429" s="84">
        <v>3</v>
      </c>
      <c r="D429" s="118">
        <v>0.0013507333363739467</v>
      </c>
      <c r="E429" s="118">
        <v>2.907841142582945</v>
      </c>
      <c r="F429" s="84" t="s">
        <v>3935</v>
      </c>
      <c r="G429" s="84" t="b">
        <v>0</v>
      </c>
      <c r="H429" s="84" t="b">
        <v>0</v>
      </c>
      <c r="I429" s="84" t="b">
        <v>0</v>
      </c>
      <c r="J429" s="84" t="b">
        <v>1</v>
      </c>
      <c r="K429" s="84" t="b">
        <v>0</v>
      </c>
      <c r="L429" s="84" t="b">
        <v>0</v>
      </c>
    </row>
    <row r="430" spans="1:12" ht="15">
      <c r="A430" s="84" t="s">
        <v>3390</v>
      </c>
      <c r="B430" s="84" t="s">
        <v>3400</v>
      </c>
      <c r="C430" s="84">
        <v>3</v>
      </c>
      <c r="D430" s="118">
        <v>0.0013507333363739467</v>
      </c>
      <c r="E430" s="118">
        <v>2.6859923929665883</v>
      </c>
      <c r="F430" s="84" t="s">
        <v>3935</v>
      </c>
      <c r="G430" s="84" t="b">
        <v>1</v>
      </c>
      <c r="H430" s="84" t="b">
        <v>0</v>
      </c>
      <c r="I430" s="84" t="b">
        <v>0</v>
      </c>
      <c r="J430" s="84" t="b">
        <v>0</v>
      </c>
      <c r="K430" s="84" t="b">
        <v>0</v>
      </c>
      <c r="L430" s="84" t="b">
        <v>0</v>
      </c>
    </row>
    <row r="431" spans="1:12" ht="15">
      <c r="A431" s="84" t="s">
        <v>3400</v>
      </c>
      <c r="B431" s="84" t="s">
        <v>3301</v>
      </c>
      <c r="C431" s="84">
        <v>3</v>
      </c>
      <c r="D431" s="118">
        <v>0.0013507333363739467</v>
      </c>
      <c r="E431" s="118">
        <v>2.343569712144382</v>
      </c>
      <c r="F431" s="84" t="s">
        <v>3935</v>
      </c>
      <c r="G431" s="84" t="b">
        <v>0</v>
      </c>
      <c r="H431" s="84" t="b">
        <v>0</v>
      </c>
      <c r="I431" s="84" t="b">
        <v>0</v>
      </c>
      <c r="J431" s="84" t="b">
        <v>0</v>
      </c>
      <c r="K431" s="84" t="b">
        <v>0</v>
      </c>
      <c r="L431" s="84" t="b">
        <v>0</v>
      </c>
    </row>
    <row r="432" spans="1:12" ht="15">
      <c r="A432" s="84" t="s">
        <v>3301</v>
      </c>
      <c r="B432" s="84" t="s">
        <v>3645</v>
      </c>
      <c r="C432" s="84">
        <v>3</v>
      </c>
      <c r="D432" s="118">
        <v>0.0013507333363739467</v>
      </c>
      <c r="E432" s="118">
        <v>2.5654184617607383</v>
      </c>
      <c r="F432" s="84" t="s">
        <v>3935</v>
      </c>
      <c r="G432" s="84" t="b">
        <v>0</v>
      </c>
      <c r="H432" s="84" t="b">
        <v>0</v>
      </c>
      <c r="I432" s="84" t="b">
        <v>0</v>
      </c>
      <c r="J432" s="84" t="b">
        <v>0</v>
      </c>
      <c r="K432" s="84" t="b">
        <v>0</v>
      </c>
      <c r="L432" s="84" t="b">
        <v>0</v>
      </c>
    </row>
    <row r="433" spans="1:12" ht="15">
      <c r="A433" s="84" t="s">
        <v>3645</v>
      </c>
      <c r="B433" s="84" t="s">
        <v>674</v>
      </c>
      <c r="C433" s="84">
        <v>3</v>
      </c>
      <c r="D433" s="118">
        <v>0.0013507333363739467</v>
      </c>
      <c r="E433" s="118">
        <v>1.8286598965353198</v>
      </c>
      <c r="F433" s="84" t="s">
        <v>3935</v>
      </c>
      <c r="G433" s="84" t="b">
        <v>0</v>
      </c>
      <c r="H433" s="84" t="b">
        <v>0</v>
      </c>
      <c r="I433" s="84" t="b">
        <v>0</v>
      </c>
      <c r="J433" s="84" t="b">
        <v>0</v>
      </c>
      <c r="K433" s="84" t="b">
        <v>0</v>
      </c>
      <c r="L433" s="84" t="b">
        <v>0</v>
      </c>
    </row>
    <row r="434" spans="1:12" ht="15">
      <c r="A434" s="84" t="s">
        <v>2662</v>
      </c>
      <c r="B434" s="84" t="s">
        <v>674</v>
      </c>
      <c r="C434" s="84">
        <v>3</v>
      </c>
      <c r="D434" s="118">
        <v>0.0013507333363739467</v>
      </c>
      <c r="E434" s="118">
        <v>1.4026911642630386</v>
      </c>
      <c r="F434" s="84" t="s">
        <v>3935</v>
      </c>
      <c r="G434" s="84" t="b">
        <v>0</v>
      </c>
      <c r="H434" s="84" t="b">
        <v>0</v>
      </c>
      <c r="I434" s="84" t="b">
        <v>0</v>
      </c>
      <c r="J434" s="84" t="b">
        <v>0</v>
      </c>
      <c r="K434" s="84" t="b">
        <v>0</v>
      </c>
      <c r="L434" s="84" t="b">
        <v>0</v>
      </c>
    </row>
    <row r="435" spans="1:12" ht="15">
      <c r="A435" s="84" t="s">
        <v>674</v>
      </c>
      <c r="B435" s="84" t="s">
        <v>3646</v>
      </c>
      <c r="C435" s="84">
        <v>3</v>
      </c>
      <c r="D435" s="118">
        <v>0.0013507333363739467</v>
      </c>
      <c r="E435" s="118">
        <v>1.7872672113770947</v>
      </c>
      <c r="F435" s="84" t="s">
        <v>3935</v>
      </c>
      <c r="G435" s="84" t="b">
        <v>0</v>
      </c>
      <c r="H435" s="84" t="b">
        <v>0</v>
      </c>
      <c r="I435" s="84" t="b">
        <v>0</v>
      </c>
      <c r="J435" s="84" t="b">
        <v>0</v>
      </c>
      <c r="K435" s="84" t="b">
        <v>0</v>
      </c>
      <c r="L435" s="84" t="b">
        <v>0</v>
      </c>
    </row>
    <row r="436" spans="1:12" ht="15">
      <c r="A436" s="84" t="s">
        <v>3646</v>
      </c>
      <c r="B436" s="84" t="s">
        <v>3647</v>
      </c>
      <c r="C436" s="84">
        <v>3</v>
      </c>
      <c r="D436" s="118">
        <v>0.0013507333363739467</v>
      </c>
      <c r="E436" s="118">
        <v>3.129689892199301</v>
      </c>
      <c r="F436" s="84" t="s">
        <v>3935</v>
      </c>
      <c r="G436" s="84" t="b">
        <v>0</v>
      </c>
      <c r="H436" s="84" t="b">
        <v>0</v>
      </c>
      <c r="I436" s="84" t="b">
        <v>0</v>
      </c>
      <c r="J436" s="84" t="b">
        <v>0</v>
      </c>
      <c r="K436" s="84" t="b">
        <v>0</v>
      </c>
      <c r="L436" s="84" t="b">
        <v>0</v>
      </c>
    </row>
    <row r="437" spans="1:12" ht="15">
      <c r="A437" s="84" t="s">
        <v>2793</v>
      </c>
      <c r="B437" s="84" t="s">
        <v>3650</v>
      </c>
      <c r="C437" s="84">
        <v>3</v>
      </c>
      <c r="D437" s="118">
        <v>0.0013507333363739467</v>
      </c>
      <c r="E437" s="118">
        <v>2.4606831112407255</v>
      </c>
      <c r="F437" s="84" t="s">
        <v>3935</v>
      </c>
      <c r="G437" s="84" t="b">
        <v>0</v>
      </c>
      <c r="H437" s="84" t="b">
        <v>0</v>
      </c>
      <c r="I437" s="84" t="b">
        <v>0</v>
      </c>
      <c r="J437" s="84" t="b">
        <v>0</v>
      </c>
      <c r="K437" s="84" t="b">
        <v>0</v>
      </c>
      <c r="L437" s="84" t="b">
        <v>0</v>
      </c>
    </row>
    <row r="438" spans="1:12" ht="15">
      <c r="A438" s="84" t="s">
        <v>3650</v>
      </c>
      <c r="B438" s="84" t="s">
        <v>3651</v>
      </c>
      <c r="C438" s="84">
        <v>3</v>
      </c>
      <c r="D438" s="118">
        <v>0.0013507333363739467</v>
      </c>
      <c r="E438" s="118">
        <v>3.129689892199301</v>
      </c>
      <c r="F438" s="84" t="s">
        <v>3935</v>
      </c>
      <c r="G438" s="84" t="b">
        <v>0</v>
      </c>
      <c r="H438" s="84" t="b">
        <v>0</v>
      </c>
      <c r="I438" s="84" t="b">
        <v>0</v>
      </c>
      <c r="J438" s="84" t="b">
        <v>0</v>
      </c>
      <c r="K438" s="84" t="b">
        <v>0</v>
      </c>
      <c r="L438" s="84" t="b">
        <v>0</v>
      </c>
    </row>
    <row r="439" spans="1:12" ht="15">
      <c r="A439" s="84" t="s">
        <v>3651</v>
      </c>
      <c r="B439" s="84" t="s">
        <v>2676</v>
      </c>
      <c r="C439" s="84">
        <v>3</v>
      </c>
      <c r="D439" s="118">
        <v>0.0013507333363739467</v>
      </c>
      <c r="E439" s="118">
        <v>3.129689892199301</v>
      </c>
      <c r="F439" s="84" t="s">
        <v>3935</v>
      </c>
      <c r="G439" s="84" t="b">
        <v>0</v>
      </c>
      <c r="H439" s="84" t="b">
        <v>0</v>
      </c>
      <c r="I439" s="84" t="b">
        <v>0</v>
      </c>
      <c r="J439" s="84" t="b">
        <v>0</v>
      </c>
      <c r="K439" s="84" t="b">
        <v>0</v>
      </c>
      <c r="L439" s="84" t="b">
        <v>0</v>
      </c>
    </row>
    <row r="440" spans="1:12" ht="15">
      <c r="A440" s="84" t="s">
        <v>2676</v>
      </c>
      <c r="B440" s="84" t="s">
        <v>342</v>
      </c>
      <c r="C440" s="84">
        <v>3</v>
      </c>
      <c r="D440" s="118">
        <v>0.0013507333363739467</v>
      </c>
      <c r="E440" s="118">
        <v>2.907841142582945</v>
      </c>
      <c r="F440" s="84" t="s">
        <v>3935</v>
      </c>
      <c r="G440" s="84" t="b">
        <v>0</v>
      </c>
      <c r="H440" s="84" t="b">
        <v>0</v>
      </c>
      <c r="I440" s="84" t="b">
        <v>0</v>
      </c>
      <c r="J440" s="84" t="b">
        <v>0</v>
      </c>
      <c r="K440" s="84" t="b">
        <v>0</v>
      </c>
      <c r="L440" s="84" t="b">
        <v>0</v>
      </c>
    </row>
    <row r="441" spans="1:12" ht="15">
      <c r="A441" s="84" t="s">
        <v>343</v>
      </c>
      <c r="B441" s="84" t="s">
        <v>3295</v>
      </c>
      <c r="C441" s="84">
        <v>3</v>
      </c>
      <c r="D441" s="118">
        <v>0.0013507333363739467</v>
      </c>
      <c r="E441" s="118">
        <v>2.4404797251524384</v>
      </c>
      <c r="F441" s="84" t="s">
        <v>3935</v>
      </c>
      <c r="G441" s="84" t="b">
        <v>0</v>
      </c>
      <c r="H441" s="84" t="b">
        <v>0</v>
      </c>
      <c r="I441" s="84" t="b">
        <v>0</v>
      </c>
      <c r="J441" s="84" t="b">
        <v>0</v>
      </c>
      <c r="K441" s="84" t="b">
        <v>0</v>
      </c>
      <c r="L441" s="84" t="b">
        <v>0</v>
      </c>
    </row>
    <row r="442" spans="1:12" ht="15">
      <c r="A442" s="84" t="s">
        <v>3295</v>
      </c>
      <c r="B442" s="84" t="s">
        <v>2733</v>
      </c>
      <c r="C442" s="84">
        <v>3</v>
      </c>
      <c r="D442" s="118">
        <v>0.0013507333363739467</v>
      </c>
      <c r="E442" s="118">
        <v>0.9246660705451317</v>
      </c>
      <c r="F442" s="84" t="s">
        <v>3935</v>
      </c>
      <c r="G442" s="84" t="b">
        <v>0</v>
      </c>
      <c r="H442" s="84" t="b">
        <v>0</v>
      </c>
      <c r="I442" s="84" t="b">
        <v>0</v>
      </c>
      <c r="J442" s="84" t="b">
        <v>0</v>
      </c>
      <c r="K442" s="84" t="b">
        <v>0</v>
      </c>
      <c r="L442" s="84" t="b">
        <v>0</v>
      </c>
    </row>
    <row r="443" spans="1:12" ht="15">
      <c r="A443" s="84" t="s">
        <v>2733</v>
      </c>
      <c r="B443" s="84" t="s">
        <v>306</v>
      </c>
      <c r="C443" s="84">
        <v>3</v>
      </c>
      <c r="D443" s="118">
        <v>0.0013507333363739467</v>
      </c>
      <c r="E443" s="118">
        <v>0.615142139539015</v>
      </c>
      <c r="F443" s="84" t="s">
        <v>3935</v>
      </c>
      <c r="G443" s="84" t="b">
        <v>0</v>
      </c>
      <c r="H443" s="84" t="b">
        <v>0</v>
      </c>
      <c r="I443" s="84" t="b">
        <v>0</v>
      </c>
      <c r="J443" s="84" t="b">
        <v>0</v>
      </c>
      <c r="K443" s="84" t="b">
        <v>0</v>
      </c>
      <c r="L443" s="84" t="b">
        <v>0</v>
      </c>
    </row>
    <row r="444" spans="1:12" ht="15">
      <c r="A444" s="84" t="s">
        <v>2745</v>
      </c>
      <c r="B444" s="84" t="s">
        <v>3652</v>
      </c>
      <c r="C444" s="84">
        <v>3</v>
      </c>
      <c r="D444" s="118">
        <v>0.0013507333363739467</v>
      </c>
      <c r="E444" s="118">
        <v>2.3057811512549824</v>
      </c>
      <c r="F444" s="84" t="s">
        <v>3935</v>
      </c>
      <c r="G444" s="84" t="b">
        <v>0</v>
      </c>
      <c r="H444" s="84" t="b">
        <v>0</v>
      </c>
      <c r="I444" s="84" t="b">
        <v>0</v>
      </c>
      <c r="J444" s="84" t="b">
        <v>0</v>
      </c>
      <c r="K444" s="84" t="b">
        <v>0</v>
      </c>
      <c r="L444" s="84" t="b">
        <v>0</v>
      </c>
    </row>
    <row r="445" spans="1:12" ht="15">
      <c r="A445" s="84" t="s">
        <v>3652</v>
      </c>
      <c r="B445" s="84" t="s">
        <v>3653</v>
      </c>
      <c r="C445" s="84">
        <v>3</v>
      </c>
      <c r="D445" s="118">
        <v>0.0013507333363739467</v>
      </c>
      <c r="E445" s="118">
        <v>3.129689892199301</v>
      </c>
      <c r="F445" s="84" t="s">
        <v>3935</v>
      </c>
      <c r="G445" s="84" t="b">
        <v>0</v>
      </c>
      <c r="H445" s="84" t="b">
        <v>0</v>
      </c>
      <c r="I445" s="84" t="b">
        <v>0</v>
      </c>
      <c r="J445" s="84" t="b">
        <v>0</v>
      </c>
      <c r="K445" s="84" t="b">
        <v>0</v>
      </c>
      <c r="L445" s="84" t="b">
        <v>0</v>
      </c>
    </row>
    <row r="446" spans="1:12" ht="15">
      <c r="A446" s="84" t="s">
        <v>3653</v>
      </c>
      <c r="B446" s="84" t="s">
        <v>3654</v>
      </c>
      <c r="C446" s="84">
        <v>3</v>
      </c>
      <c r="D446" s="118">
        <v>0.0013507333363739467</v>
      </c>
      <c r="E446" s="118">
        <v>3.129689892199301</v>
      </c>
      <c r="F446" s="84" t="s">
        <v>3935</v>
      </c>
      <c r="G446" s="84" t="b">
        <v>0</v>
      </c>
      <c r="H446" s="84" t="b">
        <v>0</v>
      </c>
      <c r="I446" s="84" t="b">
        <v>0</v>
      </c>
      <c r="J446" s="84" t="b">
        <v>0</v>
      </c>
      <c r="K446" s="84" t="b">
        <v>0</v>
      </c>
      <c r="L446" s="84" t="b">
        <v>0</v>
      </c>
    </row>
    <row r="447" spans="1:12" ht="15">
      <c r="A447" s="84" t="s">
        <v>3654</v>
      </c>
      <c r="B447" s="84" t="s">
        <v>3655</v>
      </c>
      <c r="C447" s="84">
        <v>3</v>
      </c>
      <c r="D447" s="118">
        <v>0.0013507333363739467</v>
      </c>
      <c r="E447" s="118">
        <v>3.129689892199301</v>
      </c>
      <c r="F447" s="84" t="s">
        <v>3935</v>
      </c>
      <c r="G447" s="84" t="b">
        <v>0</v>
      </c>
      <c r="H447" s="84" t="b">
        <v>0</v>
      </c>
      <c r="I447" s="84" t="b">
        <v>0</v>
      </c>
      <c r="J447" s="84" t="b">
        <v>0</v>
      </c>
      <c r="K447" s="84" t="b">
        <v>0</v>
      </c>
      <c r="L447" s="84" t="b">
        <v>0</v>
      </c>
    </row>
    <row r="448" spans="1:12" ht="15">
      <c r="A448" s="84" t="s">
        <v>3655</v>
      </c>
      <c r="B448" s="84" t="s">
        <v>3308</v>
      </c>
      <c r="C448" s="84">
        <v>3</v>
      </c>
      <c r="D448" s="118">
        <v>0.0013507333363739467</v>
      </c>
      <c r="E448" s="118">
        <v>2.6525686374796384</v>
      </c>
      <c r="F448" s="84" t="s">
        <v>3935</v>
      </c>
      <c r="G448" s="84" t="b">
        <v>0</v>
      </c>
      <c r="H448" s="84" t="b">
        <v>0</v>
      </c>
      <c r="I448" s="84" t="b">
        <v>0</v>
      </c>
      <c r="J448" s="84" t="b">
        <v>0</v>
      </c>
      <c r="K448" s="84" t="b">
        <v>0</v>
      </c>
      <c r="L448" s="84" t="b">
        <v>0</v>
      </c>
    </row>
    <row r="449" spans="1:12" ht="15">
      <c r="A449" s="84" t="s">
        <v>3343</v>
      </c>
      <c r="B449" s="84" t="s">
        <v>3656</v>
      </c>
      <c r="C449" s="84">
        <v>3</v>
      </c>
      <c r="D449" s="118">
        <v>0.0013507333363739467</v>
      </c>
      <c r="E449" s="118">
        <v>2.7617131069047067</v>
      </c>
      <c r="F449" s="84" t="s">
        <v>3935</v>
      </c>
      <c r="G449" s="84" t="b">
        <v>0</v>
      </c>
      <c r="H449" s="84" t="b">
        <v>0</v>
      </c>
      <c r="I449" s="84" t="b">
        <v>0</v>
      </c>
      <c r="J449" s="84" t="b">
        <v>0</v>
      </c>
      <c r="K449" s="84" t="b">
        <v>0</v>
      </c>
      <c r="L449" s="84" t="b">
        <v>0</v>
      </c>
    </row>
    <row r="450" spans="1:12" ht="15">
      <c r="A450" s="84" t="s">
        <v>3656</v>
      </c>
      <c r="B450" s="84" t="s">
        <v>3435</v>
      </c>
      <c r="C450" s="84">
        <v>3</v>
      </c>
      <c r="D450" s="118">
        <v>0.0013507333363739467</v>
      </c>
      <c r="E450" s="118">
        <v>3.004751155591001</v>
      </c>
      <c r="F450" s="84" t="s">
        <v>3935</v>
      </c>
      <c r="G450" s="84" t="b">
        <v>0</v>
      </c>
      <c r="H450" s="84" t="b">
        <v>0</v>
      </c>
      <c r="I450" s="84" t="b">
        <v>0</v>
      </c>
      <c r="J450" s="84" t="b">
        <v>0</v>
      </c>
      <c r="K450" s="84" t="b">
        <v>0</v>
      </c>
      <c r="L450" s="84" t="b">
        <v>0</v>
      </c>
    </row>
    <row r="451" spans="1:12" ht="15">
      <c r="A451" s="84" t="s">
        <v>3435</v>
      </c>
      <c r="B451" s="84" t="s">
        <v>3657</v>
      </c>
      <c r="C451" s="84">
        <v>3</v>
      </c>
      <c r="D451" s="118">
        <v>0.0013507333363739467</v>
      </c>
      <c r="E451" s="118">
        <v>3.004751155591001</v>
      </c>
      <c r="F451" s="84" t="s">
        <v>3935</v>
      </c>
      <c r="G451" s="84" t="b">
        <v>0</v>
      </c>
      <c r="H451" s="84" t="b">
        <v>0</v>
      </c>
      <c r="I451" s="84" t="b">
        <v>0</v>
      </c>
      <c r="J451" s="84" t="b">
        <v>0</v>
      </c>
      <c r="K451" s="84" t="b">
        <v>0</v>
      </c>
      <c r="L451" s="84" t="b">
        <v>0</v>
      </c>
    </row>
    <row r="452" spans="1:12" ht="15">
      <c r="A452" s="84" t="s">
        <v>333</v>
      </c>
      <c r="B452" s="84" t="s">
        <v>3496</v>
      </c>
      <c r="C452" s="84">
        <v>2</v>
      </c>
      <c r="D452" s="118">
        <v>0.0009823156841574521</v>
      </c>
      <c r="E452" s="118">
        <v>2.7617131069047067</v>
      </c>
      <c r="F452" s="84" t="s">
        <v>3935</v>
      </c>
      <c r="G452" s="84" t="b">
        <v>0</v>
      </c>
      <c r="H452" s="84" t="b">
        <v>0</v>
      </c>
      <c r="I452" s="84" t="b">
        <v>0</v>
      </c>
      <c r="J452" s="84" t="b">
        <v>0</v>
      </c>
      <c r="K452" s="84" t="b">
        <v>0</v>
      </c>
      <c r="L452" s="84" t="b">
        <v>0</v>
      </c>
    </row>
    <row r="453" spans="1:12" ht="15">
      <c r="A453" s="84" t="s">
        <v>3502</v>
      </c>
      <c r="B453" s="84" t="s">
        <v>3659</v>
      </c>
      <c r="C453" s="84">
        <v>2</v>
      </c>
      <c r="D453" s="118">
        <v>0.0009823156841574521</v>
      </c>
      <c r="E453" s="118">
        <v>3.129689892199301</v>
      </c>
      <c r="F453" s="84" t="s">
        <v>3935</v>
      </c>
      <c r="G453" s="84" t="b">
        <v>0</v>
      </c>
      <c r="H453" s="84" t="b">
        <v>0</v>
      </c>
      <c r="I453" s="84" t="b">
        <v>0</v>
      </c>
      <c r="J453" s="84" t="b">
        <v>0</v>
      </c>
      <c r="K453" s="84" t="b">
        <v>0</v>
      </c>
      <c r="L453" s="84" t="b">
        <v>0</v>
      </c>
    </row>
    <row r="454" spans="1:12" ht="15">
      <c r="A454" s="84" t="s">
        <v>3659</v>
      </c>
      <c r="B454" s="84" t="s">
        <v>3660</v>
      </c>
      <c r="C454" s="84">
        <v>2</v>
      </c>
      <c r="D454" s="118">
        <v>0.0009823156841574521</v>
      </c>
      <c r="E454" s="118">
        <v>3.3057811512549824</v>
      </c>
      <c r="F454" s="84" t="s">
        <v>3935</v>
      </c>
      <c r="G454" s="84" t="b">
        <v>0</v>
      </c>
      <c r="H454" s="84" t="b">
        <v>0</v>
      </c>
      <c r="I454" s="84" t="b">
        <v>0</v>
      </c>
      <c r="J454" s="84" t="b">
        <v>0</v>
      </c>
      <c r="K454" s="84" t="b">
        <v>0</v>
      </c>
      <c r="L454" s="84" t="b">
        <v>0</v>
      </c>
    </row>
    <row r="455" spans="1:12" ht="15">
      <c r="A455" s="84" t="s">
        <v>3660</v>
      </c>
      <c r="B455" s="84" t="s">
        <v>3433</v>
      </c>
      <c r="C455" s="84">
        <v>2</v>
      </c>
      <c r="D455" s="118">
        <v>0.0009823156841574521</v>
      </c>
      <c r="E455" s="118">
        <v>3.004751155591001</v>
      </c>
      <c r="F455" s="84" t="s">
        <v>3935</v>
      </c>
      <c r="G455" s="84" t="b">
        <v>0</v>
      </c>
      <c r="H455" s="84" t="b">
        <v>0</v>
      </c>
      <c r="I455" s="84" t="b">
        <v>0</v>
      </c>
      <c r="J455" s="84" t="b">
        <v>0</v>
      </c>
      <c r="K455" s="84" t="b">
        <v>0</v>
      </c>
      <c r="L455" s="84" t="b">
        <v>0</v>
      </c>
    </row>
    <row r="456" spans="1:12" ht="15">
      <c r="A456" s="84" t="s">
        <v>3433</v>
      </c>
      <c r="B456" s="84" t="s">
        <v>3661</v>
      </c>
      <c r="C456" s="84">
        <v>2</v>
      </c>
      <c r="D456" s="118">
        <v>0.0009823156841574521</v>
      </c>
      <c r="E456" s="118">
        <v>3.004751155591001</v>
      </c>
      <c r="F456" s="84" t="s">
        <v>3935</v>
      </c>
      <c r="G456" s="84" t="b">
        <v>0</v>
      </c>
      <c r="H456" s="84" t="b">
        <v>0</v>
      </c>
      <c r="I456" s="84" t="b">
        <v>0</v>
      </c>
      <c r="J456" s="84" t="b">
        <v>0</v>
      </c>
      <c r="K456" s="84" t="b">
        <v>0</v>
      </c>
      <c r="L456" s="84" t="b">
        <v>0</v>
      </c>
    </row>
    <row r="457" spans="1:12" ht="15">
      <c r="A457" s="84" t="s">
        <v>3661</v>
      </c>
      <c r="B457" s="84" t="s">
        <v>3662</v>
      </c>
      <c r="C457" s="84">
        <v>2</v>
      </c>
      <c r="D457" s="118">
        <v>0.0009823156841574521</v>
      </c>
      <c r="E457" s="118">
        <v>3.3057811512549824</v>
      </c>
      <c r="F457" s="84" t="s">
        <v>3935</v>
      </c>
      <c r="G457" s="84" t="b">
        <v>0</v>
      </c>
      <c r="H457" s="84" t="b">
        <v>0</v>
      </c>
      <c r="I457" s="84" t="b">
        <v>0</v>
      </c>
      <c r="J457" s="84" t="b">
        <v>0</v>
      </c>
      <c r="K457" s="84" t="b">
        <v>0</v>
      </c>
      <c r="L457" s="84" t="b">
        <v>0</v>
      </c>
    </row>
    <row r="458" spans="1:12" ht="15">
      <c r="A458" s="84" t="s">
        <v>3662</v>
      </c>
      <c r="B458" s="84" t="s">
        <v>3663</v>
      </c>
      <c r="C458" s="84">
        <v>2</v>
      </c>
      <c r="D458" s="118">
        <v>0.0009823156841574521</v>
      </c>
      <c r="E458" s="118">
        <v>3.3057811512549824</v>
      </c>
      <c r="F458" s="84" t="s">
        <v>3935</v>
      </c>
      <c r="G458" s="84" t="b">
        <v>0</v>
      </c>
      <c r="H458" s="84" t="b">
        <v>0</v>
      </c>
      <c r="I458" s="84" t="b">
        <v>0</v>
      </c>
      <c r="J458" s="84" t="b">
        <v>0</v>
      </c>
      <c r="K458" s="84" t="b">
        <v>0</v>
      </c>
      <c r="L458" s="84" t="b">
        <v>0</v>
      </c>
    </row>
    <row r="459" spans="1:12" ht="15">
      <c r="A459" s="84" t="s">
        <v>3663</v>
      </c>
      <c r="B459" s="84" t="s">
        <v>3664</v>
      </c>
      <c r="C459" s="84">
        <v>2</v>
      </c>
      <c r="D459" s="118">
        <v>0.0009823156841574521</v>
      </c>
      <c r="E459" s="118">
        <v>3.3057811512549824</v>
      </c>
      <c r="F459" s="84" t="s">
        <v>3935</v>
      </c>
      <c r="G459" s="84" t="b">
        <v>0</v>
      </c>
      <c r="H459" s="84" t="b">
        <v>0</v>
      </c>
      <c r="I459" s="84" t="b">
        <v>0</v>
      </c>
      <c r="J459" s="84" t="b">
        <v>0</v>
      </c>
      <c r="K459" s="84" t="b">
        <v>0</v>
      </c>
      <c r="L459" s="84" t="b">
        <v>0</v>
      </c>
    </row>
    <row r="460" spans="1:12" ht="15">
      <c r="A460" s="84" t="s">
        <v>3664</v>
      </c>
      <c r="B460" s="84" t="s">
        <v>3503</v>
      </c>
      <c r="C460" s="84">
        <v>2</v>
      </c>
      <c r="D460" s="118">
        <v>0.0009823156841574521</v>
      </c>
      <c r="E460" s="118">
        <v>3.129689892199301</v>
      </c>
      <c r="F460" s="84" t="s">
        <v>3935</v>
      </c>
      <c r="G460" s="84" t="b">
        <v>0</v>
      </c>
      <c r="H460" s="84" t="b">
        <v>0</v>
      </c>
      <c r="I460" s="84" t="b">
        <v>0</v>
      </c>
      <c r="J460" s="84" t="b">
        <v>0</v>
      </c>
      <c r="K460" s="84" t="b">
        <v>0</v>
      </c>
      <c r="L460" s="84" t="b">
        <v>0</v>
      </c>
    </row>
    <row r="461" spans="1:12" ht="15">
      <c r="A461" s="84" t="s">
        <v>3503</v>
      </c>
      <c r="B461" s="84" t="s">
        <v>3665</v>
      </c>
      <c r="C461" s="84">
        <v>2</v>
      </c>
      <c r="D461" s="118">
        <v>0.0009823156841574521</v>
      </c>
      <c r="E461" s="118">
        <v>3.129689892199301</v>
      </c>
      <c r="F461" s="84" t="s">
        <v>3935</v>
      </c>
      <c r="G461" s="84" t="b">
        <v>0</v>
      </c>
      <c r="H461" s="84" t="b">
        <v>0</v>
      </c>
      <c r="I461" s="84" t="b">
        <v>0</v>
      </c>
      <c r="J461" s="84" t="b">
        <v>0</v>
      </c>
      <c r="K461" s="84" t="b">
        <v>0</v>
      </c>
      <c r="L461" s="84" t="b">
        <v>0</v>
      </c>
    </row>
    <row r="462" spans="1:12" ht="15">
      <c r="A462" s="84" t="s">
        <v>3665</v>
      </c>
      <c r="B462" s="84" t="s">
        <v>1469</v>
      </c>
      <c r="C462" s="84">
        <v>2</v>
      </c>
      <c r="D462" s="118">
        <v>0.0009823156841574521</v>
      </c>
      <c r="E462" s="118">
        <v>1.5537327034355437</v>
      </c>
      <c r="F462" s="84" t="s">
        <v>3935</v>
      </c>
      <c r="G462" s="84" t="b">
        <v>0</v>
      </c>
      <c r="H462" s="84" t="b">
        <v>0</v>
      </c>
      <c r="I462" s="84" t="b">
        <v>0</v>
      </c>
      <c r="J462" s="84" t="b">
        <v>0</v>
      </c>
      <c r="K462" s="84" t="b">
        <v>0</v>
      </c>
      <c r="L462" s="84" t="b">
        <v>0</v>
      </c>
    </row>
    <row r="463" spans="1:12" ht="15">
      <c r="A463" s="84" t="s">
        <v>1469</v>
      </c>
      <c r="B463" s="84" t="s">
        <v>3666</v>
      </c>
      <c r="C463" s="84">
        <v>2</v>
      </c>
      <c r="D463" s="118">
        <v>0.0009823156841574521</v>
      </c>
      <c r="E463" s="118">
        <v>1.5537327034355437</v>
      </c>
      <c r="F463" s="84" t="s">
        <v>3935</v>
      </c>
      <c r="G463" s="84" t="b">
        <v>0</v>
      </c>
      <c r="H463" s="84" t="b">
        <v>0</v>
      </c>
      <c r="I463" s="84" t="b">
        <v>0</v>
      </c>
      <c r="J463" s="84" t="b">
        <v>0</v>
      </c>
      <c r="K463" s="84" t="b">
        <v>0</v>
      </c>
      <c r="L463" s="84" t="b">
        <v>0</v>
      </c>
    </row>
    <row r="464" spans="1:12" ht="15">
      <c r="A464" s="84" t="s">
        <v>3666</v>
      </c>
      <c r="B464" s="84" t="s">
        <v>3667</v>
      </c>
      <c r="C464" s="84">
        <v>2</v>
      </c>
      <c r="D464" s="118">
        <v>0.0009823156841574521</v>
      </c>
      <c r="E464" s="118">
        <v>3.3057811512549824</v>
      </c>
      <c r="F464" s="84" t="s">
        <v>3935</v>
      </c>
      <c r="G464" s="84" t="b">
        <v>0</v>
      </c>
      <c r="H464" s="84" t="b">
        <v>0</v>
      </c>
      <c r="I464" s="84" t="b">
        <v>0</v>
      </c>
      <c r="J464" s="84" t="b">
        <v>0</v>
      </c>
      <c r="K464" s="84" t="b">
        <v>0</v>
      </c>
      <c r="L464" s="84" t="b">
        <v>0</v>
      </c>
    </row>
    <row r="465" spans="1:12" ht="15">
      <c r="A465" s="84" t="s">
        <v>3667</v>
      </c>
      <c r="B465" s="84" t="s">
        <v>3668</v>
      </c>
      <c r="C465" s="84">
        <v>2</v>
      </c>
      <c r="D465" s="118">
        <v>0.0009823156841574521</v>
      </c>
      <c r="E465" s="118">
        <v>3.3057811512549824</v>
      </c>
      <c r="F465" s="84" t="s">
        <v>3935</v>
      </c>
      <c r="G465" s="84" t="b">
        <v>0</v>
      </c>
      <c r="H465" s="84" t="b">
        <v>0</v>
      </c>
      <c r="I465" s="84" t="b">
        <v>0</v>
      </c>
      <c r="J465" s="84" t="b">
        <v>0</v>
      </c>
      <c r="K465" s="84" t="b">
        <v>0</v>
      </c>
      <c r="L465" s="84" t="b">
        <v>0</v>
      </c>
    </row>
    <row r="466" spans="1:12" ht="15">
      <c r="A466" s="84" t="s">
        <v>3668</v>
      </c>
      <c r="B466" s="84" t="s">
        <v>3669</v>
      </c>
      <c r="C466" s="84">
        <v>2</v>
      </c>
      <c r="D466" s="118">
        <v>0.0009823156841574521</v>
      </c>
      <c r="E466" s="118">
        <v>3.3057811512549824</v>
      </c>
      <c r="F466" s="84" t="s">
        <v>3935</v>
      </c>
      <c r="G466" s="84" t="b">
        <v>0</v>
      </c>
      <c r="H466" s="84" t="b">
        <v>0</v>
      </c>
      <c r="I466" s="84" t="b">
        <v>0</v>
      </c>
      <c r="J466" s="84" t="b">
        <v>0</v>
      </c>
      <c r="K466" s="84" t="b">
        <v>0</v>
      </c>
      <c r="L466" s="84" t="b">
        <v>0</v>
      </c>
    </row>
    <row r="467" spans="1:12" ht="15">
      <c r="A467" s="84" t="s">
        <v>3385</v>
      </c>
      <c r="B467" s="84" t="s">
        <v>3670</v>
      </c>
      <c r="C467" s="84">
        <v>2</v>
      </c>
      <c r="D467" s="118">
        <v>0.0009823156841574521</v>
      </c>
      <c r="E467" s="118">
        <v>2.907841142582945</v>
      </c>
      <c r="F467" s="84" t="s">
        <v>3935</v>
      </c>
      <c r="G467" s="84" t="b">
        <v>0</v>
      </c>
      <c r="H467" s="84" t="b">
        <v>0</v>
      </c>
      <c r="I467" s="84" t="b">
        <v>0</v>
      </c>
      <c r="J467" s="84" t="b">
        <v>0</v>
      </c>
      <c r="K467" s="84" t="b">
        <v>0</v>
      </c>
      <c r="L467" s="84" t="b">
        <v>0</v>
      </c>
    </row>
    <row r="468" spans="1:12" ht="15">
      <c r="A468" s="84" t="s">
        <v>295</v>
      </c>
      <c r="B468" s="84" t="s">
        <v>3504</v>
      </c>
      <c r="C468" s="84">
        <v>2</v>
      </c>
      <c r="D468" s="118">
        <v>0.0009823156841574521</v>
      </c>
      <c r="E468" s="118">
        <v>1.9733426913393768</v>
      </c>
      <c r="F468" s="84" t="s">
        <v>3935</v>
      </c>
      <c r="G468" s="84" t="b">
        <v>0</v>
      </c>
      <c r="H468" s="84" t="b">
        <v>0</v>
      </c>
      <c r="I468" s="84" t="b">
        <v>0</v>
      </c>
      <c r="J468" s="84" t="b">
        <v>1</v>
      </c>
      <c r="K468" s="84" t="b">
        <v>0</v>
      </c>
      <c r="L468" s="84" t="b">
        <v>0</v>
      </c>
    </row>
    <row r="469" spans="1:12" ht="15">
      <c r="A469" s="84" t="s">
        <v>2666</v>
      </c>
      <c r="B469" s="84" t="s">
        <v>3672</v>
      </c>
      <c r="C469" s="84">
        <v>2</v>
      </c>
      <c r="D469" s="118">
        <v>0.0009823156841574521</v>
      </c>
      <c r="E469" s="118">
        <v>2.0386094228519687</v>
      </c>
      <c r="F469" s="84" t="s">
        <v>3935</v>
      </c>
      <c r="G469" s="84" t="b">
        <v>0</v>
      </c>
      <c r="H469" s="84" t="b">
        <v>0</v>
      </c>
      <c r="I469" s="84" t="b">
        <v>0</v>
      </c>
      <c r="J469" s="84" t="b">
        <v>0</v>
      </c>
      <c r="K469" s="84" t="b">
        <v>0</v>
      </c>
      <c r="L469" s="84" t="b">
        <v>0</v>
      </c>
    </row>
    <row r="470" spans="1:12" ht="15">
      <c r="A470" s="84" t="s">
        <v>3672</v>
      </c>
      <c r="B470" s="84" t="s">
        <v>3673</v>
      </c>
      <c r="C470" s="84">
        <v>2</v>
      </c>
      <c r="D470" s="118">
        <v>0.0009823156841574521</v>
      </c>
      <c r="E470" s="118">
        <v>3.3057811512549824</v>
      </c>
      <c r="F470" s="84" t="s">
        <v>3935</v>
      </c>
      <c r="G470" s="84" t="b">
        <v>0</v>
      </c>
      <c r="H470" s="84" t="b">
        <v>0</v>
      </c>
      <c r="I470" s="84" t="b">
        <v>0</v>
      </c>
      <c r="J470" s="84" t="b">
        <v>0</v>
      </c>
      <c r="K470" s="84" t="b">
        <v>0</v>
      </c>
      <c r="L470" s="84" t="b">
        <v>0</v>
      </c>
    </row>
    <row r="471" spans="1:12" ht="15">
      <c r="A471" s="84" t="s">
        <v>3673</v>
      </c>
      <c r="B471" s="84" t="s">
        <v>3674</v>
      </c>
      <c r="C471" s="84">
        <v>2</v>
      </c>
      <c r="D471" s="118">
        <v>0.0009823156841574521</v>
      </c>
      <c r="E471" s="118">
        <v>3.3057811512549824</v>
      </c>
      <c r="F471" s="84" t="s">
        <v>3935</v>
      </c>
      <c r="G471" s="84" t="b">
        <v>0</v>
      </c>
      <c r="H471" s="84" t="b">
        <v>0</v>
      </c>
      <c r="I471" s="84" t="b">
        <v>0</v>
      </c>
      <c r="J471" s="84" t="b">
        <v>0</v>
      </c>
      <c r="K471" s="84" t="b">
        <v>0</v>
      </c>
      <c r="L471" s="84" t="b">
        <v>0</v>
      </c>
    </row>
    <row r="472" spans="1:12" ht="15">
      <c r="A472" s="84" t="s">
        <v>3674</v>
      </c>
      <c r="B472" s="84" t="s">
        <v>3675</v>
      </c>
      <c r="C472" s="84">
        <v>2</v>
      </c>
      <c r="D472" s="118">
        <v>0.0009823156841574521</v>
      </c>
      <c r="E472" s="118">
        <v>3.3057811512549824</v>
      </c>
      <c r="F472" s="84" t="s">
        <v>3935</v>
      </c>
      <c r="G472" s="84" t="b">
        <v>0</v>
      </c>
      <c r="H472" s="84" t="b">
        <v>0</v>
      </c>
      <c r="I472" s="84" t="b">
        <v>0</v>
      </c>
      <c r="J472" s="84" t="b">
        <v>0</v>
      </c>
      <c r="K472" s="84" t="b">
        <v>0</v>
      </c>
      <c r="L472" s="84" t="b">
        <v>0</v>
      </c>
    </row>
    <row r="473" spans="1:12" ht="15">
      <c r="A473" s="84" t="s">
        <v>3675</v>
      </c>
      <c r="B473" s="84" t="s">
        <v>3676</v>
      </c>
      <c r="C473" s="84">
        <v>2</v>
      </c>
      <c r="D473" s="118">
        <v>0.0009823156841574521</v>
      </c>
      <c r="E473" s="118">
        <v>3.3057811512549824</v>
      </c>
      <c r="F473" s="84" t="s">
        <v>3935</v>
      </c>
      <c r="G473" s="84" t="b">
        <v>0</v>
      </c>
      <c r="H473" s="84" t="b">
        <v>0</v>
      </c>
      <c r="I473" s="84" t="b">
        <v>0</v>
      </c>
      <c r="J473" s="84" t="b">
        <v>0</v>
      </c>
      <c r="K473" s="84" t="b">
        <v>0</v>
      </c>
      <c r="L473" s="84" t="b">
        <v>0</v>
      </c>
    </row>
    <row r="474" spans="1:12" ht="15">
      <c r="A474" s="84" t="s">
        <v>3676</v>
      </c>
      <c r="B474" s="84" t="s">
        <v>3677</v>
      </c>
      <c r="C474" s="84">
        <v>2</v>
      </c>
      <c r="D474" s="118">
        <v>0.0009823156841574521</v>
      </c>
      <c r="E474" s="118">
        <v>3.3057811512549824</v>
      </c>
      <c r="F474" s="84" t="s">
        <v>3935</v>
      </c>
      <c r="G474" s="84" t="b">
        <v>0</v>
      </c>
      <c r="H474" s="84" t="b">
        <v>0</v>
      </c>
      <c r="I474" s="84" t="b">
        <v>0</v>
      </c>
      <c r="J474" s="84" t="b">
        <v>0</v>
      </c>
      <c r="K474" s="84" t="b">
        <v>0</v>
      </c>
      <c r="L474" s="84" t="b">
        <v>0</v>
      </c>
    </row>
    <row r="475" spans="1:12" ht="15">
      <c r="A475" s="84" t="s">
        <v>3677</v>
      </c>
      <c r="B475" s="84" t="s">
        <v>3678</v>
      </c>
      <c r="C475" s="84">
        <v>2</v>
      </c>
      <c r="D475" s="118">
        <v>0.0009823156841574521</v>
      </c>
      <c r="E475" s="118">
        <v>3.3057811512549824</v>
      </c>
      <c r="F475" s="84" t="s">
        <v>3935</v>
      </c>
      <c r="G475" s="84" t="b">
        <v>0</v>
      </c>
      <c r="H475" s="84" t="b">
        <v>0</v>
      </c>
      <c r="I475" s="84" t="b">
        <v>0</v>
      </c>
      <c r="J475" s="84" t="b">
        <v>0</v>
      </c>
      <c r="K475" s="84" t="b">
        <v>0</v>
      </c>
      <c r="L475" s="84" t="b">
        <v>0</v>
      </c>
    </row>
    <row r="476" spans="1:12" ht="15">
      <c r="A476" s="84" t="s">
        <v>3678</v>
      </c>
      <c r="B476" s="84" t="s">
        <v>1514</v>
      </c>
      <c r="C476" s="84">
        <v>2</v>
      </c>
      <c r="D476" s="118">
        <v>0.0009823156841574521</v>
      </c>
      <c r="E476" s="118">
        <v>2.4928677946121267</v>
      </c>
      <c r="F476" s="84" t="s">
        <v>3935</v>
      </c>
      <c r="G476" s="84" t="b">
        <v>0</v>
      </c>
      <c r="H476" s="84" t="b">
        <v>0</v>
      </c>
      <c r="I476" s="84" t="b">
        <v>0</v>
      </c>
      <c r="J476" s="84" t="b">
        <v>0</v>
      </c>
      <c r="K476" s="84" t="b">
        <v>0</v>
      </c>
      <c r="L476" s="84" t="b">
        <v>0</v>
      </c>
    </row>
    <row r="477" spans="1:12" ht="15">
      <c r="A477" s="84" t="s">
        <v>1514</v>
      </c>
      <c r="B477" s="84" t="s">
        <v>3679</v>
      </c>
      <c r="C477" s="84">
        <v>2</v>
      </c>
      <c r="D477" s="118">
        <v>0.0009823156841574521</v>
      </c>
      <c r="E477" s="118">
        <v>2.4928677946121267</v>
      </c>
      <c r="F477" s="84" t="s">
        <v>3935</v>
      </c>
      <c r="G477" s="84" t="b">
        <v>0</v>
      </c>
      <c r="H477" s="84" t="b">
        <v>0</v>
      </c>
      <c r="I477" s="84" t="b">
        <v>0</v>
      </c>
      <c r="J477" s="84" t="b">
        <v>0</v>
      </c>
      <c r="K477" s="84" t="b">
        <v>0</v>
      </c>
      <c r="L477" s="84" t="b">
        <v>0</v>
      </c>
    </row>
    <row r="478" spans="1:12" ht="15">
      <c r="A478" s="84" t="s">
        <v>3679</v>
      </c>
      <c r="B478" s="84" t="s">
        <v>3390</v>
      </c>
      <c r="C478" s="84">
        <v>2</v>
      </c>
      <c r="D478" s="118">
        <v>0.0009823156841574521</v>
      </c>
      <c r="E478" s="118">
        <v>2.907841142582945</v>
      </c>
      <c r="F478" s="84" t="s">
        <v>3935</v>
      </c>
      <c r="G478" s="84" t="b">
        <v>0</v>
      </c>
      <c r="H478" s="84" t="b">
        <v>0</v>
      </c>
      <c r="I478" s="84" t="b">
        <v>0</v>
      </c>
      <c r="J478" s="84" t="b">
        <v>1</v>
      </c>
      <c r="K478" s="84" t="b">
        <v>0</v>
      </c>
      <c r="L478" s="84" t="b">
        <v>0</v>
      </c>
    </row>
    <row r="479" spans="1:12" ht="15">
      <c r="A479" s="84" t="s">
        <v>3390</v>
      </c>
      <c r="B479" s="84" t="s">
        <v>3680</v>
      </c>
      <c r="C479" s="84">
        <v>2</v>
      </c>
      <c r="D479" s="118">
        <v>0.0009823156841574521</v>
      </c>
      <c r="E479" s="118">
        <v>2.907841142582945</v>
      </c>
      <c r="F479" s="84" t="s">
        <v>3935</v>
      </c>
      <c r="G479" s="84" t="b">
        <v>1</v>
      </c>
      <c r="H479" s="84" t="b">
        <v>0</v>
      </c>
      <c r="I479" s="84" t="b">
        <v>0</v>
      </c>
      <c r="J479" s="84" t="b">
        <v>0</v>
      </c>
      <c r="K479" s="84" t="b">
        <v>0</v>
      </c>
      <c r="L479" s="84" t="b">
        <v>0</v>
      </c>
    </row>
    <row r="480" spans="1:12" ht="15">
      <c r="A480" s="84" t="s">
        <v>3680</v>
      </c>
      <c r="B480" s="84" t="s">
        <v>3681</v>
      </c>
      <c r="C480" s="84">
        <v>2</v>
      </c>
      <c r="D480" s="118">
        <v>0.0009823156841574521</v>
      </c>
      <c r="E480" s="118">
        <v>3.3057811512549824</v>
      </c>
      <c r="F480" s="84" t="s">
        <v>3935</v>
      </c>
      <c r="G480" s="84" t="b">
        <v>0</v>
      </c>
      <c r="H480" s="84" t="b">
        <v>0</v>
      </c>
      <c r="I480" s="84" t="b">
        <v>0</v>
      </c>
      <c r="J480" s="84" t="b">
        <v>0</v>
      </c>
      <c r="K480" s="84" t="b">
        <v>0</v>
      </c>
      <c r="L480" s="84" t="b">
        <v>0</v>
      </c>
    </row>
    <row r="481" spans="1:12" ht="15">
      <c r="A481" s="84" t="s">
        <v>3681</v>
      </c>
      <c r="B481" s="84" t="s">
        <v>3682</v>
      </c>
      <c r="C481" s="84">
        <v>2</v>
      </c>
      <c r="D481" s="118">
        <v>0.0009823156841574521</v>
      </c>
      <c r="E481" s="118">
        <v>3.3057811512549824</v>
      </c>
      <c r="F481" s="84" t="s">
        <v>3935</v>
      </c>
      <c r="G481" s="84" t="b">
        <v>0</v>
      </c>
      <c r="H481" s="84" t="b">
        <v>0</v>
      </c>
      <c r="I481" s="84" t="b">
        <v>0</v>
      </c>
      <c r="J481" s="84" t="b">
        <v>0</v>
      </c>
      <c r="K481" s="84" t="b">
        <v>0</v>
      </c>
      <c r="L481" s="84" t="b">
        <v>0</v>
      </c>
    </row>
    <row r="482" spans="1:12" ht="15">
      <c r="A482" s="84" t="s">
        <v>3682</v>
      </c>
      <c r="B482" s="84" t="s">
        <v>3683</v>
      </c>
      <c r="C482" s="84">
        <v>2</v>
      </c>
      <c r="D482" s="118">
        <v>0.0009823156841574521</v>
      </c>
      <c r="E482" s="118">
        <v>3.3057811512549824</v>
      </c>
      <c r="F482" s="84" t="s">
        <v>3935</v>
      </c>
      <c r="G482" s="84" t="b">
        <v>0</v>
      </c>
      <c r="H482" s="84" t="b">
        <v>0</v>
      </c>
      <c r="I482" s="84" t="b">
        <v>0</v>
      </c>
      <c r="J482" s="84" t="b">
        <v>0</v>
      </c>
      <c r="K482" s="84" t="b">
        <v>0</v>
      </c>
      <c r="L482" s="84" t="b">
        <v>0</v>
      </c>
    </row>
    <row r="483" spans="1:12" ht="15">
      <c r="A483" s="84" t="s">
        <v>3683</v>
      </c>
      <c r="B483" s="84" t="s">
        <v>3684</v>
      </c>
      <c r="C483" s="84">
        <v>2</v>
      </c>
      <c r="D483" s="118">
        <v>0.0009823156841574521</v>
      </c>
      <c r="E483" s="118">
        <v>3.3057811512549824</v>
      </c>
      <c r="F483" s="84" t="s">
        <v>3935</v>
      </c>
      <c r="G483" s="84" t="b">
        <v>0</v>
      </c>
      <c r="H483" s="84" t="b">
        <v>0</v>
      </c>
      <c r="I483" s="84" t="b">
        <v>0</v>
      </c>
      <c r="J483" s="84" t="b">
        <v>0</v>
      </c>
      <c r="K483" s="84" t="b">
        <v>0</v>
      </c>
      <c r="L483" s="84" t="b">
        <v>0</v>
      </c>
    </row>
    <row r="484" spans="1:12" ht="15">
      <c r="A484" s="84" t="s">
        <v>3684</v>
      </c>
      <c r="B484" s="84" t="s">
        <v>3685</v>
      </c>
      <c r="C484" s="84">
        <v>2</v>
      </c>
      <c r="D484" s="118">
        <v>0.0009823156841574521</v>
      </c>
      <c r="E484" s="118">
        <v>3.3057811512549824</v>
      </c>
      <c r="F484" s="84" t="s">
        <v>3935</v>
      </c>
      <c r="G484" s="84" t="b">
        <v>0</v>
      </c>
      <c r="H484" s="84" t="b">
        <v>0</v>
      </c>
      <c r="I484" s="84" t="b">
        <v>0</v>
      </c>
      <c r="J484" s="84" t="b">
        <v>0</v>
      </c>
      <c r="K484" s="84" t="b">
        <v>0</v>
      </c>
      <c r="L484" s="84" t="b">
        <v>0</v>
      </c>
    </row>
    <row r="485" spans="1:12" ht="15">
      <c r="A485" s="84" t="s">
        <v>3685</v>
      </c>
      <c r="B485" s="84" t="s">
        <v>3686</v>
      </c>
      <c r="C485" s="84">
        <v>2</v>
      </c>
      <c r="D485" s="118">
        <v>0.0009823156841574521</v>
      </c>
      <c r="E485" s="118">
        <v>3.3057811512549824</v>
      </c>
      <c r="F485" s="84" t="s">
        <v>3935</v>
      </c>
      <c r="G485" s="84" t="b">
        <v>0</v>
      </c>
      <c r="H485" s="84" t="b">
        <v>0</v>
      </c>
      <c r="I485" s="84" t="b">
        <v>0</v>
      </c>
      <c r="J485" s="84" t="b">
        <v>0</v>
      </c>
      <c r="K485" s="84" t="b">
        <v>0</v>
      </c>
      <c r="L485" s="84" t="b">
        <v>0</v>
      </c>
    </row>
    <row r="486" spans="1:12" ht="15">
      <c r="A486" s="84" t="s">
        <v>2764</v>
      </c>
      <c r="B486" s="84" t="s">
        <v>3303</v>
      </c>
      <c r="C486" s="84">
        <v>2</v>
      </c>
      <c r="D486" s="118">
        <v>0.0009823156841574521</v>
      </c>
      <c r="E486" s="118">
        <v>1.8286598965353198</v>
      </c>
      <c r="F486" s="84" t="s">
        <v>3935</v>
      </c>
      <c r="G486" s="84" t="b">
        <v>0</v>
      </c>
      <c r="H486" s="84" t="b">
        <v>0</v>
      </c>
      <c r="I486" s="84" t="b">
        <v>0</v>
      </c>
      <c r="J486" s="84" t="b">
        <v>0</v>
      </c>
      <c r="K486" s="84" t="b">
        <v>0</v>
      </c>
      <c r="L486" s="84" t="b">
        <v>0</v>
      </c>
    </row>
    <row r="487" spans="1:12" ht="15">
      <c r="A487" s="84" t="s">
        <v>3509</v>
      </c>
      <c r="B487" s="84" t="s">
        <v>3436</v>
      </c>
      <c r="C487" s="84">
        <v>2</v>
      </c>
      <c r="D487" s="118">
        <v>0.0009823156841574521</v>
      </c>
      <c r="E487" s="118">
        <v>2.82865989653532</v>
      </c>
      <c r="F487" s="84" t="s">
        <v>3935</v>
      </c>
      <c r="G487" s="84" t="b">
        <v>0</v>
      </c>
      <c r="H487" s="84" t="b">
        <v>0</v>
      </c>
      <c r="I487" s="84" t="b">
        <v>0</v>
      </c>
      <c r="J487" s="84" t="b">
        <v>0</v>
      </c>
      <c r="K487" s="84" t="b">
        <v>0</v>
      </c>
      <c r="L487" s="84" t="b">
        <v>0</v>
      </c>
    </row>
    <row r="488" spans="1:12" ht="15">
      <c r="A488" s="84" t="s">
        <v>2734</v>
      </c>
      <c r="B488" s="84" t="s">
        <v>368</v>
      </c>
      <c r="C488" s="84">
        <v>2</v>
      </c>
      <c r="D488" s="118">
        <v>0.0009823156841574521</v>
      </c>
      <c r="E488" s="118">
        <v>1.6825318608570818</v>
      </c>
      <c r="F488" s="84" t="s">
        <v>3935</v>
      </c>
      <c r="G488" s="84" t="b">
        <v>0</v>
      </c>
      <c r="H488" s="84" t="b">
        <v>0</v>
      </c>
      <c r="I488" s="84" t="b">
        <v>0</v>
      </c>
      <c r="J488" s="84" t="b">
        <v>0</v>
      </c>
      <c r="K488" s="84" t="b">
        <v>0</v>
      </c>
      <c r="L488" s="84" t="b">
        <v>0</v>
      </c>
    </row>
    <row r="489" spans="1:12" ht="15">
      <c r="A489" s="84" t="s">
        <v>3392</v>
      </c>
      <c r="B489" s="84" t="s">
        <v>2734</v>
      </c>
      <c r="C489" s="84">
        <v>2</v>
      </c>
      <c r="D489" s="118">
        <v>0.0009823156841574521</v>
      </c>
      <c r="E489" s="118">
        <v>1.1876818391769877</v>
      </c>
      <c r="F489" s="84" t="s">
        <v>3935</v>
      </c>
      <c r="G489" s="84" t="b">
        <v>0</v>
      </c>
      <c r="H489" s="84" t="b">
        <v>0</v>
      </c>
      <c r="I489" s="84" t="b">
        <v>0</v>
      </c>
      <c r="J489" s="84" t="b">
        <v>0</v>
      </c>
      <c r="K489" s="84" t="b">
        <v>0</v>
      </c>
      <c r="L489" s="84" t="b">
        <v>0</v>
      </c>
    </row>
    <row r="490" spans="1:12" ht="15">
      <c r="A490" s="84" t="s">
        <v>3295</v>
      </c>
      <c r="B490" s="84" t="s">
        <v>3690</v>
      </c>
      <c r="C490" s="84">
        <v>2</v>
      </c>
      <c r="D490" s="118">
        <v>0.0009823156841574521</v>
      </c>
      <c r="E490" s="118">
        <v>2.4928677946121267</v>
      </c>
      <c r="F490" s="84" t="s">
        <v>3935</v>
      </c>
      <c r="G490" s="84" t="b">
        <v>0</v>
      </c>
      <c r="H490" s="84" t="b">
        <v>0</v>
      </c>
      <c r="I490" s="84" t="b">
        <v>0</v>
      </c>
      <c r="J490" s="84" t="b">
        <v>0</v>
      </c>
      <c r="K490" s="84" t="b">
        <v>0</v>
      </c>
      <c r="L490" s="84" t="b">
        <v>0</v>
      </c>
    </row>
    <row r="491" spans="1:12" ht="15">
      <c r="A491" s="84" t="s">
        <v>3690</v>
      </c>
      <c r="B491" s="84" t="s">
        <v>2733</v>
      </c>
      <c r="C491" s="84">
        <v>2</v>
      </c>
      <c r="D491" s="118">
        <v>0.0009823156841574521</v>
      </c>
      <c r="E491" s="118">
        <v>1.561488168132306</v>
      </c>
      <c r="F491" s="84" t="s">
        <v>3935</v>
      </c>
      <c r="G491" s="84" t="b">
        <v>0</v>
      </c>
      <c r="H491" s="84" t="b">
        <v>0</v>
      </c>
      <c r="I491" s="84" t="b">
        <v>0</v>
      </c>
      <c r="J491" s="84" t="b">
        <v>0</v>
      </c>
      <c r="K491" s="84" t="b">
        <v>0</v>
      </c>
      <c r="L491" s="84" t="b">
        <v>0</v>
      </c>
    </row>
    <row r="492" spans="1:12" ht="15">
      <c r="A492" s="84" t="s">
        <v>2764</v>
      </c>
      <c r="B492" s="84" t="s">
        <v>3691</v>
      </c>
      <c r="C492" s="84">
        <v>2</v>
      </c>
      <c r="D492" s="118">
        <v>0.0009823156841574521</v>
      </c>
      <c r="E492" s="118">
        <v>2.5276299008713385</v>
      </c>
      <c r="F492" s="84" t="s">
        <v>3935</v>
      </c>
      <c r="G492" s="84" t="b">
        <v>0</v>
      </c>
      <c r="H492" s="84" t="b">
        <v>0</v>
      </c>
      <c r="I492" s="84" t="b">
        <v>0</v>
      </c>
      <c r="J492" s="84" t="b">
        <v>0</v>
      </c>
      <c r="K492" s="84" t="b">
        <v>0</v>
      </c>
      <c r="L492" s="84" t="b">
        <v>0</v>
      </c>
    </row>
    <row r="493" spans="1:12" ht="15">
      <c r="A493" s="84" t="s">
        <v>3691</v>
      </c>
      <c r="B493" s="84" t="s">
        <v>3692</v>
      </c>
      <c r="C493" s="84">
        <v>2</v>
      </c>
      <c r="D493" s="118">
        <v>0.0009823156841574521</v>
      </c>
      <c r="E493" s="118">
        <v>3.3057811512549824</v>
      </c>
      <c r="F493" s="84" t="s">
        <v>3935</v>
      </c>
      <c r="G493" s="84" t="b">
        <v>0</v>
      </c>
      <c r="H493" s="84" t="b">
        <v>0</v>
      </c>
      <c r="I493" s="84" t="b">
        <v>0</v>
      </c>
      <c r="J493" s="84" t="b">
        <v>0</v>
      </c>
      <c r="K493" s="84" t="b">
        <v>0</v>
      </c>
      <c r="L493" s="84" t="b">
        <v>0</v>
      </c>
    </row>
    <row r="494" spans="1:12" ht="15">
      <c r="A494" s="84" t="s">
        <v>3692</v>
      </c>
      <c r="B494" s="84" t="s">
        <v>3347</v>
      </c>
      <c r="C494" s="84">
        <v>2</v>
      </c>
      <c r="D494" s="118">
        <v>0.0009823156841574521</v>
      </c>
      <c r="E494" s="118">
        <v>2.82865989653532</v>
      </c>
      <c r="F494" s="84" t="s">
        <v>3935</v>
      </c>
      <c r="G494" s="84" t="b">
        <v>0</v>
      </c>
      <c r="H494" s="84" t="b">
        <v>0</v>
      </c>
      <c r="I494" s="84" t="b">
        <v>0</v>
      </c>
      <c r="J494" s="84" t="b">
        <v>0</v>
      </c>
      <c r="K494" s="84" t="b">
        <v>0</v>
      </c>
      <c r="L494" s="84" t="b">
        <v>0</v>
      </c>
    </row>
    <row r="495" spans="1:12" ht="15">
      <c r="A495" s="84" t="s">
        <v>3695</v>
      </c>
      <c r="B495" s="84" t="s">
        <v>3696</v>
      </c>
      <c r="C495" s="84">
        <v>2</v>
      </c>
      <c r="D495" s="118">
        <v>0.0009823156841574521</v>
      </c>
      <c r="E495" s="118">
        <v>3.3057811512549824</v>
      </c>
      <c r="F495" s="84" t="s">
        <v>3935</v>
      </c>
      <c r="G495" s="84" t="b">
        <v>0</v>
      </c>
      <c r="H495" s="84" t="b">
        <v>0</v>
      </c>
      <c r="I495" s="84" t="b">
        <v>0</v>
      </c>
      <c r="J495" s="84" t="b">
        <v>0</v>
      </c>
      <c r="K495" s="84" t="b">
        <v>0</v>
      </c>
      <c r="L495" s="84" t="b">
        <v>0</v>
      </c>
    </row>
    <row r="496" spans="1:12" ht="15">
      <c r="A496" s="84" t="s">
        <v>3696</v>
      </c>
      <c r="B496" s="84" t="s">
        <v>2733</v>
      </c>
      <c r="C496" s="84">
        <v>2</v>
      </c>
      <c r="D496" s="118">
        <v>0.0009823156841574521</v>
      </c>
      <c r="E496" s="118">
        <v>1.561488168132306</v>
      </c>
      <c r="F496" s="84" t="s">
        <v>3935</v>
      </c>
      <c r="G496" s="84" t="b">
        <v>0</v>
      </c>
      <c r="H496" s="84" t="b">
        <v>0</v>
      </c>
      <c r="I496" s="84" t="b">
        <v>0</v>
      </c>
      <c r="J496" s="84" t="b">
        <v>0</v>
      </c>
      <c r="K496" s="84" t="b">
        <v>0</v>
      </c>
      <c r="L496" s="84" t="b">
        <v>0</v>
      </c>
    </row>
    <row r="497" spans="1:12" ht="15">
      <c r="A497" s="84" t="s">
        <v>2733</v>
      </c>
      <c r="B497" s="84" t="s">
        <v>3323</v>
      </c>
      <c r="C497" s="84">
        <v>2</v>
      </c>
      <c r="D497" s="118">
        <v>0.0009823156841574521</v>
      </c>
      <c r="E497" s="118">
        <v>0.9673246576503775</v>
      </c>
      <c r="F497" s="84" t="s">
        <v>3935</v>
      </c>
      <c r="G497" s="84" t="b">
        <v>0</v>
      </c>
      <c r="H497" s="84" t="b">
        <v>0</v>
      </c>
      <c r="I497" s="84" t="b">
        <v>0</v>
      </c>
      <c r="J497" s="84" t="b">
        <v>0</v>
      </c>
      <c r="K497" s="84" t="b">
        <v>0</v>
      </c>
      <c r="L497" s="84" t="b">
        <v>0</v>
      </c>
    </row>
    <row r="498" spans="1:12" ht="15">
      <c r="A498" s="84" t="s">
        <v>3323</v>
      </c>
      <c r="B498" s="84" t="s">
        <v>306</v>
      </c>
      <c r="C498" s="84">
        <v>2</v>
      </c>
      <c r="D498" s="118">
        <v>0.0009823156841574521</v>
      </c>
      <c r="E498" s="118">
        <v>1.5733873914320138</v>
      </c>
      <c r="F498" s="84" t="s">
        <v>3935</v>
      </c>
      <c r="G498" s="84" t="b">
        <v>0</v>
      </c>
      <c r="H498" s="84" t="b">
        <v>0</v>
      </c>
      <c r="I498" s="84" t="b">
        <v>0</v>
      </c>
      <c r="J498" s="84" t="b">
        <v>0</v>
      </c>
      <c r="K498" s="84" t="b">
        <v>0</v>
      </c>
      <c r="L498" s="84" t="b">
        <v>0</v>
      </c>
    </row>
    <row r="499" spans="1:12" ht="15">
      <c r="A499" s="84" t="s">
        <v>306</v>
      </c>
      <c r="B499" s="84" t="s">
        <v>312</v>
      </c>
      <c r="C499" s="84">
        <v>2</v>
      </c>
      <c r="D499" s="118">
        <v>0.0009823156841574521</v>
      </c>
      <c r="E499" s="118">
        <v>1.9078411425829447</v>
      </c>
      <c r="F499" s="84" t="s">
        <v>3935</v>
      </c>
      <c r="G499" s="84" t="b">
        <v>0</v>
      </c>
      <c r="H499" s="84" t="b">
        <v>0</v>
      </c>
      <c r="I499" s="84" t="b">
        <v>0</v>
      </c>
      <c r="J499" s="84" t="b">
        <v>0</v>
      </c>
      <c r="K499" s="84" t="b">
        <v>0</v>
      </c>
      <c r="L499" s="84" t="b">
        <v>0</v>
      </c>
    </row>
    <row r="500" spans="1:12" ht="15">
      <c r="A500" s="84" t="s">
        <v>312</v>
      </c>
      <c r="B500" s="84" t="s">
        <v>295</v>
      </c>
      <c r="C500" s="84">
        <v>2</v>
      </c>
      <c r="D500" s="118">
        <v>0.0009823156841574521</v>
      </c>
      <c r="E500" s="118">
        <v>1.4192904260825003</v>
      </c>
      <c r="F500" s="84" t="s">
        <v>3935</v>
      </c>
      <c r="G500" s="84" t="b">
        <v>0</v>
      </c>
      <c r="H500" s="84" t="b">
        <v>0</v>
      </c>
      <c r="I500" s="84" t="b">
        <v>0</v>
      </c>
      <c r="J500" s="84" t="b">
        <v>0</v>
      </c>
      <c r="K500" s="84" t="b">
        <v>0</v>
      </c>
      <c r="L500" s="84" t="b">
        <v>0</v>
      </c>
    </row>
    <row r="501" spans="1:12" ht="15">
      <c r="A501" s="84" t="s">
        <v>303</v>
      </c>
      <c r="B501" s="84" t="s">
        <v>3520</v>
      </c>
      <c r="C501" s="84">
        <v>2</v>
      </c>
      <c r="D501" s="118">
        <v>0.0009823156841574521</v>
      </c>
      <c r="E501" s="118">
        <v>2.129689892199301</v>
      </c>
      <c r="F501" s="84" t="s">
        <v>3935</v>
      </c>
      <c r="G501" s="84" t="b">
        <v>0</v>
      </c>
      <c r="H501" s="84" t="b">
        <v>0</v>
      </c>
      <c r="I501" s="84" t="b">
        <v>0</v>
      </c>
      <c r="J501" s="84" t="b">
        <v>0</v>
      </c>
      <c r="K501" s="84" t="b">
        <v>0</v>
      </c>
      <c r="L501" s="84" t="b">
        <v>0</v>
      </c>
    </row>
    <row r="502" spans="1:12" ht="15">
      <c r="A502" s="84" t="s">
        <v>3525</v>
      </c>
      <c r="B502" s="84" t="s">
        <v>3697</v>
      </c>
      <c r="C502" s="84">
        <v>2</v>
      </c>
      <c r="D502" s="118">
        <v>0.0009823156841574521</v>
      </c>
      <c r="E502" s="118">
        <v>3.129689892199301</v>
      </c>
      <c r="F502" s="84" t="s">
        <v>3935</v>
      </c>
      <c r="G502" s="84" t="b">
        <v>0</v>
      </c>
      <c r="H502" s="84" t="b">
        <v>0</v>
      </c>
      <c r="I502" s="84" t="b">
        <v>0</v>
      </c>
      <c r="J502" s="84" t="b">
        <v>0</v>
      </c>
      <c r="K502" s="84" t="b">
        <v>0</v>
      </c>
      <c r="L502" s="84" t="b">
        <v>0</v>
      </c>
    </row>
    <row r="503" spans="1:12" ht="15">
      <c r="A503" s="84" t="s">
        <v>3699</v>
      </c>
      <c r="B503" s="84" t="s">
        <v>3700</v>
      </c>
      <c r="C503" s="84">
        <v>2</v>
      </c>
      <c r="D503" s="118">
        <v>0.0009823156841574521</v>
      </c>
      <c r="E503" s="118">
        <v>3.3057811512549824</v>
      </c>
      <c r="F503" s="84" t="s">
        <v>3935</v>
      </c>
      <c r="G503" s="84" t="b">
        <v>0</v>
      </c>
      <c r="H503" s="84" t="b">
        <v>0</v>
      </c>
      <c r="I503" s="84" t="b">
        <v>0</v>
      </c>
      <c r="J503" s="84" t="b">
        <v>0</v>
      </c>
      <c r="K503" s="84" t="b">
        <v>0</v>
      </c>
      <c r="L503" s="84" t="b">
        <v>0</v>
      </c>
    </row>
    <row r="504" spans="1:12" ht="15">
      <c r="A504" s="84" t="s">
        <v>3700</v>
      </c>
      <c r="B504" s="84" t="s">
        <v>3701</v>
      </c>
      <c r="C504" s="84">
        <v>2</v>
      </c>
      <c r="D504" s="118">
        <v>0.0009823156841574521</v>
      </c>
      <c r="E504" s="118">
        <v>3.3057811512549824</v>
      </c>
      <c r="F504" s="84" t="s">
        <v>3935</v>
      </c>
      <c r="G504" s="84" t="b">
        <v>0</v>
      </c>
      <c r="H504" s="84" t="b">
        <v>0</v>
      </c>
      <c r="I504" s="84" t="b">
        <v>0</v>
      </c>
      <c r="J504" s="84" t="b">
        <v>0</v>
      </c>
      <c r="K504" s="84" t="b">
        <v>0</v>
      </c>
      <c r="L504" s="84" t="b">
        <v>0</v>
      </c>
    </row>
    <row r="505" spans="1:12" ht="15">
      <c r="A505" s="84" t="s">
        <v>3701</v>
      </c>
      <c r="B505" s="84" t="s">
        <v>3702</v>
      </c>
      <c r="C505" s="84">
        <v>2</v>
      </c>
      <c r="D505" s="118">
        <v>0.0009823156841574521</v>
      </c>
      <c r="E505" s="118">
        <v>3.3057811512549824</v>
      </c>
      <c r="F505" s="84" t="s">
        <v>3935</v>
      </c>
      <c r="G505" s="84" t="b">
        <v>0</v>
      </c>
      <c r="H505" s="84" t="b">
        <v>0</v>
      </c>
      <c r="I505" s="84" t="b">
        <v>0</v>
      </c>
      <c r="J505" s="84" t="b">
        <v>0</v>
      </c>
      <c r="K505" s="84" t="b">
        <v>0</v>
      </c>
      <c r="L505" s="84" t="b">
        <v>0</v>
      </c>
    </row>
    <row r="506" spans="1:12" ht="15">
      <c r="A506" s="84" t="s">
        <v>3702</v>
      </c>
      <c r="B506" s="84" t="s">
        <v>3703</v>
      </c>
      <c r="C506" s="84">
        <v>2</v>
      </c>
      <c r="D506" s="118">
        <v>0.0009823156841574521</v>
      </c>
      <c r="E506" s="118">
        <v>3.3057811512549824</v>
      </c>
      <c r="F506" s="84" t="s">
        <v>3935</v>
      </c>
      <c r="G506" s="84" t="b">
        <v>0</v>
      </c>
      <c r="H506" s="84" t="b">
        <v>0</v>
      </c>
      <c r="I506" s="84" t="b">
        <v>0</v>
      </c>
      <c r="J506" s="84" t="b">
        <v>0</v>
      </c>
      <c r="K506" s="84" t="b">
        <v>0</v>
      </c>
      <c r="L506" s="84" t="b">
        <v>0</v>
      </c>
    </row>
    <row r="507" spans="1:12" ht="15">
      <c r="A507" s="84" t="s">
        <v>3703</v>
      </c>
      <c r="B507" s="84" t="s">
        <v>3704</v>
      </c>
      <c r="C507" s="84">
        <v>2</v>
      </c>
      <c r="D507" s="118">
        <v>0.0009823156841574521</v>
      </c>
      <c r="E507" s="118">
        <v>3.3057811512549824</v>
      </c>
      <c r="F507" s="84" t="s">
        <v>3935</v>
      </c>
      <c r="G507" s="84" t="b">
        <v>0</v>
      </c>
      <c r="H507" s="84" t="b">
        <v>0</v>
      </c>
      <c r="I507" s="84" t="b">
        <v>0</v>
      </c>
      <c r="J507" s="84" t="b">
        <v>0</v>
      </c>
      <c r="K507" s="84" t="b">
        <v>0</v>
      </c>
      <c r="L507" s="84" t="b">
        <v>0</v>
      </c>
    </row>
    <row r="508" spans="1:12" ht="15">
      <c r="A508" s="84" t="s">
        <v>3704</v>
      </c>
      <c r="B508" s="84" t="s">
        <v>3438</v>
      </c>
      <c r="C508" s="84">
        <v>2</v>
      </c>
      <c r="D508" s="118">
        <v>0.0009823156841574521</v>
      </c>
      <c r="E508" s="118">
        <v>3.004751155591001</v>
      </c>
      <c r="F508" s="84" t="s">
        <v>3935</v>
      </c>
      <c r="G508" s="84" t="b">
        <v>0</v>
      </c>
      <c r="H508" s="84" t="b">
        <v>0</v>
      </c>
      <c r="I508" s="84" t="b">
        <v>0</v>
      </c>
      <c r="J508" s="84" t="b">
        <v>0</v>
      </c>
      <c r="K508" s="84" t="b">
        <v>0</v>
      </c>
      <c r="L508" s="84" t="b">
        <v>0</v>
      </c>
    </row>
    <row r="509" spans="1:12" ht="15">
      <c r="A509" s="84" t="s">
        <v>3438</v>
      </c>
      <c r="B509" s="84" t="s">
        <v>3705</v>
      </c>
      <c r="C509" s="84">
        <v>2</v>
      </c>
      <c r="D509" s="118">
        <v>0.0009823156841574521</v>
      </c>
      <c r="E509" s="118">
        <v>3.004751155591001</v>
      </c>
      <c r="F509" s="84" t="s">
        <v>3935</v>
      </c>
      <c r="G509" s="84" t="b">
        <v>0</v>
      </c>
      <c r="H509" s="84" t="b">
        <v>0</v>
      </c>
      <c r="I509" s="84" t="b">
        <v>0</v>
      </c>
      <c r="J509" s="84" t="b">
        <v>0</v>
      </c>
      <c r="K509" s="84" t="b">
        <v>0</v>
      </c>
      <c r="L509" s="84" t="b">
        <v>0</v>
      </c>
    </row>
    <row r="510" spans="1:12" ht="15">
      <c r="A510" s="84" t="s">
        <v>3705</v>
      </c>
      <c r="B510" s="84" t="s">
        <v>3526</v>
      </c>
      <c r="C510" s="84">
        <v>2</v>
      </c>
      <c r="D510" s="118">
        <v>0.0009823156841574521</v>
      </c>
      <c r="E510" s="118">
        <v>3.129689892199301</v>
      </c>
      <c r="F510" s="84" t="s">
        <v>3935</v>
      </c>
      <c r="G510" s="84" t="b">
        <v>0</v>
      </c>
      <c r="H510" s="84" t="b">
        <v>0</v>
      </c>
      <c r="I510" s="84" t="b">
        <v>0</v>
      </c>
      <c r="J510" s="84" t="b">
        <v>0</v>
      </c>
      <c r="K510" s="84" t="b">
        <v>0</v>
      </c>
      <c r="L510" s="84" t="b">
        <v>0</v>
      </c>
    </row>
    <row r="511" spans="1:12" ht="15">
      <c r="A511" s="84" t="s">
        <v>3526</v>
      </c>
      <c r="B511" s="84" t="s">
        <v>3330</v>
      </c>
      <c r="C511" s="84">
        <v>2</v>
      </c>
      <c r="D511" s="118">
        <v>0.0009823156841574521</v>
      </c>
      <c r="E511" s="118">
        <v>2.6525686374796384</v>
      </c>
      <c r="F511" s="84" t="s">
        <v>3935</v>
      </c>
      <c r="G511" s="84" t="b">
        <v>0</v>
      </c>
      <c r="H511" s="84" t="b">
        <v>0</v>
      </c>
      <c r="I511" s="84" t="b">
        <v>0</v>
      </c>
      <c r="J511" s="84" t="b">
        <v>0</v>
      </c>
      <c r="K511" s="84" t="b">
        <v>0</v>
      </c>
      <c r="L511" s="84" t="b">
        <v>0</v>
      </c>
    </row>
    <row r="512" spans="1:12" ht="15">
      <c r="A512" s="84" t="s">
        <v>3330</v>
      </c>
      <c r="B512" s="84" t="s">
        <v>3706</v>
      </c>
      <c r="C512" s="84">
        <v>2</v>
      </c>
      <c r="D512" s="118">
        <v>0.0009823156841574521</v>
      </c>
      <c r="E512" s="118">
        <v>2.82865989653532</v>
      </c>
      <c r="F512" s="84" t="s">
        <v>3935</v>
      </c>
      <c r="G512" s="84" t="b">
        <v>0</v>
      </c>
      <c r="H512" s="84" t="b">
        <v>0</v>
      </c>
      <c r="I512" s="84" t="b">
        <v>0</v>
      </c>
      <c r="J512" s="84" t="b">
        <v>0</v>
      </c>
      <c r="K512" s="84" t="b">
        <v>0</v>
      </c>
      <c r="L512" s="84" t="b">
        <v>0</v>
      </c>
    </row>
    <row r="513" spans="1:12" ht="15">
      <c r="A513" s="84" t="s">
        <v>3706</v>
      </c>
      <c r="B513" s="84" t="s">
        <v>3707</v>
      </c>
      <c r="C513" s="84">
        <v>2</v>
      </c>
      <c r="D513" s="118">
        <v>0.0009823156841574521</v>
      </c>
      <c r="E513" s="118">
        <v>3.3057811512549824</v>
      </c>
      <c r="F513" s="84" t="s">
        <v>3935</v>
      </c>
      <c r="G513" s="84" t="b">
        <v>0</v>
      </c>
      <c r="H513" s="84" t="b">
        <v>0</v>
      </c>
      <c r="I513" s="84" t="b">
        <v>0</v>
      </c>
      <c r="J513" s="84" t="b">
        <v>0</v>
      </c>
      <c r="K513" s="84" t="b">
        <v>0</v>
      </c>
      <c r="L513" s="84" t="b">
        <v>0</v>
      </c>
    </row>
    <row r="514" spans="1:12" ht="15">
      <c r="A514" s="84" t="s">
        <v>3707</v>
      </c>
      <c r="B514" s="84" t="s">
        <v>3330</v>
      </c>
      <c r="C514" s="84">
        <v>2</v>
      </c>
      <c r="D514" s="118">
        <v>0.0009823156841574521</v>
      </c>
      <c r="E514" s="118">
        <v>2.82865989653532</v>
      </c>
      <c r="F514" s="84" t="s">
        <v>3935</v>
      </c>
      <c r="G514" s="84" t="b">
        <v>0</v>
      </c>
      <c r="H514" s="84" t="b">
        <v>0</v>
      </c>
      <c r="I514" s="84" t="b">
        <v>0</v>
      </c>
      <c r="J514" s="84" t="b">
        <v>0</v>
      </c>
      <c r="K514" s="84" t="b">
        <v>0</v>
      </c>
      <c r="L514" s="84" t="b">
        <v>0</v>
      </c>
    </row>
    <row r="515" spans="1:12" ht="15">
      <c r="A515" s="84" t="s">
        <v>674</v>
      </c>
      <c r="B515" s="84" t="s">
        <v>3709</v>
      </c>
      <c r="C515" s="84">
        <v>2</v>
      </c>
      <c r="D515" s="118">
        <v>0.0009823156841574521</v>
      </c>
      <c r="E515" s="118">
        <v>1.7872672113770947</v>
      </c>
      <c r="F515" s="84" t="s">
        <v>3935</v>
      </c>
      <c r="G515" s="84" t="b">
        <v>0</v>
      </c>
      <c r="H515" s="84" t="b">
        <v>0</v>
      </c>
      <c r="I515" s="84" t="b">
        <v>0</v>
      </c>
      <c r="J515" s="84" t="b">
        <v>0</v>
      </c>
      <c r="K515" s="84" t="b">
        <v>0</v>
      </c>
      <c r="L515" s="84" t="b">
        <v>0</v>
      </c>
    </row>
    <row r="516" spans="1:12" ht="15">
      <c r="A516" s="84" t="s">
        <v>3709</v>
      </c>
      <c r="B516" s="84" t="s">
        <v>3346</v>
      </c>
      <c r="C516" s="84">
        <v>2</v>
      </c>
      <c r="D516" s="118">
        <v>0.0009823156841574521</v>
      </c>
      <c r="E516" s="118">
        <v>2.82865989653532</v>
      </c>
      <c r="F516" s="84" t="s">
        <v>3935</v>
      </c>
      <c r="G516" s="84" t="b">
        <v>0</v>
      </c>
      <c r="H516" s="84" t="b">
        <v>0</v>
      </c>
      <c r="I516" s="84" t="b">
        <v>0</v>
      </c>
      <c r="J516" s="84" t="b">
        <v>0</v>
      </c>
      <c r="K516" s="84" t="b">
        <v>0</v>
      </c>
      <c r="L516" s="84" t="b">
        <v>0</v>
      </c>
    </row>
    <row r="517" spans="1:12" ht="15">
      <c r="A517" s="84" t="s">
        <v>3346</v>
      </c>
      <c r="B517" s="84" t="s">
        <v>3527</v>
      </c>
      <c r="C517" s="84">
        <v>2</v>
      </c>
      <c r="D517" s="118">
        <v>0.0009823156841574521</v>
      </c>
      <c r="E517" s="118">
        <v>2.6525686374796384</v>
      </c>
      <c r="F517" s="84" t="s">
        <v>3935</v>
      </c>
      <c r="G517" s="84" t="b">
        <v>0</v>
      </c>
      <c r="H517" s="84" t="b">
        <v>0</v>
      </c>
      <c r="I517" s="84" t="b">
        <v>0</v>
      </c>
      <c r="J517" s="84" t="b">
        <v>0</v>
      </c>
      <c r="K517" s="84" t="b">
        <v>0</v>
      </c>
      <c r="L517" s="84" t="b">
        <v>0</v>
      </c>
    </row>
    <row r="518" spans="1:12" ht="15">
      <c r="A518" s="84" t="s">
        <v>1469</v>
      </c>
      <c r="B518" s="84" t="s">
        <v>674</v>
      </c>
      <c r="C518" s="84">
        <v>2</v>
      </c>
      <c r="D518" s="118">
        <v>0.0009823156841574521</v>
      </c>
      <c r="E518" s="118">
        <v>0.07661144871588126</v>
      </c>
      <c r="F518" s="84" t="s">
        <v>3935</v>
      </c>
      <c r="G518" s="84" t="b">
        <v>0</v>
      </c>
      <c r="H518" s="84" t="b">
        <v>0</v>
      </c>
      <c r="I518" s="84" t="b">
        <v>0</v>
      </c>
      <c r="J518" s="84" t="b">
        <v>0</v>
      </c>
      <c r="K518" s="84" t="b">
        <v>0</v>
      </c>
      <c r="L518" s="84" t="b">
        <v>0</v>
      </c>
    </row>
    <row r="519" spans="1:12" ht="15">
      <c r="A519" s="84" t="s">
        <v>3331</v>
      </c>
      <c r="B519" s="84" t="s">
        <v>3710</v>
      </c>
      <c r="C519" s="84">
        <v>2</v>
      </c>
      <c r="D519" s="118">
        <v>0.0009823156841574521</v>
      </c>
      <c r="E519" s="118">
        <v>2.7617131069047067</v>
      </c>
      <c r="F519" s="84" t="s">
        <v>3935</v>
      </c>
      <c r="G519" s="84" t="b">
        <v>0</v>
      </c>
      <c r="H519" s="84" t="b">
        <v>0</v>
      </c>
      <c r="I519" s="84" t="b">
        <v>0</v>
      </c>
      <c r="J519" s="84" t="b">
        <v>0</v>
      </c>
      <c r="K519" s="84" t="b">
        <v>0</v>
      </c>
      <c r="L519" s="84" t="b">
        <v>0</v>
      </c>
    </row>
    <row r="520" spans="1:12" ht="15">
      <c r="A520" s="84" t="s">
        <v>3710</v>
      </c>
      <c r="B520" s="84" t="s">
        <v>3711</v>
      </c>
      <c r="C520" s="84">
        <v>2</v>
      </c>
      <c r="D520" s="118">
        <v>0.0009823156841574521</v>
      </c>
      <c r="E520" s="118">
        <v>3.3057811512549824</v>
      </c>
      <c r="F520" s="84" t="s">
        <v>3935</v>
      </c>
      <c r="G520" s="84" t="b">
        <v>0</v>
      </c>
      <c r="H520" s="84" t="b">
        <v>0</v>
      </c>
      <c r="I520" s="84" t="b">
        <v>0</v>
      </c>
      <c r="J520" s="84" t="b">
        <v>0</v>
      </c>
      <c r="K520" s="84" t="b">
        <v>0</v>
      </c>
      <c r="L520" s="84" t="b">
        <v>0</v>
      </c>
    </row>
    <row r="521" spans="1:12" ht="15">
      <c r="A521" s="84" t="s">
        <v>3711</v>
      </c>
      <c r="B521" s="84" t="s">
        <v>3712</v>
      </c>
      <c r="C521" s="84">
        <v>2</v>
      </c>
      <c r="D521" s="118">
        <v>0.0009823156841574521</v>
      </c>
      <c r="E521" s="118">
        <v>3.3057811512549824</v>
      </c>
      <c r="F521" s="84" t="s">
        <v>3935</v>
      </c>
      <c r="G521" s="84" t="b">
        <v>0</v>
      </c>
      <c r="H521" s="84" t="b">
        <v>0</v>
      </c>
      <c r="I521" s="84" t="b">
        <v>0</v>
      </c>
      <c r="J521" s="84" t="b">
        <v>0</v>
      </c>
      <c r="K521" s="84" t="b">
        <v>0</v>
      </c>
      <c r="L521" s="84" t="b">
        <v>0</v>
      </c>
    </row>
    <row r="522" spans="1:12" ht="15">
      <c r="A522" s="84" t="s">
        <v>3712</v>
      </c>
      <c r="B522" s="84" t="s">
        <v>3713</v>
      </c>
      <c r="C522" s="84">
        <v>2</v>
      </c>
      <c r="D522" s="118">
        <v>0.0009823156841574521</v>
      </c>
      <c r="E522" s="118">
        <v>3.3057811512549824</v>
      </c>
      <c r="F522" s="84" t="s">
        <v>3935</v>
      </c>
      <c r="G522" s="84" t="b">
        <v>0</v>
      </c>
      <c r="H522" s="84" t="b">
        <v>0</v>
      </c>
      <c r="I522" s="84" t="b">
        <v>0</v>
      </c>
      <c r="J522" s="84" t="b">
        <v>0</v>
      </c>
      <c r="K522" s="84" t="b">
        <v>0</v>
      </c>
      <c r="L522" s="84" t="b">
        <v>0</v>
      </c>
    </row>
    <row r="523" spans="1:12" ht="15">
      <c r="A523" s="84" t="s">
        <v>3713</v>
      </c>
      <c r="B523" s="84" t="s">
        <v>1469</v>
      </c>
      <c r="C523" s="84">
        <v>2</v>
      </c>
      <c r="D523" s="118">
        <v>0.0009823156841574521</v>
      </c>
      <c r="E523" s="118">
        <v>1.5537327034355437</v>
      </c>
      <c r="F523" s="84" t="s">
        <v>3935</v>
      </c>
      <c r="G523" s="84" t="b">
        <v>0</v>
      </c>
      <c r="H523" s="84" t="b">
        <v>0</v>
      </c>
      <c r="I523" s="84" t="b">
        <v>0</v>
      </c>
      <c r="J523" s="84" t="b">
        <v>0</v>
      </c>
      <c r="K523" s="84" t="b">
        <v>0</v>
      </c>
      <c r="L523" s="84" t="b">
        <v>0</v>
      </c>
    </row>
    <row r="524" spans="1:12" ht="15">
      <c r="A524" s="84" t="s">
        <v>1469</v>
      </c>
      <c r="B524" s="84" t="s">
        <v>3714</v>
      </c>
      <c r="C524" s="84">
        <v>2</v>
      </c>
      <c r="D524" s="118">
        <v>0.0009823156841574521</v>
      </c>
      <c r="E524" s="118">
        <v>1.5537327034355437</v>
      </c>
      <c r="F524" s="84" t="s">
        <v>3935</v>
      </c>
      <c r="G524" s="84" t="b">
        <v>0</v>
      </c>
      <c r="H524" s="84" t="b">
        <v>0</v>
      </c>
      <c r="I524" s="84" t="b">
        <v>0</v>
      </c>
      <c r="J524" s="84" t="b">
        <v>0</v>
      </c>
      <c r="K524" s="84" t="b">
        <v>0</v>
      </c>
      <c r="L524" s="84" t="b">
        <v>0</v>
      </c>
    </row>
    <row r="525" spans="1:12" ht="15">
      <c r="A525" s="84" t="s">
        <v>310</v>
      </c>
      <c r="B525" s="84" t="s">
        <v>3330</v>
      </c>
      <c r="C525" s="84">
        <v>2</v>
      </c>
      <c r="D525" s="118">
        <v>0.0009823156841574521</v>
      </c>
      <c r="E525" s="118">
        <v>2.82865989653532</v>
      </c>
      <c r="F525" s="84" t="s">
        <v>3935</v>
      </c>
      <c r="G525" s="84" t="b">
        <v>0</v>
      </c>
      <c r="H525" s="84" t="b">
        <v>0</v>
      </c>
      <c r="I525" s="84" t="b">
        <v>0</v>
      </c>
      <c r="J525" s="84" t="b">
        <v>0</v>
      </c>
      <c r="K525" s="84" t="b">
        <v>0</v>
      </c>
      <c r="L525" s="84" t="b">
        <v>0</v>
      </c>
    </row>
    <row r="526" spans="1:12" ht="15">
      <c r="A526" s="84" t="s">
        <v>3298</v>
      </c>
      <c r="B526" s="84" t="s">
        <v>3715</v>
      </c>
      <c r="C526" s="84">
        <v>2</v>
      </c>
      <c r="D526" s="118">
        <v>0.0009823156841574521</v>
      </c>
      <c r="E526" s="118">
        <v>2.5276299008713385</v>
      </c>
      <c r="F526" s="84" t="s">
        <v>3935</v>
      </c>
      <c r="G526" s="84" t="b">
        <v>0</v>
      </c>
      <c r="H526" s="84" t="b">
        <v>0</v>
      </c>
      <c r="I526" s="84" t="b">
        <v>0</v>
      </c>
      <c r="J526" s="84" t="b">
        <v>0</v>
      </c>
      <c r="K526" s="84" t="b">
        <v>0</v>
      </c>
      <c r="L526" s="84" t="b">
        <v>0</v>
      </c>
    </row>
    <row r="527" spans="1:12" ht="15">
      <c r="A527" s="84" t="s">
        <v>3715</v>
      </c>
      <c r="B527" s="84" t="s">
        <v>3716</v>
      </c>
      <c r="C527" s="84">
        <v>2</v>
      </c>
      <c r="D527" s="118">
        <v>0.0009823156841574521</v>
      </c>
      <c r="E527" s="118">
        <v>3.3057811512549824</v>
      </c>
      <c r="F527" s="84" t="s">
        <v>3935</v>
      </c>
      <c r="G527" s="84" t="b">
        <v>0</v>
      </c>
      <c r="H527" s="84" t="b">
        <v>0</v>
      </c>
      <c r="I527" s="84" t="b">
        <v>0</v>
      </c>
      <c r="J527" s="84" t="b">
        <v>0</v>
      </c>
      <c r="K527" s="84" t="b">
        <v>0</v>
      </c>
      <c r="L527" s="84" t="b">
        <v>0</v>
      </c>
    </row>
    <row r="528" spans="1:12" ht="15">
      <c r="A528" s="84" t="s">
        <v>3716</v>
      </c>
      <c r="B528" s="84" t="s">
        <v>3717</v>
      </c>
      <c r="C528" s="84">
        <v>2</v>
      </c>
      <c r="D528" s="118">
        <v>0.0009823156841574521</v>
      </c>
      <c r="E528" s="118">
        <v>3.3057811512549824</v>
      </c>
      <c r="F528" s="84" t="s">
        <v>3935</v>
      </c>
      <c r="G528" s="84" t="b">
        <v>0</v>
      </c>
      <c r="H528" s="84" t="b">
        <v>0</v>
      </c>
      <c r="I528" s="84" t="b">
        <v>0</v>
      </c>
      <c r="J528" s="84" t="b">
        <v>0</v>
      </c>
      <c r="K528" s="84" t="b">
        <v>0</v>
      </c>
      <c r="L528" s="84" t="b">
        <v>0</v>
      </c>
    </row>
    <row r="529" spans="1:12" ht="15">
      <c r="A529" s="84" t="s">
        <v>3717</v>
      </c>
      <c r="B529" s="84" t="s">
        <v>3386</v>
      </c>
      <c r="C529" s="84">
        <v>2</v>
      </c>
      <c r="D529" s="118">
        <v>0.0009823156841574521</v>
      </c>
      <c r="E529" s="118">
        <v>2.907841142582945</v>
      </c>
      <c r="F529" s="84" t="s">
        <v>3935</v>
      </c>
      <c r="G529" s="84" t="b">
        <v>0</v>
      </c>
      <c r="H529" s="84" t="b">
        <v>0</v>
      </c>
      <c r="I529" s="84" t="b">
        <v>0</v>
      </c>
      <c r="J529" s="84" t="b">
        <v>0</v>
      </c>
      <c r="K529" s="84" t="b">
        <v>0</v>
      </c>
      <c r="L529" s="84" t="b">
        <v>0</v>
      </c>
    </row>
    <row r="530" spans="1:12" ht="15">
      <c r="A530" s="84" t="s">
        <v>3387</v>
      </c>
      <c r="B530" s="84" t="s">
        <v>1469</v>
      </c>
      <c r="C530" s="84">
        <v>2</v>
      </c>
      <c r="D530" s="118">
        <v>0.0009823156841574521</v>
      </c>
      <c r="E530" s="118">
        <v>1.1557926947635062</v>
      </c>
      <c r="F530" s="84" t="s">
        <v>3935</v>
      </c>
      <c r="G530" s="84" t="b">
        <v>0</v>
      </c>
      <c r="H530" s="84" t="b">
        <v>0</v>
      </c>
      <c r="I530" s="84" t="b">
        <v>0</v>
      </c>
      <c r="J530" s="84" t="b">
        <v>0</v>
      </c>
      <c r="K530" s="84" t="b">
        <v>0</v>
      </c>
      <c r="L530" s="84" t="b">
        <v>0</v>
      </c>
    </row>
    <row r="531" spans="1:12" ht="15">
      <c r="A531" s="84" t="s">
        <v>1469</v>
      </c>
      <c r="B531" s="84" t="s">
        <v>3388</v>
      </c>
      <c r="C531" s="84">
        <v>2</v>
      </c>
      <c r="D531" s="118">
        <v>0.0009823156841574521</v>
      </c>
      <c r="E531" s="118">
        <v>1.1557926947635062</v>
      </c>
      <c r="F531" s="84" t="s">
        <v>3935</v>
      </c>
      <c r="G531" s="84" t="b">
        <v>0</v>
      </c>
      <c r="H531" s="84" t="b">
        <v>0</v>
      </c>
      <c r="I531" s="84" t="b">
        <v>0</v>
      </c>
      <c r="J531" s="84" t="b">
        <v>0</v>
      </c>
      <c r="K531" s="84" t="b">
        <v>0</v>
      </c>
      <c r="L531" s="84" t="b">
        <v>0</v>
      </c>
    </row>
    <row r="532" spans="1:12" ht="15">
      <c r="A532" s="84" t="s">
        <v>3389</v>
      </c>
      <c r="B532" s="84" t="s">
        <v>309</v>
      </c>
      <c r="C532" s="84">
        <v>2</v>
      </c>
      <c r="D532" s="118">
        <v>0.0009823156841574521</v>
      </c>
      <c r="E532" s="118">
        <v>2.5856218478490254</v>
      </c>
      <c r="F532" s="84" t="s">
        <v>3935</v>
      </c>
      <c r="G532" s="84" t="b">
        <v>0</v>
      </c>
      <c r="H532" s="84" t="b">
        <v>0</v>
      </c>
      <c r="I532" s="84" t="b">
        <v>0</v>
      </c>
      <c r="J532" s="84" t="b">
        <v>0</v>
      </c>
      <c r="K532" s="84" t="b">
        <v>0</v>
      </c>
      <c r="L532" s="84" t="b">
        <v>0</v>
      </c>
    </row>
    <row r="533" spans="1:12" ht="15">
      <c r="A533" s="84" t="s">
        <v>3719</v>
      </c>
      <c r="B533" s="84" t="s">
        <v>3720</v>
      </c>
      <c r="C533" s="84">
        <v>2</v>
      </c>
      <c r="D533" s="118">
        <v>0.0009823156841574521</v>
      </c>
      <c r="E533" s="118">
        <v>3.3057811512549824</v>
      </c>
      <c r="F533" s="84" t="s">
        <v>3935</v>
      </c>
      <c r="G533" s="84" t="b">
        <v>0</v>
      </c>
      <c r="H533" s="84" t="b">
        <v>0</v>
      </c>
      <c r="I533" s="84" t="b">
        <v>0</v>
      </c>
      <c r="J533" s="84" t="b">
        <v>0</v>
      </c>
      <c r="K533" s="84" t="b">
        <v>0</v>
      </c>
      <c r="L533" s="84" t="b">
        <v>0</v>
      </c>
    </row>
    <row r="534" spans="1:12" ht="15">
      <c r="A534" s="84" t="s">
        <v>306</v>
      </c>
      <c r="B534" s="84" t="s">
        <v>309</v>
      </c>
      <c r="C534" s="84">
        <v>2</v>
      </c>
      <c r="D534" s="118">
        <v>0.0009823156841574521</v>
      </c>
      <c r="E534" s="118">
        <v>1.7617131069047067</v>
      </c>
      <c r="F534" s="84" t="s">
        <v>3935</v>
      </c>
      <c r="G534" s="84" t="b">
        <v>0</v>
      </c>
      <c r="H534" s="84" t="b">
        <v>0</v>
      </c>
      <c r="I534" s="84" t="b">
        <v>0</v>
      </c>
      <c r="J534" s="84" t="b">
        <v>0</v>
      </c>
      <c r="K534" s="84" t="b">
        <v>0</v>
      </c>
      <c r="L534" s="84" t="b">
        <v>0</v>
      </c>
    </row>
    <row r="535" spans="1:12" ht="15">
      <c r="A535" s="84" t="s">
        <v>3354</v>
      </c>
      <c r="B535" s="84" t="s">
        <v>3296</v>
      </c>
      <c r="C535" s="84">
        <v>2</v>
      </c>
      <c r="D535" s="118">
        <v>0.0009823156841574521</v>
      </c>
      <c r="E535" s="118">
        <v>2.088297207041076</v>
      </c>
      <c r="F535" s="84" t="s">
        <v>3935</v>
      </c>
      <c r="G535" s="84" t="b">
        <v>1</v>
      </c>
      <c r="H535" s="84" t="b">
        <v>0</v>
      </c>
      <c r="I535" s="84" t="b">
        <v>0</v>
      </c>
      <c r="J535" s="84" t="b">
        <v>0</v>
      </c>
      <c r="K535" s="84" t="b">
        <v>0</v>
      </c>
      <c r="L535" s="84" t="b">
        <v>0</v>
      </c>
    </row>
    <row r="536" spans="1:12" ht="15">
      <c r="A536" s="84" t="s">
        <v>3298</v>
      </c>
      <c r="B536" s="84" t="s">
        <v>3721</v>
      </c>
      <c r="C536" s="84">
        <v>2</v>
      </c>
      <c r="D536" s="118">
        <v>0.0009823156841574521</v>
      </c>
      <c r="E536" s="118">
        <v>2.5276299008713385</v>
      </c>
      <c r="F536" s="84" t="s">
        <v>3935</v>
      </c>
      <c r="G536" s="84" t="b">
        <v>0</v>
      </c>
      <c r="H536" s="84" t="b">
        <v>0</v>
      </c>
      <c r="I536" s="84" t="b">
        <v>0</v>
      </c>
      <c r="J536" s="84" t="b">
        <v>0</v>
      </c>
      <c r="K536" s="84" t="b">
        <v>0</v>
      </c>
      <c r="L536" s="84" t="b">
        <v>0</v>
      </c>
    </row>
    <row r="537" spans="1:12" ht="15">
      <c r="A537" s="84" t="s">
        <v>3721</v>
      </c>
      <c r="B537" s="84" t="s">
        <v>3722</v>
      </c>
      <c r="C537" s="84">
        <v>2</v>
      </c>
      <c r="D537" s="118">
        <v>0.0009823156841574521</v>
      </c>
      <c r="E537" s="118">
        <v>3.3057811512549824</v>
      </c>
      <c r="F537" s="84" t="s">
        <v>3935</v>
      </c>
      <c r="G537" s="84" t="b">
        <v>0</v>
      </c>
      <c r="H537" s="84" t="b">
        <v>0</v>
      </c>
      <c r="I537" s="84" t="b">
        <v>0</v>
      </c>
      <c r="J537" s="84" t="b">
        <v>0</v>
      </c>
      <c r="K537" s="84" t="b">
        <v>0</v>
      </c>
      <c r="L537" s="84" t="b">
        <v>0</v>
      </c>
    </row>
    <row r="538" spans="1:12" ht="15">
      <c r="A538" s="84" t="s">
        <v>3722</v>
      </c>
      <c r="B538" s="84" t="s">
        <v>3723</v>
      </c>
      <c r="C538" s="84">
        <v>2</v>
      </c>
      <c r="D538" s="118">
        <v>0.0009823156841574521</v>
      </c>
      <c r="E538" s="118">
        <v>3.3057811512549824</v>
      </c>
      <c r="F538" s="84" t="s">
        <v>3935</v>
      </c>
      <c r="G538" s="84" t="b">
        <v>0</v>
      </c>
      <c r="H538" s="84" t="b">
        <v>0</v>
      </c>
      <c r="I538" s="84" t="b">
        <v>0</v>
      </c>
      <c r="J538" s="84" t="b">
        <v>0</v>
      </c>
      <c r="K538" s="84" t="b">
        <v>0</v>
      </c>
      <c r="L538" s="84" t="b">
        <v>0</v>
      </c>
    </row>
    <row r="539" spans="1:12" ht="15">
      <c r="A539" s="84" t="s">
        <v>3723</v>
      </c>
      <c r="B539" s="84" t="s">
        <v>3544</v>
      </c>
      <c r="C539" s="84">
        <v>2</v>
      </c>
      <c r="D539" s="118">
        <v>0.0009823156841574521</v>
      </c>
      <c r="E539" s="118">
        <v>3.129689892199301</v>
      </c>
      <c r="F539" s="84" t="s">
        <v>3935</v>
      </c>
      <c r="G539" s="84" t="b">
        <v>0</v>
      </c>
      <c r="H539" s="84" t="b">
        <v>0</v>
      </c>
      <c r="I539" s="84" t="b">
        <v>0</v>
      </c>
      <c r="J539" s="84" t="b">
        <v>0</v>
      </c>
      <c r="K539" s="84" t="b">
        <v>0</v>
      </c>
      <c r="L539" s="84" t="b">
        <v>0</v>
      </c>
    </row>
    <row r="540" spans="1:12" ht="15">
      <c r="A540" s="84" t="s">
        <v>3544</v>
      </c>
      <c r="B540" s="84" t="s">
        <v>3355</v>
      </c>
      <c r="C540" s="84">
        <v>2</v>
      </c>
      <c r="D540" s="118">
        <v>0.0009823156841574521</v>
      </c>
      <c r="E540" s="118">
        <v>2.6525686374796384</v>
      </c>
      <c r="F540" s="84" t="s">
        <v>3935</v>
      </c>
      <c r="G540" s="84" t="b">
        <v>0</v>
      </c>
      <c r="H540" s="84" t="b">
        <v>0</v>
      </c>
      <c r="I540" s="84" t="b">
        <v>0</v>
      </c>
      <c r="J540" s="84" t="b">
        <v>0</v>
      </c>
      <c r="K540" s="84" t="b">
        <v>0</v>
      </c>
      <c r="L540" s="84" t="b">
        <v>0</v>
      </c>
    </row>
    <row r="541" spans="1:12" ht="15">
      <c r="A541" s="84" t="s">
        <v>3355</v>
      </c>
      <c r="B541" s="84" t="s">
        <v>3724</v>
      </c>
      <c r="C541" s="84">
        <v>2</v>
      </c>
      <c r="D541" s="118">
        <v>0.0009823156841574521</v>
      </c>
      <c r="E541" s="118">
        <v>2.82865989653532</v>
      </c>
      <c r="F541" s="84" t="s">
        <v>3935</v>
      </c>
      <c r="G541" s="84" t="b">
        <v>0</v>
      </c>
      <c r="H541" s="84" t="b">
        <v>0</v>
      </c>
      <c r="I541" s="84" t="b">
        <v>0</v>
      </c>
      <c r="J541" s="84" t="b">
        <v>0</v>
      </c>
      <c r="K541" s="84" t="b">
        <v>0</v>
      </c>
      <c r="L541" s="84" t="b">
        <v>0</v>
      </c>
    </row>
    <row r="542" spans="1:12" ht="15">
      <c r="A542" s="84" t="s">
        <v>3724</v>
      </c>
      <c r="B542" s="84" t="s">
        <v>3725</v>
      </c>
      <c r="C542" s="84">
        <v>2</v>
      </c>
      <c r="D542" s="118">
        <v>0.0009823156841574521</v>
      </c>
      <c r="E542" s="118">
        <v>3.3057811512549824</v>
      </c>
      <c r="F542" s="84" t="s">
        <v>3935</v>
      </c>
      <c r="G542" s="84" t="b">
        <v>0</v>
      </c>
      <c r="H542" s="84" t="b">
        <v>0</v>
      </c>
      <c r="I542" s="84" t="b">
        <v>0</v>
      </c>
      <c r="J542" s="84" t="b">
        <v>0</v>
      </c>
      <c r="K542" s="84" t="b">
        <v>0</v>
      </c>
      <c r="L542" s="84" t="b">
        <v>0</v>
      </c>
    </row>
    <row r="543" spans="1:12" ht="15">
      <c r="A543" s="84" t="s">
        <v>3725</v>
      </c>
      <c r="B543" s="84" t="s">
        <v>1469</v>
      </c>
      <c r="C543" s="84">
        <v>2</v>
      </c>
      <c r="D543" s="118">
        <v>0.0009823156841574521</v>
      </c>
      <c r="E543" s="118">
        <v>1.5537327034355437</v>
      </c>
      <c r="F543" s="84" t="s">
        <v>3935</v>
      </c>
      <c r="G543" s="84" t="b">
        <v>0</v>
      </c>
      <c r="H543" s="84" t="b">
        <v>0</v>
      </c>
      <c r="I543" s="84" t="b">
        <v>0</v>
      </c>
      <c r="J543" s="84" t="b">
        <v>0</v>
      </c>
      <c r="K543" s="84" t="b">
        <v>0</v>
      </c>
      <c r="L543" s="84" t="b">
        <v>0</v>
      </c>
    </row>
    <row r="544" spans="1:12" ht="15">
      <c r="A544" s="84" t="s">
        <v>1469</v>
      </c>
      <c r="B544" s="84" t="s">
        <v>3726</v>
      </c>
      <c r="C544" s="84">
        <v>2</v>
      </c>
      <c r="D544" s="118">
        <v>0.0009823156841574521</v>
      </c>
      <c r="E544" s="118">
        <v>1.5537327034355437</v>
      </c>
      <c r="F544" s="84" t="s">
        <v>3935</v>
      </c>
      <c r="G544" s="84" t="b">
        <v>0</v>
      </c>
      <c r="H544" s="84" t="b">
        <v>0</v>
      </c>
      <c r="I544" s="84" t="b">
        <v>0</v>
      </c>
      <c r="J544" s="84" t="b">
        <v>0</v>
      </c>
      <c r="K544" s="84" t="b">
        <v>0</v>
      </c>
      <c r="L544" s="84" t="b">
        <v>0</v>
      </c>
    </row>
    <row r="545" spans="1:12" ht="15">
      <c r="A545" s="84" t="s">
        <v>674</v>
      </c>
      <c r="B545" s="84" t="s">
        <v>3727</v>
      </c>
      <c r="C545" s="84">
        <v>2</v>
      </c>
      <c r="D545" s="118">
        <v>0.0009823156841574521</v>
      </c>
      <c r="E545" s="118">
        <v>1.7872672113770947</v>
      </c>
      <c r="F545" s="84" t="s">
        <v>3935</v>
      </c>
      <c r="G545" s="84" t="b">
        <v>0</v>
      </c>
      <c r="H545" s="84" t="b">
        <v>0</v>
      </c>
      <c r="I545" s="84" t="b">
        <v>0</v>
      </c>
      <c r="J545" s="84" t="b">
        <v>0</v>
      </c>
      <c r="K545" s="84" t="b">
        <v>0</v>
      </c>
      <c r="L545" s="84" t="b">
        <v>0</v>
      </c>
    </row>
    <row r="546" spans="1:12" ht="15">
      <c r="A546" s="84" t="s">
        <v>3727</v>
      </c>
      <c r="B546" s="84" t="s">
        <v>3728</v>
      </c>
      <c r="C546" s="84">
        <v>2</v>
      </c>
      <c r="D546" s="118">
        <v>0.0009823156841574521</v>
      </c>
      <c r="E546" s="118">
        <v>3.3057811512549824</v>
      </c>
      <c r="F546" s="84" t="s">
        <v>3935</v>
      </c>
      <c r="G546" s="84" t="b">
        <v>0</v>
      </c>
      <c r="H546" s="84" t="b">
        <v>0</v>
      </c>
      <c r="I546" s="84" t="b">
        <v>0</v>
      </c>
      <c r="J546" s="84" t="b">
        <v>0</v>
      </c>
      <c r="K546" s="84" t="b">
        <v>0</v>
      </c>
      <c r="L546" s="84" t="b">
        <v>0</v>
      </c>
    </row>
    <row r="547" spans="1:12" ht="15">
      <c r="A547" s="84" t="s">
        <v>3728</v>
      </c>
      <c r="B547" s="84" t="s">
        <v>3545</v>
      </c>
      <c r="C547" s="84">
        <v>2</v>
      </c>
      <c r="D547" s="118">
        <v>0.0009823156841574521</v>
      </c>
      <c r="E547" s="118">
        <v>3.129689892199301</v>
      </c>
      <c r="F547" s="84" t="s">
        <v>3935</v>
      </c>
      <c r="G547" s="84" t="b">
        <v>0</v>
      </c>
      <c r="H547" s="84" t="b">
        <v>0</v>
      </c>
      <c r="I547" s="84" t="b">
        <v>0</v>
      </c>
      <c r="J547" s="84" t="b">
        <v>1</v>
      </c>
      <c r="K547" s="84" t="b">
        <v>0</v>
      </c>
      <c r="L547" s="84" t="b">
        <v>0</v>
      </c>
    </row>
    <row r="548" spans="1:12" ht="15">
      <c r="A548" s="84" t="s">
        <v>3545</v>
      </c>
      <c r="B548" s="84" t="s">
        <v>3729</v>
      </c>
      <c r="C548" s="84">
        <v>2</v>
      </c>
      <c r="D548" s="118">
        <v>0.0009823156841574521</v>
      </c>
      <c r="E548" s="118">
        <v>3.3057811512549824</v>
      </c>
      <c r="F548" s="84" t="s">
        <v>3935</v>
      </c>
      <c r="G548" s="84" t="b">
        <v>1</v>
      </c>
      <c r="H548" s="84" t="b">
        <v>0</v>
      </c>
      <c r="I548" s="84" t="b">
        <v>0</v>
      </c>
      <c r="J548" s="84" t="b">
        <v>1</v>
      </c>
      <c r="K548" s="84" t="b">
        <v>0</v>
      </c>
      <c r="L548" s="84" t="b">
        <v>0</v>
      </c>
    </row>
    <row r="549" spans="1:12" ht="15">
      <c r="A549" s="84" t="s">
        <v>3729</v>
      </c>
      <c r="B549" s="84" t="s">
        <v>3441</v>
      </c>
      <c r="C549" s="84">
        <v>2</v>
      </c>
      <c r="D549" s="118">
        <v>0.0009823156841574521</v>
      </c>
      <c r="E549" s="118">
        <v>3.004751155591001</v>
      </c>
      <c r="F549" s="84" t="s">
        <v>3935</v>
      </c>
      <c r="G549" s="84" t="b">
        <v>1</v>
      </c>
      <c r="H549" s="84" t="b">
        <v>0</v>
      </c>
      <c r="I549" s="84" t="b">
        <v>0</v>
      </c>
      <c r="J549" s="84" t="b">
        <v>0</v>
      </c>
      <c r="K549" s="84" t="b">
        <v>0</v>
      </c>
      <c r="L549" s="84" t="b">
        <v>0</v>
      </c>
    </row>
    <row r="550" spans="1:12" ht="15">
      <c r="A550" s="84" t="s">
        <v>3441</v>
      </c>
      <c r="B550" s="84" t="s">
        <v>3296</v>
      </c>
      <c r="C550" s="84">
        <v>2</v>
      </c>
      <c r="D550" s="118">
        <v>0.0009823156841574521</v>
      </c>
      <c r="E550" s="118">
        <v>2.264388466096757</v>
      </c>
      <c r="F550" s="84" t="s">
        <v>3935</v>
      </c>
      <c r="G550" s="84" t="b">
        <v>0</v>
      </c>
      <c r="H550" s="84" t="b">
        <v>0</v>
      </c>
      <c r="I550" s="84" t="b">
        <v>0</v>
      </c>
      <c r="J550" s="84" t="b">
        <v>0</v>
      </c>
      <c r="K550" s="84" t="b">
        <v>0</v>
      </c>
      <c r="L550" s="84" t="b">
        <v>0</v>
      </c>
    </row>
    <row r="551" spans="1:12" ht="15">
      <c r="A551" s="84" t="s">
        <v>3307</v>
      </c>
      <c r="B551" s="84" t="s">
        <v>3730</v>
      </c>
      <c r="C551" s="84">
        <v>2</v>
      </c>
      <c r="D551" s="118">
        <v>0.0009823156841574521</v>
      </c>
      <c r="E551" s="118">
        <v>2.6525686374796384</v>
      </c>
      <c r="F551" s="84" t="s">
        <v>3935</v>
      </c>
      <c r="G551" s="84" t="b">
        <v>0</v>
      </c>
      <c r="H551" s="84" t="b">
        <v>0</v>
      </c>
      <c r="I551" s="84" t="b">
        <v>0</v>
      </c>
      <c r="J551" s="84" t="b">
        <v>0</v>
      </c>
      <c r="K551" s="84" t="b">
        <v>0</v>
      </c>
      <c r="L551" s="84" t="b">
        <v>0</v>
      </c>
    </row>
    <row r="552" spans="1:12" ht="15">
      <c r="A552" s="84" t="s">
        <v>3730</v>
      </c>
      <c r="B552" s="84" t="s">
        <v>674</v>
      </c>
      <c r="C552" s="84">
        <v>2</v>
      </c>
      <c r="D552" s="118">
        <v>0.0009823156841574521</v>
      </c>
      <c r="E552" s="118">
        <v>1.8286598965353198</v>
      </c>
      <c r="F552" s="84" t="s">
        <v>3935</v>
      </c>
      <c r="G552" s="84" t="b">
        <v>0</v>
      </c>
      <c r="H552" s="84" t="b">
        <v>0</v>
      </c>
      <c r="I552" s="84" t="b">
        <v>0</v>
      </c>
      <c r="J552" s="84" t="b">
        <v>0</v>
      </c>
      <c r="K552" s="84" t="b">
        <v>0</v>
      </c>
      <c r="L552" s="84" t="b">
        <v>0</v>
      </c>
    </row>
    <row r="553" spans="1:12" ht="15">
      <c r="A553" s="84" t="s">
        <v>674</v>
      </c>
      <c r="B553" s="84" t="s">
        <v>3731</v>
      </c>
      <c r="C553" s="84">
        <v>2</v>
      </c>
      <c r="D553" s="118">
        <v>0.0009823156841574521</v>
      </c>
      <c r="E553" s="118">
        <v>1.7872672113770947</v>
      </c>
      <c r="F553" s="84" t="s">
        <v>3935</v>
      </c>
      <c r="G553" s="84" t="b">
        <v>0</v>
      </c>
      <c r="H553" s="84" t="b">
        <v>0</v>
      </c>
      <c r="I553" s="84" t="b">
        <v>0</v>
      </c>
      <c r="J553" s="84" t="b">
        <v>0</v>
      </c>
      <c r="K553" s="84" t="b">
        <v>0</v>
      </c>
      <c r="L553" s="84" t="b">
        <v>0</v>
      </c>
    </row>
    <row r="554" spans="1:12" ht="15">
      <c r="A554" s="84" t="s">
        <v>3731</v>
      </c>
      <c r="B554" s="84" t="s">
        <v>3732</v>
      </c>
      <c r="C554" s="84">
        <v>2</v>
      </c>
      <c r="D554" s="118">
        <v>0.0009823156841574521</v>
      </c>
      <c r="E554" s="118">
        <v>3.3057811512549824</v>
      </c>
      <c r="F554" s="84" t="s">
        <v>3935</v>
      </c>
      <c r="G554" s="84" t="b">
        <v>0</v>
      </c>
      <c r="H554" s="84" t="b">
        <v>0</v>
      </c>
      <c r="I554" s="84" t="b">
        <v>0</v>
      </c>
      <c r="J554" s="84" t="b">
        <v>0</v>
      </c>
      <c r="K554" s="84" t="b">
        <v>0</v>
      </c>
      <c r="L554" s="84" t="b">
        <v>0</v>
      </c>
    </row>
    <row r="555" spans="1:12" ht="15">
      <c r="A555" s="84" t="s">
        <v>3733</v>
      </c>
      <c r="B555" s="84" t="s">
        <v>3324</v>
      </c>
      <c r="C555" s="84">
        <v>2</v>
      </c>
      <c r="D555" s="118">
        <v>0.0009823156841574521</v>
      </c>
      <c r="E555" s="118">
        <v>2.70372115992702</v>
      </c>
      <c r="F555" s="84" t="s">
        <v>3935</v>
      </c>
      <c r="G555" s="84" t="b">
        <v>0</v>
      </c>
      <c r="H555" s="84" t="b">
        <v>0</v>
      </c>
      <c r="I555" s="84" t="b">
        <v>0</v>
      </c>
      <c r="J555" s="84" t="b">
        <v>0</v>
      </c>
      <c r="K555" s="84" t="b">
        <v>0</v>
      </c>
      <c r="L555" s="84" t="b">
        <v>0</v>
      </c>
    </row>
    <row r="556" spans="1:12" ht="15">
      <c r="A556" s="84" t="s">
        <v>2734</v>
      </c>
      <c r="B556" s="84" t="s">
        <v>366</v>
      </c>
      <c r="C556" s="84">
        <v>2</v>
      </c>
      <c r="D556" s="118">
        <v>0.0009823156841574521</v>
      </c>
      <c r="E556" s="118">
        <v>1.6825318608570818</v>
      </c>
      <c r="F556" s="84" t="s">
        <v>3935</v>
      </c>
      <c r="G556" s="84" t="b">
        <v>0</v>
      </c>
      <c r="H556" s="84" t="b">
        <v>0</v>
      </c>
      <c r="I556" s="84" t="b">
        <v>0</v>
      </c>
      <c r="J556" s="84" t="b">
        <v>0</v>
      </c>
      <c r="K556" s="84" t="b">
        <v>0</v>
      </c>
      <c r="L556" s="84" t="b">
        <v>0</v>
      </c>
    </row>
    <row r="557" spans="1:12" ht="15">
      <c r="A557" s="84" t="s">
        <v>3736</v>
      </c>
      <c r="B557" s="84" t="s">
        <v>3400</v>
      </c>
      <c r="C557" s="84">
        <v>2</v>
      </c>
      <c r="D557" s="118">
        <v>0.0009823156841574521</v>
      </c>
      <c r="E557" s="118">
        <v>2.907841142582945</v>
      </c>
      <c r="F557" s="84" t="s">
        <v>3935</v>
      </c>
      <c r="G557" s="84" t="b">
        <v>0</v>
      </c>
      <c r="H557" s="84" t="b">
        <v>0</v>
      </c>
      <c r="I557" s="84" t="b">
        <v>0</v>
      </c>
      <c r="J557" s="84" t="b">
        <v>0</v>
      </c>
      <c r="K557" s="84" t="b">
        <v>0</v>
      </c>
      <c r="L557" s="84" t="b">
        <v>0</v>
      </c>
    </row>
    <row r="558" spans="1:12" ht="15">
      <c r="A558" s="84" t="s">
        <v>303</v>
      </c>
      <c r="B558" s="84" t="s">
        <v>3548</v>
      </c>
      <c r="C558" s="84">
        <v>2</v>
      </c>
      <c r="D558" s="118">
        <v>0.0009823156841574521</v>
      </c>
      <c r="E558" s="118">
        <v>2.129689892199301</v>
      </c>
      <c r="F558" s="84" t="s">
        <v>3935</v>
      </c>
      <c r="G558" s="84" t="b">
        <v>0</v>
      </c>
      <c r="H558" s="84" t="b">
        <v>0</v>
      </c>
      <c r="I558" s="84" t="b">
        <v>0</v>
      </c>
      <c r="J558" s="84" t="b">
        <v>0</v>
      </c>
      <c r="K558" s="84" t="b">
        <v>0</v>
      </c>
      <c r="L558" s="84" t="b">
        <v>0</v>
      </c>
    </row>
    <row r="559" spans="1:12" ht="15">
      <c r="A559" s="84" t="s">
        <v>3742</v>
      </c>
      <c r="B559" s="84" t="s">
        <v>3452</v>
      </c>
      <c r="C559" s="84">
        <v>2</v>
      </c>
      <c r="D559" s="118">
        <v>0.0009823156841574521</v>
      </c>
      <c r="E559" s="118">
        <v>3.004751155591001</v>
      </c>
      <c r="F559" s="84" t="s">
        <v>3935</v>
      </c>
      <c r="G559" s="84" t="b">
        <v>0</v>
      </c>
      <c r="H559" s="84" t="b">
        <v>0</v>
      </c>
      <c r="I559" s="84" t="b">
        <v>0</v>
      </c>
      <c r="J559" s="84" t="b">
        <v>1</v>
      </c>
      <c r="K559" s="84" t="b">
        <v>0</v>
      </c>
      <c r="L559" s="84" t="b">
        <v>0</v>
      </c>
    </row>
    <row r="560" spans="1:12" ht="15">
      <c r="A560" s="84" t="s">
        <v>3452</v>
      </c>
      <c r="B560" s="84" t="s">
        <v>3453</v>
      </c>
      <c r="C560" s="84">
        <v>2</v>
      </c>
      <c r="D560" s="118">
        <v>0.0009823156841574521</v>
      </c>
      <c r="E560" s="118">
        <v>2.70372115992702</v>
      </c>
      <c r="F560" s="84" t="s">
        <v>3935</v>
      </c>
      <c r="G560" s="84" t="b">
        <v>1</v>
      </c>
      <c r="H560" s="84" t="b">
        <v>0</v>
      </c>
      <c r="I560" s="84" t="b">
        <v>0</v>
      </c>
      <c r="J560" s="84" t="b">
        <v>0</v>
      </c>
      <c r="K560" s="84" t="b">
        <v>0</v>
      </c>
      <c r="L560" s="84" t="b">
        <v>0</v>
      </c>
    </row>
    <row r="561" spans="1:12" ht="15">
      <c r="A561" s="84" t="s">
        <v>3453</v>
      </c>
      <c r="B561" s="84" t="s">
        <v>3743</v>
      </c>
      <c r="C561" s="84">
        <v>2</v>
      </c>
      <c r="D561" s="118">
        <v>0.0009823156841574521</v>
      </c>
      <c r="E561" s="118">
        <v>3.004751155591001</v>
      </c>
      <c r="F561" s="84" t="s">
        <v>3935</v>
      </c>
      <c r="G561" s="84" t="b">
        <v>0</v>
      </c>
      <c r="H561" s="84" t="b">
        <v>0</v>
      </c>
      <c r="I561" s="84" t="b">
        <v>0</v>
      </c>
      <c r="J561" s="84" t="b">
        <v>0</v>
      </c>
      <c r="K561" s="84" t="b">
        <v>0</v>
      </c>
      <c r="L561" s="84" t="b">
        <v>0</v>
      </c>
    </row>
    <row r="562" spans="1:12" ht="15">
      <c r="A562" s="84" t="s">
        <v>3743</v>
      </c>
      <c r="B562" s="84" t="s">
        <v>301</v>
      </c>
      <c r="C562" s="84">
        <v>2</v>
      </c>
      <c r="D562" s="118">
        <v>0.0009823156841574521</v>
      </c>
      <c r="E562" s="118">
        <v>3.129689892199301</v>
      </c>
      <c r="F562" s="84" t="s">
        <v>3935</v>
      </c>
      <c r="G562" s="84" t="b">
        <v>0</v>
      </c>
      <c r="H562" s="84" t="b">
        <v>0</v>
      </c>
      <c r="I562" s="84" t="b">
        <v>0</v>
      </c>
      <c r="J562" s="84" t="b">
        <v>0</v>
      </c>
      <c r="K562" s="84" t="b">
        <v>0</v>
      </c>
      <c r="L562" s="84" t="b">
        <v>0</v>
      </c>
    </row>
    <row r="563" spans="1:12" ht="15">
      <c r="A563" s="84" t="s">
        <v>301</v>
      </c>
      <c r="B563" s="84" t="s">
        <v>3744</v>
      </c>
      <c r="C563" s="84">
        <v>2</v>
      </c>
      <c r="D563" s="118">
        <v>0.0009823156841574521</v>
      </c>
      <c r="E563" s="118">
        <v>3.129689892199301</v>
      </c>
      <c r="F563" s="84" t="s">
        <v>3935</v>
      </c>
      <c r="G563" s="84" t="b">
        <v>0</v>
      </c>
      <c r="H563" s="84" t="b">
        <v>0</v>
      </c>
      <c r="I563" s="84" t="b">
        <v>0</v>
      </c>
      <c r="J563" s="84" t="b">
        <v>0</v>
      </c>
      <c r="K563" s="84" t="b">
        <v>0</v>
      </c>
      <c r="L563" s="84" t="b">
        <v>0</v>
      </c>
    </row>
    <row r="564" spans="1:12" ht="15">
      <c r="A564" s="84" t="s">
        <v>3744</v>
      </c>
      <c r="B564" s="84" t="s">
        <v>3745</v>
      </c>
      <c r="C564" s="84">
        <v>2</v>
      </c>
      <c r="D564" s="118">
        <v>0.0009823156841574521</v>
      </c>
      <c r="E564" s="118">
        <v>3.3057811512549824</v>
      </c>
      <c r="F564" s="84" t="s">
        <v>3935</v>
      </c>
      <c r="G564" s="84" t="b">
        <v>0</v>
      </c>
      <c r="H564" s="84" t="b">
        <v>0</v>
      </c>
      <c r="I564" s="84" t="b">
        <v>0</v>
      </c>
      <c r="J564" s="84" t="b">
        <v>0</v>
      </c>
      <c r="K564" s="84" t="b">
        <v>0</v>
      </c>
      <c r="L564" s="84" t="b">
        <v>0</v>
      </c>
    </row>
    <row r="565" spans="1:12" ht="15">
      <c r="A565" s="84" t="s">
        <v>3745</v>
      </c>
      <c r="B565" s="84" t="s">
        <v>2736</v>
      </c>
      <c r="C565" s="84">
        <v>2</v>
      </c>
      <c r="D565" s="118">
        <v>0.0009823156841574521</v>
      </c>
      <c r="E565" s="118">
        <v>2.4026911642630386</v>
      </c>
      <c r="F565" s="84" t="s">
        <v>3935</v>
      </c>
      <c r="G565" s="84" t="b">
        <v>0</v>
      </c>
      <c r="H565" s="84" t="b">
        <v>0</v>
      </c>
      <c r="I565" s="84" t="b">
        <v>0</v>
      </c>
      <c r="J565" s="84" t="b">
        <v>0</v>
      </c>
      <c r="K565" s="84" t="b">
        <v>0</v>
      </c>
      <c r="L565" s="84" t="b">
        <v>0</v>
      </c>
    </row>
    <row r="566" spans="1:12" ht="15">
      <c r="A566" s="84" t="s">
        <v>2736</v>
      </c>
      <c r="B566" s="84" t="s">
        <v>3560</v>
      </c>
      <c r="C566" s="84">
        <v>2</v>
      </c>
      <c r="D566" s="118">
        <v>0.0009823156841574521</v>
      </c>
      <c r="E566" s="118">
        <v>2.2265999052073573</v>
      </c>
      <c r="F566" s="84" t="s">
        <v>3935</v>
      </c>
      <c r="G566" s="84" t="b">
        <v>0</v>
      </c>
      <c r="H566" s="84" t="b">
        <v>0</v>
      </c>
      <c r="I566" s="84" t="b">
        <v>0</v>
      </c>
      <c r="J566" s="84" t="b">
        <v>1</v>
      </c>
      <c r="K566" s="84" t="b">
        <v>0</v>
      </c>
      <c r="L566" s="84" t="b">
        <v>0</v>
      </c>
    </row>
    <row r="567" spans="1:12" ht="15">
      <c r="A567" s="84" t="s">
        <v>3560</v>
      </c>
      <c r="B567" s="84" t="s">
        <v>3453</v>
      </c>
      <c r="C567" s="84">
        <v>2</v>
      </c>
      <c r="D567" s="118">
        <v>0.0009823156841574521</v>
      </c>
      <c r="E567" s="118">
        <v>2.82865989653532</v>
      </c>
      <c r="F567" s="84" t="s">
        <v>3935</v>
      </c>
      <c r="G567" s="84" t="b">
        <v>1</v>
      </c>
      <c r="H567" s="84" t="b">
        <v>0</v>
      </c>
      <c r="I567" s="84" t="b">
        <v>0</v>
      </c>
      <c r="J567" s="84" t="b">
        <v>0</v>
      </c>
      <c r="K567" s="84" t="b">
        <v>0</v>
      </c>
      <c r="L567" s="84" t="b">
        <v>0</v>
      </c>
    </row>
    <row r="568" spans="1:12" ht="15">
      <c r="A568" s="84" t="s">
        <v>3453</v>
      </c>
      <c r="B568" s="84" t="s">
        <v>3746</v>
      </c>
      <c r="C568" s="84">
        <v>2</v>
      </c>
      <c r="D568" s="118">
        <v>0.0009823156841574521</v>
      </c>
      <c r="E568" s="118">
        <v>3.004751155591001</v>
      </c>
      <c r="F568" s="84" t="s">
        <v>3935</v>
      </c>
      <c r="G568" s="84" t="b">
        <v>0</v>
      </c>
      <c r="H568" s="84" t="b">
        <v>0</v>
      </c>
      <c r="I568" s="84" t="b">
        <v>0</v>
      </c>
      <c r="J568" s="84" t="b">
        <v>0</v>
      </c>
      <c r="K568" s="84" t="b">
        <v>0</v>
      </c>
      <c r="L568" s="84" t="b">
        <v>0</v>
      </c>
    </row>
    <row r="569" spans="1:12" ht="15">
      <c r="A569" s="84" t="s">
        <v>3746</v>
      </c>
      <c r="B569" s="84" t="s">
        <v>2742</v>
      </c>
      <c r="C569" s="84">
        <v>2</v>
      </c>
      <c r="D569" s="118">
        <v>0.0009823156841574521</v>
      </c>
      <c r="E569" s="118">
        <v>2.6068111469189637</v>
      </c>
      <c r="F569" s="84" t="s">
        <v>3935</v>
      </c>
      <c r="G569" s="84" t="b">
        <v>0</v>
      </c>
      <c r="H569" s="84" t="b">
        <v>0</v>
      </c>
      <c r="I569" s="84" t="b">
        <v>0</v>
      </c>
      <c r="J569" s="84" t="b">
        <v>0</v>
      </c>
      <c r="K569" s="84" t="b">
        <v>0</v>
      </c>
      <c r="L569" s="84" t="b">
        <v>0</v>
      </c>
    </row>
    <row r="570" spans="1:12" ht="15">
      <c r="A570" s="84" t="s">
        <v>3748</v>
      </c>
      <c r="B570" s="84" t="s">
        <v>3454</v>
      </c>
      <c r="C570" s="84">
        <v>2</v>
      </c>
      <c r="D570" s="118">
        <v>0.0009823156841574521</v>
      </c>
      <c r="E570" s="118">
        <v>3.004751155591001</v>
      </c>
      <c r="F570" s="84" t="s">
        <v>3935</v>
      </c>
      <c r="G570" s="84" t="b">
        <v>1</v>
      </c>
      <c r="H570" s="84" t="b">
        <v>0</v>
      </c>
      <c r="I570" s="84" t="b">
        <v>0</v>
      </c>
      <c r="J570" s="84" t="b">
        <v>0</v>
      </c>
      <c r="K570" s="84" t="b">
        <v>0</v>
      </c>
      <c r="L570" s="84" t="b">
        <v>0</v>
      </c>
    </row>
    <row r="571" spans="1:12" ht="15">
      <c r="A571" s="84" t="s">
        <v>3454</v>
      </c>
      <c r="B571" s="84" t="s">
        <v>3333</v>
      </c>
      <c r="C571" s="84">
        <v>2</v>
      </c>
      <c r="D571" s="118">
        <v>0.0009823156841574521</v>
      </c>
      <c r="E571" s="118">
        <v>2.4606831112407255</v>
      </c>
      <c r="F571" s="84" t="s">
        <v>3935</v>
      </c>
      <c r="G571" s="84" t="b">
        <v>0</v>
      </c>
      <c r="H571" s="84" t="b">
        <v>0</v>
      </c>
      <c r="I571" s="84" t="b">
        <v>0</v>
      </c>
      <c r="J571" s="84" t="b">
        <v>0</v>
      </c>
      <c r="K571" s="84" t="b">
        <v>0</v>
      </c>
      <c r="L571" s="84" t="b">
        <v>0</v>
      </c>
    </row>
    <row r="572" spans="1:12" ht="15">
      <c r="A572" s="84" t="s">
        <v>3301</v>
      </c>
      <c r="B572" s="84" t="s">
        <v>3366</v>
      </c>
      <c r="C572" s="84">
        <v>2</v>
      </c>
      <c r="D572" s="118">
        <v>0.0009823156841574521</v>
      </c>
      <c r="E572" s="118">
        <v>2.088297207041076</v>
      </c>
      <c r="F572" s="84" t="s">
        <v>3935</v>
      </c>
      <c r="G572" s="84" t="b">
        <v>0</v>
      </c>
      <c r="H572" s="84" t="b">
        <v>0</v>
      </c>
      <c r="I572" s="84" t="b">
        <v>0</v>
      </c>
      <c r="J572" s="84" t="b">
        <v>0</v>
      </c>
      <c r="K572" s="84" t="b">
        <v>0</v>
      </c>
      <c r="L572" s="84" t="b">
        <v>0</v>
      </c>
    </row>
    <row r="573" spans="1:12" ht="15">
      <c r="A573" s="84" t="s">
        <v>3366</v>
      </c>
      <c r="B573" s="84" t="s">
        <v>3441</v>
      </c>
      <c r="C573" s="84">
        <v>2</v>
      </c>
      <c r="D573" s="118">
        <v>0.0009823156841574521</v>
      </c>
      <c r="E573" s="118">
        <v>2.5276299008713385</v>
      </c>
      <c r="F573" s="84" t="s">
        <v>3935</v>
      </c>
      <c r="G573" s="84" t="b">
        <v>0</v>
      </c>
      <c r="H573" s="84" t="b">
        <v>0</v>
      </c>
      <c r="I573" s="84" t="b">
        <v>0</v>
      </c>
      <c r="J573" s="84" t="b">
        <v>0</v>
      </c>
      <c r="K573" s="84" t="b">
        <v>0</v>
      </c>
      <c r="L573" s="84" t="b">
        <v>0</v>
      </c>
    </row>
    <row r="574" spans="1:12" ht="15">
      <c r="A574" s="84" t="s">
        <v>3441</v>
      </c>
      <c r="B574" s="84" t="s">
        <v>3749</v>
      </c>
      <c r="C574" s="84">
        <v>2</v>
      </c>
      <c r="D574" s="118">
        <v>0.0009823156841574521</v>
      </c>
      <c r="E574" s="118">
        <v>3.004751155591001</v>
      </c>
      <c r="F574" s="84" t="s">
        <v>3935</v>
      </c>
      <c r="G574" s="84" t="b">
        <v>0</v>
      </c>
      <c r="H574" s="84" t="b">
        <v>0</v>
      </c>
      <c r="I574" s="84" t="b">
        <v>0</v>
      </c>
      <c r="J574" s="84" t="b">
        <v>1</v>
      </c>
      <c r="K574" s="84" t="b">
        <v>0</v>
      </c>
      <c r="L574" s="84" t="b">
        <v>0</v>
      </c>
    </row>
    <row r="575" spans="1:12" ht="15">
      <c r="A575" s="84" t="s">
        <v>3749</v>
      </c>
      <c r="B575" s="84" t="s">
        <v>3750</v>
      </c>
      <c r="C575" s="84">
        <v>2</v>
      </c>
      <c r="D575" s="118">
        <v>0.0009823156841574521</v>
      </c>
      <c r="E575" s="118">
        <v>3.3057811512549824</v>
      </c>
      <c r="F575" s="84" t="s">
        <v>3935</v>
      </c>
      <c r="G575" s="84" t="b">
        <v>1</v>
      </c>
      <c r="H575" s="84" t="b">
        <v>0</v>
      </c>
      <c r="I575" s="84" t="b">
        <v>0</v>
      </c>
      <c r="J575" s="84" t="b">
        <v>1</v>
      </c>
      <c r="K575" s="84" t="b">
        <v>0</v>
      </c>
      <c r="L575" s="84" t="b">
        <v>0</v>
      </c>
    </row>
    <row r="576" spans="1:12" ht="15">
      <c r="A576" s="84" t="s">
        <v>3750</v>
      </c>
      <c r="B576" s="84" t="s">
        <v>3751</v>
      </c>
      <c r="C576" s="84">
        <v>2</v>
      </c>
      <c r="D576" s="118">
        <v>0.0009823156841574521</v>
      </c>
      <c r="E576" s="118">
        <v>3.3057811512549824</v>
      </c>
      <c r="F576" s="84" t="s">
        <v>3935</v>
      </c>
      <c r="G576" s="84" t="b">
        <v>1</v>
      </c>
      <c r="H576" s="84" t="b">
        <v>0</v>
      </c>
      <c r="I576" s="84" t="b">
        <v>0</v>
      </c>
      <c r="J576" s="84" t="b">
        <v>1</v>
      </c>
      <c r="K576" s="84" t="b">
        <v>0</v>
      </c>
      <c r="L576" s="84" t="b">
        <v>0</v>
      </c>
    </row>
    <row r="577" spans="1:12" ht="15">
      <c r="A577" s="84" t="s">
        <v>3751</v>
      </c>
      <c r="B577" s="84" t="s">
        <v>364</v>
      </c>
      <c r="C577" s="84">
        <v>2</v>
      </c>
      <c r="D577" s="118">
        <v>0.0009823156841574521</v>
      </c>
      <c r="E577" s="118">
        <v>3.3057811512549824</v>
      </c>
      <c r="F577" s="84" t="s">
        <v>3935</v>
      </c>
      <c r="G577" s="84" t="b">
        <v>1</v>
      </c>
      <c r="H577" s="84" t="b">
        <v>0</v>
      </c>
      <c r="I577" s="84" t="b">
        <v>0</v>
      </c>
      <c r="J577" s="84" t="b">
        <v>0</v>
      </c>
      <c r="K577" s="84" t="b">
        <v>0</v>
      </c>
      <c r="L577" s="84" t="b">
        <v>0</v>
      </c>
    </row>
    <row r="578" spans="1:12" ht="15">
      <c r="A578" s="84" t="s">
        <v>364</v>
      </c>
      <c r="B578" s="84" t="s">
        <v>3437</v>
      </c>
      <c r="C578" s="84">
        <v>2</v>
      </c>
      <c r="D578" s="118">
        <v>0.0009823156841574521</v>
      </c>
      <c r="E578" s="118">
        <v>3.129689892199301</v>
      </c>
      <c r="F578" s="84" t="s">
        <v>3935</v>
      </c>
      <c r="G578" s="84" t="b">
        <v>0</v>
      </c>
      <c r="H578" s="84" t="b">
        <v>0</v>
      </c>
      <c r="I578" s="84" t="b">
        <v>0</v>
      </c>
      <c r="J578" s="84" t="b">
        <v>0</v>
      </c>
      <c r="K578" s="84" t="b">
        <v>0</v>
      </c>
      <c r="L578" s="84" t="b">
        <v>0</v>
      </c>
    </row>
    <row r="579" spans="1:12" ht="15">
      <c r="A579" s="84" t="s">
        <v>3752</v>
      </c>
      <c r="B579" s="84" t="s">
        <v>3455</v>
      </c>
      <c r="C579" s="84">
        <v>2</v>
      </c>
      <c r="D579" s="118">
        <v>0.0009823156841574521</v>
      </c>
      <c r="E579" s="118">
        <v>3.004751155591001</v>
      </c>
      <c r="F579" s="84" t="s">
        <v>3935</v>
      </c>
      <c r="G579" s="84" t="b">
        <v>1</v>
      </c>
      <c r="H579" s="84" t="b">
        <v>0</v>
      </c>
      <c r="I579" s="84" t="b">
        <v>0</v>
      </c>
      <c r="J579" s="84" t="b">
        <v>0</v>
      </c>
      <c r="K579" s="84" t="b">
        <v>0</v>
      </c>
      <c r="L579" s="84" t="b">
        <v>0</v>
      </c>
    </row>
    <row r="580" spans="1:12" ht="15">
      <c r="A580" s="84" t="s">
        <v>3455</v>
      </c>
      <c r="B580" s="84" t="s">
        <v>2662</v>
      </c>
      <c r="C580" s="84">
        <v>2</v>
      </c>
      <c r="D580" s="118">
        <v>0.0009823156841574521</v>
      </c>
      <c r="E580" s="118">
        <v>2.2265999052073573</v>
      </c>
      <c r="F580" s="84" t="s">
        <v>3935</v>
      </c>
      <c r="G580" s="84" t="b">
        <v>0</v>
      </c>
      <c r="H580" s="84" t="b">
        <v>0</v>
      </c>
      <c r="I580" s="84" t="b">
        <v>0</v>
      </c>
      <c r="J580" s="84" t="b">
        <v>0</v>
      </c>
      <c r="K580" s="84" t="b">
        <v>0</v>
      </c>
      <c r="L580" s="84" t="b">
        <v>0</v>
      </c>
    </row>
    <row r="581" spans="1:12" ht="15">
      <c r="A581" s="84" t="s">
        <v>2662</v>
      </c>
      <c r="B581" s="84" t="s">
        <v>678</v>
      </c>
      <c r="C581" s="84">
        <v>2</v>
      </c>
      <c r="D581" s="118">
        <v>0.0009823156841574521</v>
      </c>
      <c r="E581" s="118">
        <v>2.5276299008713385</v>
      </c>
      <c r="F581" s="84" t="s">
        <v>3935</v>
      </c>
      <c r="G581" s="84" t="b">
        <v>0</v>
      </c>
      <c r="H581" s="84" t="b">
        <v>0</v>
      </c>
      <c r="I581" s="84" t="b">
        <v>0</v>
      </c>
      <c r="J581" s="84" t="b">
        <v>0</v>
      </c>
      <c r="K581" s="84" t="b">
        <v>0</v>
      </c>
      <c r="L581" s="84" t="b">
        <v>0</v>
      </c>
    </row>
    <row r="582" spans="1:12" ht="15">
      <c r="A582" s="84" t="s">
        <v>3301</v>
      </c>
      <c r="B582" s="84" t="s">
        <v>3753</v>
      </c>
      <c r="C582" s="84">
        <v>2</v>
      </c>
      <c r="D582" s="118">
        <v>0.0009823156841574521</v>
      </c>
      <c r="E582" s="118">
        <v>2.5654184617607383</v>
      </c>
      <c r="F582" s="84" t="s">
        <v>3935</v>
      </c>
      <c r="G582" s="84" t="b">
        <v>0</v>
      </c>
      <c r="H582" s="84" t="b">
        <v>0</v>
      </c>
      <c r="I582" s="84" t="b">
        <v>0</v>
      </c>
      <c r="J582" s="84" t="b">
        <v>0</v>
      </c>
      <c r="K582" s="84" t="b">
        <v>0</v>
      </c>
      <c r="L582" s="84" t="b">
        <v>0</v>
      </c>
    </row>
    <row r="583" spans="1:12" ht="15">
      <c r="A583" s="84" t="s">
        <v>3753</v>
      </c>
      <c r="B583" s="84" t="s">
        <v>3754</v>
      </c>
      <c r="C583" s="84">
        <v>2</v>
      </c>
      <c r="D583" s="118">
        <v>0.0009823156841574521</v>
      </c>
      <c r="E583" s="118">
        <v>3.3057811512549824</v>
      </c>
      <c r="F583" s="84" t="s">
        <v>3935</v>
      </c>
      <c r="G583" s="84" t="b">
        <v>0</v>
      </c>
      <c r="H583" s="84" t="b">
        <v>0</v>
      </c>
      <c r="I583" s="84" t="b">
        <v>0</v>
      </c>
      <c r="J583" s="84" t="b">
        <v>0</v>
      </c>
      <c r="K583" s="84" t="b">
        <v>0</v>
      </c>
      <c r="L583" s="84" t="b">
        <v>0</v>
      </c>
    </row>
    <row r="584" spans="1:12" ht="15">
      <c r="A584" s="84" t="s">
        <v>3754</v>
      </c>
      <c r="B584" s="84" t="s">
        <v>3519</v>
      </c>
      <c r="C584" s="84">
        <v>2</v>
      </c>
      <c r="D584" s="118">
        <v>0.0009823156841574521</v>
      </c>
      <c r="E584" s="118">
        <v>3.129689892199301</v>
      </c>
      <c r="F584" s="84" t="s">
        <v>3935</v>
      </c>
      <c r="G584" s="84" t="b">
        <v>0</v>
      </c>
      <c r="H584" s="84" t="b">
        <v>0</v>
      </c>
      <c r="I584" s="84" t="b">
        <v>0</v>
      </c>
      <c r="J584" s="84" t="b">
        <v>0</v>
      </c>
      <c r="K584" s="84" t="b">
        <v>0</v>
      </c>
      <c r="L584" s="84" t="b">
        <v>0</v>
      </c>
    </row>
    <row r="585" spans="1:12" ht="15">
      <c r="A585" s="84" t="s">
        <v>3519</v>
      </c>
      <c r="B585" s="84" t="s">
        <v>3755</v>
      </c>
      <c r="C585" s="84">
        <v>2</v>
      </c>
      <c r="D585" s="118">
        <v>0.0009823156841574521</v>
      </c>
      <c r="E585" s="118">
        <v>3.129689892199301</v>
      </c>
      <c r="F585" s="84" t="s">
        <v>3935</v>
      </c>
      <c r="G585" s="84" t="b">
        <v>0</v>
      </c>
      <c r="H585" s="84" t="b">
        <v>0</v>
      </c>
      <c r="I585" s="84" t="b">
        <v>0</v>
      </c>
      <c r="J585" s="84" t="b">
        <v>0</v>
      </c>
      <c r="K585" s="84" t="b">
        <v>0</v>
      </c>
      <c r="L585" s="84" t="b">
        <v>0</v>
      </c>
    </row>
    <row r="586" spans="1:12" ht="15">
      <c r="A586" s="84" t="s">
        <v>3755</v>
      </c>
      <c r="B586" s="84" t="s">
        <v>3756</v>
      </c>
      <c r="C586" s="84">
        <v>2</v>
      </c>
      <c r="D586" s="118">
        <v>0.0009823156841574521</v>
      </c>
      <c r="E586" s="118">
        <v>3.3057811512549824</v>
      </c>
      <c r="F586" s="84" t="s">
        <v>3935</v>
      </c>
      <c r="G586" s="84" t="b">
        <v>0</v>
      </c>
      <c r="H586" s="84" t="b">
        <v>0</v>
      </c>
      <c r="I586" s="84" t="b">
        <v>0</v>
      </c>
      <c r="J586" s="84" t="b">
        <v>0</v>
      </c>
      <c r="K586" s="84" t="b">
        <v>0</v>
      </c>
      <c r="L586" s="84" t="b">
        <v>0</v>
      </c>
    </row>
    <row r="587" spans="1:12" ht="15">
      <c r="A587" s="84" t="s">
        <v>3756</v>
      </c>
      <c r="B587" s="84" t="s">
        <v>3757</v>
      </c>
      <c r="C587" s="84">
        <v>2</v>
      </c>
      <c r="D587" s="118">
        <v>0.0009823156841574521</v>
      </c>
      <c r="E587" s="118">
        <v>3.3057811512549824</v>
      </c>
      <c r="F587" s="84" t="s">
        <v>3935</v>
      </c>
      <c r="G587" s="84" t="b">
        <v>0</v>
      </c>
      <c r="H587" s="84" t="b">
        <v>0</v>
      </c>
      <c r="I587" s="84" t="b">
        <v>0</v>
      </c>
      <c r="J587" s="84" t="b">
        <v>0</v>
      </c>
      <c r="K587" s="84" t="b">
        <v>0</v>
      </c>
      <c r="L587" s="84" t="b">
        <v>0</v>
      </c>
    </row>
    <row r="588" spans="1:12" ht="15">
      <c r="A588" s="84" t="s">
        <v>3367</v>
      </c>
      <c r="B588" s="84" t="s">
        <v>3758</v>
      </c>
      <c r="C588" s="84">
        <v>2</v>
      </c>
      <c r="D588" s="118">
        <v>0.0009823156841574521</v>
      </c>
      <c r="E588" s="118">
        <v>2.82865989653532</v>
      </c>
      <c r="F588" s="84" t="s">
        <v>3935</v>
      </c>
      <c r="G588" s="84" t="b">
        <v>0</v>
      </c>
      <c r="H588" s="84" t="b">
        <v>0</v>
      </c>
      <c r="I588" s="84" t="b">
        <v>0</v>
      </c>
      <c r="J588" s="84" t="b">
        <v>0</v>
      </c>
      <c r="K588" s="84" t="b">
        <v>0</v>
      </c>
      <c r="L588" s="84" t="b">
        <v>0</v>
      </c>
    </row>
    <row r="589" spans="1:12" ht="15">
      <c r="A589" s="84" t="s">
        <v>298</v>
      </c>
      <c r="B589" s="84" t="s">
        <v>307</v>
      </c>
      <c r="C589" s="84">
        <v>2</v>
      </c>
      <c r="D589" s="118">
        <v>0.0009823156841574521</v>
      </c>
      <c r="E589" s="118">
        <v>2.82865989653532</v>
      </c>
      <c r="F589" s="84" t="s">
        <v>3935</v>
      </c>
      <c r="G589" s="84" t="b">
        <v>0</v>
      </c>
      <c r="H589" s="84" t="b">
        <v>0</v>
      </c>
      <c r="I589" s="84" t="b">
        <v>0</v>
      </c>
      <c r="J589" s="84" t="b">
        <v>0</v>
      </c>
      <c r="K589" s="84" t="b">
        <v>0</v>
      </c>
      <c r="L589" s="84" t="b">
        <v>0</v>
      </c>
    </row>
    <row r="590" spans="1:12" ht="15">
      <c r="A590" s="84" t="s">
        <v>3456</v>
      </c>
      <c r="B590" s="84" t="s">
        <v>3760</v>
      </c>
      <c r="C590" s="84">
        <v>2</v>
      </c>
      <c r="D590" s="118">
        <v>0.0009823156841574521</v>
      </c>
      <c r="E590" s="118">
        <v>3.004751155591001</v>
      </c>
      <c r="F590" s="84" t="s">
        <v>3935</v>
      </c>
      <c r="G590" s="84" t="b">
        <v>0</v>
      </c>
      <c r="H590" s="84" t="b">
        <v>0</v>
      </c>
      <c r="I590" s="84" t="b">
        <v>0</v>
      </c>
      <c r="J590" s="84" t="b">
        <v>0</v>
      </c>
      <c r="K590" s="84" t="b">
        <v>0</v>
      </c>
      <c r="L590" s="84" t="b">
        <v>0</v>
      </c>
    </row>
    <row r="591" spans="1:12" ht="15">
      <c r="A591" s="84" t="s">
        <v>3760</v>
      </c>
      <c r="B591" s="84" t="s">
        <v>3761</v>
      </c>
      <c r="C591" s="84">
        <v>2</v>
      </c>
      <c r="D591" s="118">
        <v>0.0009823156841574521</v>
      </c>
      <c r="E591" s="118">
        <v>3.3057811512549824</v>
      </c>
      <c r="F591" s="84" t="s">
        <v>3935</v>
      </c>
      <c r="G591" s="84" t="b">
        <v>0</v>
      </c>
      <c r="H591" s="84" t="b">
        <v>0</v>
      </c>
      <c r="I591" s="84" t="b">
        <v>0</v>
      </c>
      <c r="J591" s="84" t="b">
        <v>0</v>
      </c>
      <c r="K591" s="84" t="b">
        <v>0</v>
      </c>
      <c r="L591" s="84" t="b">
        <v>0</v>
      </c>
    </row>
    <row r="592" spans="1:12" ht="15">
      <c r="A592" s="84" t="s">
        <v>3761</v>
      </c>
      <c r="B592" s="84" t="s">
        <v>3762</v>
      </c>
      <c r="C592" s="84">
        <v>2</v>
      </c>
      <c r="D592" s="118">
        <v>0.0009823156841574521</v>
      </c>
      <c r="E592" s="118">
        <v>3.3057811512549824</v>
      </c>
      <c r="F592" s="84" t="s">
        <v>3935</v>
      </c>
      <c r="G592" s="84" t="b">
        <v>0</v>
      </c>
      <c r="H592" s="84" t="b">
        <v>0</v>
      </c>
      <c r="I592" s="84" t="b">
        <v>0</v>
      </c>
      <c r="J592" s="84" t="b">
        <v>0</v>
      </c>
      <c r="K592" s="84" t="b">
        <v>0</v>
      </c>
      <c r="L592" s="84" t="b">
        <v>0</v>
      </c>
    </row>
    <row r="593" spans="1:12" ht="15">
      <c r="A593" s="84" t="s">
        <v>3762</v>
      </c>
      <c r="B593" s="84" t="s">
        <v>3763</v>
      </c>
      <c r="C593" s="84">
        <v>2</v>
      </c>
      <c r="D593" s="118">
        <v>0.0009823156841574521</v>
      </c>
      <c r="E593" s="118">
        <v>3.3057811512549824</v>
      </c>
      <c r="F593" s="84" t="s">
        <v>3935</v>
      </c>
      <c r="G593" s="84" t="b">
        <v>0</v>
      </c>
      <c r="H593" s="84" t="b">
        <v>0</v>
      </c>
      <c r="I593" s="84" t="b">
        <v>0</v>
      </c>
      <c r="J593" s="84" t="b">
        <v>0</v>
      </c>
      <c r="K593" s="84" t="b">
        <v>0</v>
      </c>
      <c r="L593" s="84" t="b">
        <v>0</v>
      </c>
    </row>
    <row r="594" spans="1:12" ht="15">
      <c r="A594" s="84" t="s">
        <v>3763</v>
      </c>
      <c r="B594" s="84" t="s">
        <v>3573</v>
      </c>
      <c r="C594" s="84">
        <v>2</v>
      </c>
      <c r="D594" s="118">
        <v>0.0009823156841574521</v>
      </c>
      <c r="E594" s="118">
        <v>3.129689892199301</v>
      </c>
      <c r="F594" s="84" t="s">
        <v>3935</v>
      </c>
      <c r="G594" s="84" t="b">
        <v>0</v>
      </c>
      <c r="H594" s="84" t="b">
        <v>0</v>
      </c>
      <c r="I594" s="84" t="b">
        <v>0</v>
      </c>
      <c r="J594" s="84" t="b">
        <v>0</v>
      </c>
      <c r="K594" s="84" t="b">
        <v>0</v>
      </c>
      <c r="L594" s="84" t="b">
        <v>0</v>
      </c>
    </row>
    <row r="595" spans="1:12" ht="15">
      <c r="A595" s="84" t="s">
        <v>3573</v>
      </c>
      <c r="B595" s="84" t="s">
        <v>3764</v>
      </c>
      <c r="C595" s="84">
        <v>2</v>
      </c>
      <c r="D595" s="118">
        <v>0.0009823156841574521</v>
      </c>
      <c r="E595" s="118">
        <v>3.129689892199301</v>
      </c>
      <c r="F595" s="84" t="s">
        <v>3935</v>
      </c>
      <c r="G595" s="84" t="b">
        <v>0</v>
      </c>
      <c r="H595" s="84" t="b">
        <v>0</v>
      </c>
      <c r="I595" s="84" t="b">
        <v>0</v>
      </c>
      <c r="J595" s="84" t="b">
        <v>0</v>
      </c>
      <c r="K595" s="84" t="b">
        <v>0</v>
      </c>
      <c r="L595" s="84" t="b">
        <v>0</v>
      </c>
    </row>
    <row r="596" spans="1:12" ht="15">
      <c r="A596" s="84" t="s">
        <v>3764</v>
      </c>
      <c r="B596" s="84" t="s">
        <v>3765</v>
      </c>
      <c r="C596" s="84">
        <v>2</v>
      </c>
      <c r="D596" s="118">
        <v>0.0009823156841574521</v>
      </c>
      <c r="E596" s="118">
        <v>3.3057811512549824</v>
      </c>
      <c r="F596" s="84" t="s">
        <v>3935</v>
      </c>
      <c r="G596" s="84" t="b">
        <v>0</v>
      </c>
      <c r="H596" s="84" t="b">
        <v>0</v>
      </c>
      <c r="I596" s="84" t="b">
        <v>0</v>
      </c>
      <c r="J596" s="84" t="b">
        <v>0</v>
      </c>
      <c r="K596" s="84" t="b">
        <v>0</v>
      </c>
      <c r="L596" s="84" t="b">
        <v>0</v>
      </c>
    </row>
    <row r="597" spans="1:12" ht="15">
      <c r="A597" s="84" t="s">
        <v>3765</v>
      </c>
      <c r="B597" s="84" t="s">
        <v>3574</v>
      </c>
      <c r="C597" s="84">
        <v>2</v>
      </c>
      <c r="D597" s="118">
        <v>0.0009823156841574521</v>
      </c>
      <c r="E597" s="118">
        <v>3.129689892199301</v>
      </c>
      <c r="F597" s="84" t="s">
        <v>3935</v>
      </c>
      <c r="G597" s="84" t="b">
        <v>0</v>
      </c>
      <c r="H597" s="84" t="b">
        <v>0</v>
      </c>
      <c r="I597" s="84" t="b">
        <v>0</v>
      </c>
      <c r="J597" s="84" t="b">
        <v>0</v>
      </c>
      <c r="K597" s="84" t="b">
        <v>0</v>
      </c>
      <c r="L597" s="84" t="b">
        <v>0</v>
      </c>
    </row>
    <row r="598" spans="1:12" ht="15">
      <c r="A598" s="84" t="s">
        <v>3574</v>
      </c>
      <c r="B598" s="84" t="s">
        <v>3766</v>
      </c>
      <c r="C598" s="84">
        <v>2</v>
      </c>
      <c r="D598" s="118">
        <v>0.0009823156841574521</v>
      </c>
      <c r="E598" s="118">
        <v>3.129689892199301</v>
      </c>
      <c r="F598" s="84" t="s">
        <v>3935</v>
      </c>
      <c r="G598" s="84" t="b">
        <v>0</v>
      </c>
      <c r="H598" s="84" t="b">
        <v>0</v>
      </c>
      <c r="I598" s="84" t="b">
        <v>0</v>
      </c>
      <c r="J598" s="84" t="b">
        <v>0</v>
      </c>
      <c r="K598" s="84" t="b">
        <v>0</v>
      </c>
      <c r="L598" s="84" t="b">
        <v>0</v>
      </c>
    </row>
    <row r="599" spans="1:12" ht="15">
      <c r="A599" s="84" t="s">
        <v>2733</v>
      </c>
      <c r="B599" s="84" t="s">
        <v>3767</v>
      </c>
      <c r="C599" s="84">
        <v>2</v>
      </c>
      <c r="D599" s="118">
        <v>0.0009823156841574521</v>
      </c>
      <c r="E599" s="118">
        <v>1.5693846489783398</v>
      </c>
      <c r="F599" s="84" t="s">
        <v>3935</v>
      </c>
      <c r="G599" s="84" t="b">
        <v>0</v>
      </c>
      <c r="H599" s="84" t="b">
        <v>0</v>
      </c>
      <c r="I599" s="84" t="b">
        <v>0</v>
      </c>
      <c r="J599" s="84" t="b">
        <v>0</v>
      </c>
      <c r="K599" s="84" t="b">
        <v>0</v>
      </c>
      <c r="L599" s="84" t="b">
        <v>0</v>
      </c>
    </row>
    <row r="600" spans="1:12" ht="15">
      <c r="A600" s="84" t="s">
        <v>3767</v>
      </c>
      <c r="B600" s="84" t="s">
        <v>3768</v>
      </c>
      <c r="C600" s="84">
        <v>2</v>
      </c>
      <c r="D600" s="118">
        <v>0.0009823156841574521</v>
      </c>
      <c r="E600" s="118">
        <v>3.3057811512549824</v>
      </c>
      <c r="F600" s="84" t="s">
        <v>3935</v>
      </c>
      <c r="G600" s="84" t="b">
        <v>0</v>
      </c>
      <c r="H600" s="84" t="b">
        <v>0</v>
      </c>
      <c r="I600" s="84" t="b">
        <v>0</v>
      </c>
      <c r="J600" s="84" t="b">
        <v>0</v>
      </c>
      <c r="K600" s="84" t="b">
        <v>0</v>
      </c>
      <c r="L600" s="84" t="b">
        <v>0</v>
      </c>
    </row>
    <row r="601" spans="1:12" ht="15">
      <c r="A601" s="84" t="s">
        <v>3768</v>
      </c>
      <c r="B601" s="84" t="s">
        <v>3769</v>
      </c>
      <c r="C601" s="84">
        <v>2</v>
      </c>
      <c r="D601" s="118">
        <v>0.0009823156841574521</v>
      </c>
      <c r="E601" s="118">
        <v>3.3057811512549824</v>
      </c>
      <c r="F601" s="84" t="s">
        <v>3935</v>
      </c>
      <c r="G601" s="84" t="b">
        <v>0</v>
      </c>
      <c r="H601" s="84" t="b">
        <v>0</v>
      </c>
      <c r="I601" s="84" t="b">
        <v>0</v>
      </c>
      <c r="J601" s="84" t="b">
        <v>1</v>
      </c>
      <c r="K601" s="84" t="b">
        <v>0</v>
      </c>
      <c r="L601" s="84" t="b">
        <v>0</v>
      </c>
    </row>
    <row r="602" spans="1:12" ht="15">
      <c r="A602" s="84" t="s">
        <v>3769</v>
      </c>
      <c r="B602" s="84" t="s">
        <v>3310</v>
      </c>
      <c r="C602" s="84">
        <v>2</v>
      </c>
      <c r="D602" s="118">
        <v>0.0009823156841574521</v>
      </c>
      <c r="E602" s="118">
        <v>2.6525686374796384</v>
      </c>
      <c r="F602" s="84" t="s">
        <v>3935</v>
      </c>
      <c r="G602" s="84" t="b">
        <v>1</v>
      </c>
      <c r="H602" s="84" t="b">
        <v>0</v>
      </c>
      <c r="I602" s="84" t="b">
        <v>0</v>
      </c>
      <c r="J602" s="84" t="b">
        <v>0</v>
      </c>
      <c r="K602" s="84" t="b">
        <v>0</v>
      </c>
      <c r="L602" s="84" t="b">
        <v>0</v>
      </c>
    </row>
    <row r="603" spans="1:12" ht="15">
      <c r="A603" s="84" t="s">
        <v>3310</v>
      </c>
      <c r="B603" s="84" t="s">
        <v>3770</v>
      </c>
      <c r="C603" s="84">
        <v>2</v>
      </c>
      <c r="D603" s="118">
        <v>0.0009823156841574521</v>
      </c>
      <c r="E603" s="118">
        <v>2.6525686374796384</v>
      </c>
      <c r="F603" s="84" t="s">
        <v>3935</v>
      </c>
      <c r="G603" s="84" t="b">
        <v>0</v>
      </c>
      <c r="H603" s="84" t="b">
        <v>0</v>
      </c>
      <c r="I603" s="84" t="b">
        <v>0</v>
      </c>
      <c r="J603" s="84" t="b">
        <v>0</v>
      </c>
      <c r="K603" s="84" t="b">
        <v>0</v>
      </c>
      <c r="L603" s="84" t="b">
        <v>0</v>
      </c>
    </row>
    <row r="604" spans="1:12" ht="15">
      <c r="A604" s="84" t="s">
        <v>3770</v>
      </c>
      <c r="B604" s="84" t="s">
        <v>3771</v>
      </c>
      <c r="C604" s="84">
        <v>2</v>
      </c>
      <c r="D604" s="118">
        <v>0.0009823156841574521</v>
      </c>
      <c r="E604" s="118">
        <v>3.3057811512549824</v>
      </c>
      <c r="F604" s="84" t="s">
        <v>3935</v>
      </c>
      <c r="G604" s="84" t="b">
        <v>0</v>
      </c>
      <c r="H604" s="84" t="b">
        <v>0</v>
      </c>
      <c r="I604" s="84" t="b">
        <v>0</v>
      </c>
      <c r="J604" s="84" t="b">
        <v>0</v>
      </c>
      <c r="K604" s="84" t="b">
        <v>0</v>
      </c>
      <c r="L604" s="84" t="b">
        <v>0</v>
      </c>
    </row>
    <row r="605" spans="1:12" ht="15">
      <c r="A605" s="84" t="s">
        <v>3771</v>
      </c>
      <c r="B605" s="84" t="s">
        <v>3772</v>
      </c>
      <c r="C605" s="84">
        <v>2</v>
      </c>
      <c r="D605" s="118">
        <v>0.0009823156841574521</v>
      </c>
      <c r="E605" s="118">
        <v>3.3057811512549824</v>
      </c>
      <c r="F605" s="84" t="s">
        <v>3935</v>
      </c>
      <c r="G605" s="84" t="b">
        <v>0</v>
      </c>
      <c r="H605" s="84" t="b">
        <v>0</v>
      </c>
      <c r="I605" s="84" t="b">
        <v>0</v>
      </c>
      <c r="J605" s="84" t="b">
        <v>0</v>
      </c>
      <c r="K605" s="84" t="b">
        <v>0</v>
      </c>
      <c r="L605" s="84" t="b">
        <v>0</v>
      </c>
    </row>
    <row r="606" spans="1:12" ht="15">
      <c r="A606" s="84" t="s">
        <v>3772</v>
      </c>
      <c r="B606" s="84" t="s">
        <v>3773</v>
      </c>
      <c r="C606" s="84">
        <v>2</v>
      </c>
      <c r="D606" s="118">
        <v>0.0009823156841574521</v>
      </c>
      <c r="E606" s="118">
        <v>3.3057811512549824</v>
      </c>
      <c r="F606" s="84" t="s">
        <v>3935</v>
      </c>
      <c r="G606" s="84" t="b">
        <v>0</v>
      </c>
      <c r="H606" s="84" t="b">
        <v>0</v>
      </c>
      <c r="I606" s="84" t="b">
        <v>0</v>
      </c>
      <c r="J606" s="84" t="b">
        <v>0</v>
      </c>
      <c r="K606" s="84" t="b">
        <v>0</v>
      </c>
      <c r="L606" s="84" t="b">
        <v>0</v>
      </c>
    </row>
    <row r="607" spans="1:12" ht="15">
      <c r="A607" s="84" t="s">
        <v>3773</v>
      </c>
      <c r="B607" s="84" t="s">
        <v>2666</v>
      </c>
      <c r="C607" s="84">
        <v>2</v>
      </c>
      <c r="D607" s="118">
        <v>0.0009823156841574521</v>
      </c>
      <c r="E607" s="118">
        <v>2.0386094228519687</v>
      </c>
      <c r="F607" s="84" t="s">
        <v>3935</v>
      </c>
      <c r="G607" s="84" t="b">
        <v>0</v>
      </c>
      <c r="H607" s="84" t="b">
        <v>0</v>
      </c>
      <c r="I607" s="84" t="b">
        <v>0</v>
      </c>
      <c r="J607" s="84" t="b">
        <v>0</v>
      </c>
      <c r="K607" s="84" t="b">
        <v>0</v>
      </c>
      <c r="L607" s="84" t="b">
        <v>0</v>
      </c>
    </row>
    <row r="608" spans="1:12" ht="15">
      <c r="A608" s="84" t="s">
        <v>3367</v>
      </c>
      <c r="B608" s="84" t="s">
        <v>3576</v>
      </c>
      <c r="C608" s="84">
        <v>2</v>
      </c>
      <c r="D608" s="118">
        <v>0.0009823156841574521</v>
      </c>
      <c r="E608" s="118">
        <v>2.6525686374796384</v>
      </c>
      <c r="F608" s="84" t="s">
        <v>3935</v>
      </c>
      <c r="G608" s="84" t="b">
        <v>0</v>
      </c>
      <c r="H608" s="84" t="b">
        <v>0</v>
      </c>
      <c r="I608" s="84" t="b">
        <v>0</v>
      </c>
      <c r="J608" s="84" t="b">
        <v>0</v>
      </c>
      <c r="K608" s="84" t="b">
        <v>0</v>
      </c>
      <c r="L608" s="84" t="b">
        <v>0</v>
      </c>
    </row>
    <row r="609" spans="1:12" ht="15">
      <c r="A609" s="84" t="s">
        <v>3576</v>
      </c>
      <c r="B609" s="84" t="s">
        <v>2734</v>
      </c>
      <c r="C609" s="84">
        <v>2</v>
      </c>
      <c r="D609" s="118">
        <v>0.0009823156841574521</v>
      </c>
      <c r="E609" s="118">
        <v>1.409530588793344</v>
      </c>
      <c r="F609" s="84" t="s">
        <v>3935</v>
      </c>
      <c r="G609" s="84" t="b">
        <v>0</v>
      </c>
      <c r="H609" s="84" t="b">
        <v>0</v>
      </c>
      <c r="I609" s="84" t="b">
        <v>0</v>
      </c>
      <c r="J609" s="84" t="b">
        <v>0</v>
      </c>
      <c r="K609" s="84" t="b">
        <v>0</v>
      </c>
      <c r="L609" s="84" t="b">
        <v>0</v>
      </c>
    </row>
    <row r="610" spans="1:12" ht="15">
      <c r="A610" s="84" t="s">
        <v>3774</v>
      </c>
      <c r="B610" s="84" t="s">
        <v>3775</v>
      </c>
      <c r="C610" s="84">
        <v>2</v>
      </c>
      <c r="D610" s="118">
        <v>0.0009823156841574521</v>
      </c>
      <c r="E610" s="118">
        <v>3.3057811512549824</v>
      </c>
      <c r="F610" s="84" t="s">
        <v>3935</v>
      </c>
      <c r="G610" s="84" t="b">
        <v>0</v>
      </c>
      <c r="H610" s="84" t="b">
        <v>0</v>
      </c>
      <c r="I610" s="84" t="b">
        <v>0</v>
      </c>
      <c r="J610" s="84" t="b">
        <v>0</v>
      </c>
      <c r="K610" s="84" t="b">
        <v>0</v>
      </c>
      <c r="L610" s="84" t="b">
        <v>0</v>
      </c>
    </row>
    <row r="611" spans="1:12" ht="15">
      <c r="A611" s="84" t="s">
        <v>3775</v>
      </c>
      <c r="B611" s="84" t="s">
        <v>3776</v>
      </c>
      <c r="C611" s="84">
        <v>2</v>
      </c>
      <c r="D611" s="118">
        <v>0.0009823156841574521</v>
      </c>
      <c r="E611" s="118">
        <v>3.3057811512549824</v>
      </c>
      <c r="F611" s="84" t="s">
        <v>3935</v>
      </c>
      <c r="G611" s="84" t="b">
        <v>0</v>
      </c>
      <c r="H611" s="84" t="b">
        <v>0</v>
      </c>
      <c r="I611" s="84" t="b">
        <v>0</v>
      </c>
      <c r="J611" s="84" t="b">
        <v>0</v>
      </c>
      <c r="K611" s="84" t="b">
        <v>0</v>
      </c>
      <c r="L611" s="84" t="b">
        <v>0</v>
      </c>
    </row>
    <row r="612" spans="1:12" ht="15">
      <c r="A612" s="84" t="s">
        <v>3776</v>
      </c>
      <c r="B612" s="84" t="s">
        <v>3353</v>
      </c>
      <c r="C612" s="84">
        <v>2</v>
      </c>
      <c r="D612" s="118">
        <v>0.0009823156841574521</v>
      </c>
      <c r="E612" s="118">
        <v>2.82865989653532</v>
      </c>
      <c r="F612" s="84" t="s">
        <v>3935</v>
      </c>
      <c r="G612" s="84" t="b">
        <v>0</v>
      </c>
      <c r="H612" s="84" t="b">
        <v>0</v>
      </c>
      <c r="I612" s="84" t="b">
        <v>0</v>
      </c>
      <c r="J612" s="84" t="b">
        <v>0</v>
      </c>
      <c r="K612" s="84" t="b">
        <v>0</v>
      </c>
      <c r="L612" s="84" t="b">
        <v>0</v>
      </c>
    </row>
    <row r="613" spans="1:12" ht="15">
      <c r="A613" s="84" t="s">
        <v>3353</v>
      </c>
      <c r="B613" s="84" t="s">
        <v>3777</v>
      </c>
      <c r="C613" s="84">
        <v>2</v>
      </c>
      <c r="D613" s="118">
        <v>0.0009823156841574521</v>
      </c>
      <c r="E613" s="118">
        <v>2.82865989653532</v>
      </c>
      <c r="F613" s="84" t="s">
        <v>3935</v>
      </c>
      <c r="G613" s="84" t="b">
        <v>0</v>
      </c>
      <c r="H613" s="84" t="b">
        <v>0</v>
      </c>
      <c r="I613" s="84" t="b">
        <v>0</v>
      </c>
      <c r="J613" s="84" t="b">
        <v>0</v>
      </c>
      <c r="K613" s="84" t="b">
        <v>0</v>
      </c>
      <c r="L613" s="84" t="b">
        <v>0</v>
      </c>
    </row>
    <row r="614" spans="1:12" ht="15">
      <c r="A614" s="84" t="s">
        <v>3777</v>
      </c>
      <c r="B614" s="84" t="s">
        <v>3778</v>
      </c>
      <c r="C614" s="84">
        <v>2</v>
      </c>
      <c r="D614" s="118">
        <v>0.0009823156841574521</v>
      </c>
      <c r="E614" s="118">
        <v>3.3057811512549824</v>
      </c>
      <c r="F614" s="84" t="s">
        <v>3935</v>
      </c>
      <c r="G614" s="84" t="b">
        <v>0</v>
      </c>
      <c r="H614" s="84" t="b">
        <v>0</v>
      </c>
      <c r="I614" s="84" t="b">
        <v>0</v>
      </c>
      <c r="J614" s="84" t="b">
        <v>0</v>
      </c>
      <c r="K614" s="84" t="b">
        <v>0</v>
      </c>
      <c r="L614" s="84" t="b">
        <v>0</v>
      </c>
    </row>
    <row r="615" spans="1:12" ht="15">
      <c r="A615" s="84" t="s">
        <v>3778</v>
      </c>
      <c r="B615" s="84" t="s">
        <v>1469</v>
      </c>
      <c r="C615" s="84">
        <v>2</v>
      </c>
      <c r="D615" s="118">
        <v>0.0009823156841574521</v>
      </c>
      <c r="E615" s="118">
        <v>1.5537327034355437</v>
      </c>
      <c r="F615" s="84" t="s">
        <v>3935</v>
      </c>
      <c r="G615" s="84" t="b">
        <v>0</v>
      </c>
      <c r="H615" s="84" t="b">
        <v>0</v>
      </c>
      <c r="I615" s="84" t="b">
        <v>0</v>
      </c>
      <c r="J615" s="84" t="b">
        <v>0</v>
      </c>
      <c r="K615" s="84" t="b">
        <v>0</v>
      </c>
      <c r="L615" s="84" t="b">
        <v>0</v>
      </c>
    </row>
    <row r="616" spans="1:12" ht="15">
      <c r="A616" s="84" t="s">
        <v>1469</v>
      </c>
      <c r="B616" s="84" t="s">
        <v>3779</v>
      </c>
      <c r="C616" s="84">
        <v>2</v>
      </c>
      <c r="D616" s="118">
        <v>0.0009823156841574521</v>
      </c>
      <c r="E616" s="118">
        <v>1.5537327034355437</v>
      </c>
      <c r="F616" s="84" t="s">
        <v>3935</v>
      </c>
      <c r="G616" s="84" t="b">
        <v>0</v>
      </c>
      <c r="H616" s="84" t="b">
        <v>0</v>
      </c>
      <c r="I616" s="84" t="b">
        <v>0</v>
      </c>
      <c r="J616" s="84" t="b">
        <v>0</v>
      </c>
      <c r="K616" s="84" t="b">
        <v>0</v>
      </c>
      <c r="L616" s="84" t="b">
        <v>0</v>
      </c>
    </row>
    <row r="617" spans="1:12" ht="15">
      <c r="A617" s="84" t="s">
        <v>3779</v>
      </c>
      <c r="B617" s="84" t="s">
        <v>3780</v>
      </c>
      <c r="C617" s="84">
        <v>2</v>
      </c>
      <c r="D617" s="118">
        <v>0.0009823156841574521</v>
      </c>
      <c r="E617" s="118">
        <v>3.3057811512549824</v>
      </c>
      <c r="F617" s="84" t="s">
        <v>3935</v>
      </c>
      <c r="G617" s="84" t="b">
        <v>0</v>
      </c>
      <c r="H617" s="84" t="b">
        <v>0</v>
      </c>
      <c r="I617" s="84" t="b">
        <v>0</v>
      </c>
      <c r="J617" s="84" t="b">
        <v>0</v>
      </c>
      <c r="K617" s="84" t="b">
        <v>0</v>
      </c>
      <c r="L617" s="84" t="b">
        <v>0</v>
      </c>
    </row>
    <row r="618" spans="1:12" ht="15">
      <c r="A618" s="84" t="s">
        <v>3780</v>
      </c>
      <c r="B618" s="84" t="s">
        <v>3781</v>
      </c>
      <c r="C618" s="84">
        <v>2</v>
      </c>
      <c r="D618" s="118">
        <v>0.0009823156841574521</v>
      </c>
      <c r="E618" s="118">
        <v>3.3057811512549824</v>
      </c>
      <c r="F618" s="84" t="s">
        <v>3935</v>
      </c>
      <c r="G618" s="84" t="b">
        <v>0</v>
      </c>
      <c r="H618" s="84" t="b">
        <v>0</v>
      </c>
      <c r="I618" s="84" t="b">
        <v>0</v>
      </c>
      <c r="J618" s="84" t="b">
        <v>0</v>
      </c>
      <c r="K618" s="84" t="b">
        <v>0</v>
      </c>
      <c r="L618" s="84" t="b">
        <v>0</v>
      </c>
    </row>
    <row r="619" spans="1:12" ht="15">
      <c r="A619" s="84" t="s">
        <v>3781</v>
      </c>
      <c r="B619" s="84" t="s">
        <v>3782</v>
      </c>
      <c r="C619" s="84">
        <v>2</v>
      </c>
      <c r="D619" s="118">
        <v>0.0009823156841574521</v>
      </c>
      <c r="E619" s="118">
        <v>3.3057811512549824</v>
      </c>
      <c r="F619" s="84" t="s">
        <v>3935</v>
      </c>
      <c r="G619" s="84" t="b">
        <v>0</v>
      </c>
      <c r="H619" s="84" t="b">
        <v>0</v>
      </c>
      <c r="I619" s="84" t="b">
        <v>0</v>
      </c>
      <c r="J619" s="84" t="b">
        <v>0</v>
      </c>
      <c r="K619" s="84" t="b">
        <v>0</v>
      </c>
      <c r="L619" s="84" t="b">
        <v>0</v>
      </c>
    </row>
    <row r="620" spans="1:12" ht="15">
      <c r="A620" s="84" t="s">
        <v>3782</v>
      </c>
      <c r="B620" s="84" t="s">
        <v>3783</v>
      </c>
      <c r="C620" s="84">
        <v>2</v>
      </c>
      <c r="D620" s="118">
        <v>0.0009823156841574521</v>
      </c>
      <c r="E620" s="118">
        <v>3.3057811512549824</v>
      </c>
      <c r="F620" s="84" t="s">
        <v>3935</v>
      </c>
      <c r="G620" s="84" t="b">
        <v>0</v>
      </c>
      <c r="H620" s="84" t="b">
        <v>0</v>
      </c>
      <c r="I620" s="84" t="b">
        <v>0</v>
      </c>
      <c r="J620" s="84" t="b">
        <v>0</v>
      </c>
      <c r="K620" s="84" t="b">
        <v>0</v>
      </c>
      <c r="L620" s="84" t="b">
        <v>0</v>
      </c>
    </row>
    <row r="621" spans="1:12" ht="15">
      <c r="A621" s="84" t="s">
        <v>3783</v>
      </c>
      <c r="B621" s="84" t="s">
        <v>3410</v>
      </c>
      <c r="C621" s="84">
        <v>2</v>
      </c>
      <c r="D621" s="118">
        <v>0.0009823156841574521</v>
      </c>
      <c r="E621" s="118">
        <v>3.004751155591001</v>
      </c>
      <c r="F621" s="84" t="s">
        <v>3935</v>
      </c>
      <c r="G621" s="84" t="b">
        <v>0</v>
      </c>
      <c r="H621" s="84" t="b">
        <v>0</v>
      </c>
      <c r="I621" s="84" t="b">
        <v>0</v>
      </c>
      <c r="J621" s="84" t="b">
        <v>0</v>
      </c>
      <c r="K621" s="84" t="b">
        <v>0</v>
      </c>
      <c r="L621" s="84" t="b">
        <v>0</v>
      </c>
    </row>
    <row r="622" spans="1:12" ht="15">
      <c r="A622" s="84" t="s">
        <v>3410</v>
      </c>
      <c r="B622" s="84" t="s">
        <v>3784</v>
      </c>
      <c r="C622" s="84">
        <v>2</v>
      </c>
      <c r="D622" s="118">
        <v>0.0009823156841574521</v>
      </c>
      <c r="E622" s="118">
        <v>2.907841142582945</v>
      </c>
      <c r="F622" s="84" t="s">
        <v>3935</v>
      </c>
      <c r="G622" s="84" t="b">
        <v>0</v>
      </c>
      <c r="H622" s="84" t="b">
        <v>0</v>
      </c>
      <c r="I622" s="84" t="b">
        <v>0</v>
      </c>
      <c r="J622" s="84" t="b">
        <v>0</v>
      </c>
      <c r="K622" s="84" t="b">
        <v>0</v>
      </c>
      <c r="L622" s="84" t="b">
        <v>0</v>
      </c>
    </row>
    <row r="623" spans="1:12" ht="15">
      <c r="A623" s="84" t="s">
        <v>3784</v>
      </c>
      <c r="B623" s="84" t="s">
        <v>3785</v>
      </c>
      <c r="C623" s="84">
        <v>2</v>
      </c>
      <c r="D623" s="118">
        <v>0.0009823156841574521</v>
      </c>
      <c r="E623" s="118">
        <v>3.3057811512549824</v>
      </c>
      <c r="F623" s="84" t="s">
        <v>3935</v>
      </c>
      <c r="G623" s="84" t="b">
        <v>0</v>
      </c>
      <c r="H623" s="84" t="b">
        <v>0</v>
      </c>
      <c r="I623" s="84" t="b">
        <v>0</v>
      </c>
      <c r="J623" s="84" t="b">
        <v>0</v>
      </c>
      <c r="K623" s="84" t="b">
        <v>0</v>
      </c>
      <c r="L623" s="84" t="b">
        <v>0</v>
      </c>
    </row>
    <row r="624" spans="1:12" ht="15">
      <c r="A624" s="84" t="s">
        <v>295</v>
      </c>
      <c r="B624" s="84" t="s">
        <v>352</v>
      </c>
      <c r="C624" s="84">
        <v>2</v>
      </c>
      <c r="D624" s="118">
        <v>0.0009823156841574521</v>
      </c>
      <c r="E624" s="118">
        <v>1.9733426913393768</v>
      </c>
      <c r="F624" s="84" t="s">
        <v>3935</v>
      </c>
      <c r="G624" s="84" t="b">
        <v>0</v>
      </c>
      <c r="H624" s="84" t="b">
        <v>0</v>
      </c>
      <c r="I624" s="84" t="b">
        <v>0</v>
      </c>
      <c r="J624" s="84" t="b">
        <v>0</v>
      </c>
      <c r="K624" s="84" t="b">
        <v>0</v>
      </c>
      <c r="L624" s="84" t="b">
        <v>0</v>
      </c>
    </row>
    <row r="625" spans="1:12" ht="15">
      <c r="A625" s="84" t="s">
        <v>3786</v>
      </c>
      <c r="B625" s="84" t="s">
        <v>2742</v>
      </c>
      <c r="C625" s="84">
        <v>2</v>
      </c>
      <c r="D625" s="118">
        <v>0.0009823156841574521</v>
      </c>
      <c r="E625" s="118">
        <v>2.6068111469189637</v>
      </c>
      <c r="F625" s="84" t="s">
        <v>3935</v>
      </c>
      <c r="G625" s="84" t="b">
        <v>0</v>
      </c>
      <c r="H625" s="84" t="b">
        <v>0</v>
      </c>
      <c r="I625" s="84" t="b">
        <v>0</v>
      </c>
      <c r="J625" s="84" t="b">
        <v>0</v>
      </c>
      <c r="K625" s="84" t="b">
        <v>0</v>
      </c>
      <c r="L625" s="84" t="b">
        <v>0</v>
      </c>
    </row>
    <row r="626" spans="1:12" ht="15">
      <c r="A626" s="84" t="s">
        <v>2742</v>
      </c>
      <c r="B626" s="84" t="s">
        <v>3787</v>
      </c>
      <c r="C626" s="84">
        <v>2</v>
      </c>
      <c r="D626" s="118">
        <v>0.0009823156841574521</v>
      </c>
      <c r="E626" s="118">
        <v>2.6068111469189637</v>
      </c>
      <c r="F626" s="84" t="s">
        <v>3935</v>
      </c>
      <c r="G626" s="84" t="b">
        <v>0</v>
      </c>
      <c r="H626" s="84" t="b">
        <v>0</v>
      </c>
      <c r="I626" s="84" t="b">
        <v>0</v>
      </c>
      <c r="J626" s="84" t="b">
        <v>0</v>
      </c>
      <c r="K626" s="84" t="b">
        <v>0</v>
      </c>
      <c r="L626" s="84" t="b">
        <v>0</v>
      </c>
    </row>
    <row r="627" spans="1:12" ht="15">
      <c r="A627" s="84" t="s">
        <v>3787</v>
      </c>
      <c r="B627" s="84" t="s">
        <v>3788</v>
      </c>
      <c r="C627" s="84">
        <v>2</v>
      </c>
      <c r="D627" s="118">
        <v>0.0009823156841574521</v>
      </c>
      <c r="E627" s="118">
        <v>3.3057811512549824</v>
      </c>
      <c r="F627" s="84" t="s">
        <v>3935</v>
      </c>
      <c r="G627" s="84" t="b">
        <v>0</v>
      </c>
      <c r="H627" s="84" t="b">
        <v>0</v>
      </c>
      <c r="I627" s="84" t="b">
        <v>0</v>
      </c>
      <c r="J627" s="84" t="b">
        <v>0</v>
      </c>
      <c r="K627" s="84" t="b">
        <v>0</v>
      </c>
      <c r="L627" s="84" t="b">
        <v>0</v>
      </c>
    </row>
    <row r="628" spans="1:12" ht="15">
      <c r="A628" s="84" t="s">
        <v>3788</v>
      </c>
      <c r="B628" s="84" t="s">
        <v>3516</v>
      </c>
      <c r="C628" s="84">
        <v>2</v>
      </c>
      <c r="D628" s="118">
        <v>0.0009823156841574521</v>
      </c>
      <c r="E628" s="118">
        <v>3.129689892199301</v>
      </c>
      <c r="F628" s="84" t="s">
        <v>3935</v>
      </c>
      <c r="G628" s="84" t="b">
        <v>0</v>
      </c>
      <c r="H628" s="84" t="b">
        <v>0</v>
      </c>
      <c r="I628" s="84" t="b">
        <v>0</v>
      </c>
      <c r="J628" s="84" t="b">
        <v>0</v>
      </c>
      <c r="K628" s="84" t="b">
        <v>0</v>
      </c>
      <c r="L628" s="84" t="b">
        <v>0</v>
      </c>
    </row>
    <row r="629" spans="1:12" ht="15">
      <c r="A629" s="84" t="s">
        <v>3517</v>
      </c>
      <c r="B629" s="84" t="s">
        <v>674</v>
      </c>
      <c r="C629" s="84">
        <v>2</v>
      </c>
      <c r="D629" s="118">
        <v>0.0009823156841574521</v>
      </c>
      <c r="E629" s="118">
        <v>1.6525686374796384</v>
      </c>
      <c r="F629" s="84" t="s">
        <v>3935</v>
      </c>
      <c r="G629" s="84" t="b">
        <v>0</v>
      </c>
      <c r="H629" s="84" t="b">
        <v>0</v>
      </c>
      <c r="I629" s="84" t="b">
        <v>0</v>
      </c>
      <c r="J629" s="84" t="b">
        <v>0</v>
      </c>
      <c r="K629" s="84" t="b">
        <v>0</v>
      </c>
      <c r="L629" s="84" t="b">
        <v>0</v>
      </c>
    </row>
    <row r="630" spans="1:12" ht="15">
      <c r="A630" s="84" t="s">
        <v>674</v>
      </c>
      <c r="B630" s="84" t="s">
        <v>3789</v>
      </c>
      <c r="C630" s="84">
        <v>2</v>
      </c>
      <c r="D630" s="118">
        <v>0.0009823156841574521</v>
      </c>
      <c r="E630" s="118">
        <v>1.7872672113770947</v>
      </c>
      <c r="F630" s="84" t="s">
        <v>3935</v>
      </c>
      <c r="G630" s="84" t="b">
        <v>0</v>
      </c>
      <c r="H630" s="84" t="b">
        <v>0</v>
      </c>
      <c r="I630" s="84" t="b">
        <v>0</v>
      </c>
      <c r="J630" s="84" t="b">
        <v>0</v>
      </c>
      <c r="K630" s="84" t="b">
        <v>0</v>
      </c>
      <c r="L630" s="84" t="b">
        <v>0</v>
      </c>
    </row>
    <row r="631" spans="1:12" ht="15">
      <c r="A631" s="84" t="s">
        <v>3789</v>
      </c>
      <c r="B631" s="84" t="s">
        <v>3790</v>
      </c>
      <c r="C631" s="84">
        <v>2</v>
      </c>
      <c r="D631" s="118">
        <v>0.0009823156841574521</v>
      </c>
      <c r="E631" s="118">
        <v>3.3057811512549824</v>
      </c>
      <c r="F631" s="84" t="s">
        <v>3935</v>
      </c>
      <c r="G631" s="84" t="b">
        <v>0</v>
      </c>
      <c r="H631" s="84" t="b">
        <v>0</v>
      </c>
      <c r="I631" s="84" t="b">
        <v>0</v>
      </c>
      <c r="J631" s="84" t="b">
        <v>0</v>
      </c>
      <c r="K631" s="84" t="b">
        <v>0</v>
      </c>
      <c r="L631" s="84" t="b">
        <v>0</v>
      </c>
    </row>
    <row r="632" spans="1:12" ht="15">
      <c r="A632" s="84" t="s">
        <v>3790</v>
      </c>
      <c r="B632" s="84" t="s">
        <v>3791</v>
      </c>
      <c r="C632" s="84">
        <v>2</v>
      </c>
      <c r="D632" s="118">
        <v>0.0009823156841574521</v>
      </c>
      <c r="E632" s="118">
        <v>3.3057811512549824</v>
      </c>
      <c r="F632" s="84" t="s">
        <v>3935</v>
      </c>
      <c r="G632" s="84" t="b">
        <v>0</v>
      </c>
      <c r="H632" s="84" t="b">
        <v>0</v>
      </c>
      <c r="I632" s="84" t="b">
        <v>0</v>
      </c>
      <c r="J632" s="84" t="b">
        <v>0</v>
      </c>
      <c r="K632" s="84" t="b">
        <v>0</v>
      </c>
      <c r="L632" s="84" t="b">
        <v>0</v>
      </c>
    </row>
    <row r="633" spans="1:12" ht="15">
      <c r="A633" s="84" t="s">
        <v>3791</v>
      </c>
      <c r="B633" s="84" t="s">
        <v>3792</v>
      </c>
      <c r="C633" s="84">
        <v>2</v>
      </c>
      <c r="D633" s="118">
        <v>0.0009823156841574521</v>
      </c>
      <c r="E633" s="118">
        <v>3.3057811512549824</v>
      </c>
      <c r="F633" s="84" t="s">
        <v>3935</v>
      </c>
      <c r="G633" s="84" t="b">
        <v>0</v>
      </c>
      <c r="H633" s="84" t="b">
        <v>0</v>
      </c>
      <c r="I633" s="84" t="b">
        <v>0</v>
      </c>
      <c r="J633" s="84" t="b">
        <v>0</v>
      </c>
      <c r="K633" s="84" t="b">
        <v>0</v>
      </c>
      <c r="L633" s="84" t="b">
        <v>0</v>
      </c>
    </row>
    <row r="634" spans="1:12" ht="15">
      <c r="A634" s="84" t="s">
        <v>3792</v>
      </c>
      <c r="B634" s="84" t="s">
        <v>3793</v>
      </c>
      <c r="C634" s="84">
        <v>2</v>
      </c>
      <c r="D634" s="118">
        <v>0.0009823156841574521</v>
      </c>
      <c r="E634" s="118">
        <v>3.3057811512549824</v>
      </c>
      <c r="F634" s="84" t="s">
        <v>3935</v>
      </c>
      <c r="G634" s="84" t="b">
        <v>0</v>
      </c>
      <c r="H634" s="84" t="b">
        <v>0</v>
      </c>
      <c r="I634" s="84" t="b">
        <v>0</v>
      </c>
      <c r="J634" s="84" t="b">
        <v>0</v>
      </c>
      <c r="K634" s="84" t="b">
        <v>0</v>
      </c>
      <c r="L634" s="84" t="b">
        <v>0</v>
      </c>
    </row>
    <row r="635" spans="1:12" ht="15">
      <c r="A635" s="84" t="s">
        <v>3793</v>
      </c>
      <c r="B635" s="84" t="s">
        <v>2781</v>
      </c>
      <c r="C635" s="84">
        <v>2</v>
      </c>
      <c r="D635" s="118">
        <v>0.0009823156841574521</v>
      </c>
      <c r="E635" s="118">
        <v>2.907841142582945</v>
      </c>
      <c r="F635" s="84" t="s">
        <v>3935</v>
      </c>
      <c r="G635" s="84" t="b">
        <v>0</v>
      </c>
      <c r="H635" s="84" t="b">
        <v>0</v>
      </c>
      <c r="I635" s="84" t="b">
        <v>0</v>
      </c>
      <c r="J635" s="84" t="b">
        <v>1</v>
      </c>
      <c r="K635" s="84" t="b">
        <v>0</v>
      </c>
      <c r="L635" s="84" t="b">
        <v>0</v>
      </c>
    </row>
    <row r="636" spans="1:12" ht="15">
      <c r="A636" s="84" t="s">
        <v>2782</v>
      </c>
      <c r="B636" s="84" t="s">
        <v>674</v>
      </c>
      <c r="C636" s="84">
        <v>2</v>
      </c>
      <c r="D636" s="118">
        <v>0.0009823156841574521</v>
      </c>
      <c r="E636" s="118">
        <v>1.2845918521850441</v>
      </c>
      <c r="F636" s="84" t="s">
        <v>3935</v>
      </c>
      <c r="G636" s="84" t="b">
        <v>1</v>
      </c>
      <c r="H636" s="84" t="b">
        <v>0</v>
      </c>
      <c r="I636" s="84" t="b">
        <v>0</v>
      </c>
      <c r="J636" s="84" t="b">
        <v>0</v>
      </c>
      <c r="K636" s="84" t="b">
        <v>0</v>
      </c>
      <c r="L636" s="84" t="b">
        <v>0</v>
      </c>
    </row>
    <row r="637" spans="1:12" ht="15">
      <c r="A637" s="84" t="s">
        <v>2734</v>
      </c>
      <c r="B637" s="84" t="s">
        <v>2765</v>
      </c>
      <c r="C637" s="84">
        <v>2</v>
      </c>
      <c r="D637" s="118">
        <v>0.0009823156841574521</v>
      </c>
      <c r="E637" s="118">
        <v>1.5064406018014005</v>
      </c>
      <c r="F637" s="84" t="s">
        <v>3935</v>
      </c>
      <c r="G637" s="84" t="b">
        <v>0</v>
      </c>
      <c r="H637" s="84" t="b">
        <v>0</v>
      </c>
      <c r="I637" s="84" t="b">
        <v>0</v>
      </c>
      <c r="J637" s="84" t="b">
        <v>0</v>
      </c>
      <c r="K637" s="84" t="b">
        <v>0</v>
      </c>
      <c r="L637" s="84" t="b">
        <v>0</v>
      </c>
    </row>
    <row r="638" spans="1:12" ht="15">
      <c r="A638" s="84" t="s">
        <v>2765</v>
      </c>
      <c r="B638" s="84" t="s">
        <v>2766</v>
      </c>
      <c r="C638" s="84">
        <v>2</v>
      </c>
      <c r="D638" s="118">
        <v>0.0009823156841574521</v>
      </c>
      <c r="E638" s="118">
        <v>2.9535986331436197</v>
      </c>
      <c r="F638" s="84" t="s">
        <v>3935</v>
      </c>
      <c r="G638" s="84" t="b">
        <v>0</v>
      </c>
      <c r="H638" s="84" t="b">
        <v>0</v>
      </c>
      <c r="I638" s="84" t="b">
        <v>0</v>
      </c>
      <c r="J638" s="84" t="b">
        <v>0</v>
      </c>
      <c r="K638" s="84" t="b">
        <v>0</v>
      </c>
      <c r="L638" s="84" t="b">
        <v>0</v>
      </c>
    </row>
    <row r="639" spans="1:12" ht="15">
      <c r="A639" s="84" t="s">
        <v>2767</v>
      </c>
      <c r="B639" s="84" t="s">
        <v>3795</v>
      </c>
      <c r="C639" s="84">
        <v>2</v>
      </c>
      <c r="D639" s="118">
        <v>0.0009823156841574521</v>
      </c>
      <c r="E639" s="118">
        <v>3.129689892199301</v>
      </c>
      <c r="F639" s="84" t="s">
        <v>3935</v>
      </c>
      <c r="G639" s="84" t="b">
        <v>0</v>
      </c>
      <c r="H639" s="84" t="b">
        <v>0</v>
      </c>
      <c r="I639" s="84" t="b">
        <v>0</v>
      </c>
      <c r="J639" s="84" t="b">
        <v>0</v>
      </c>
      <c r="K639" s="84" t="b">
        <v>0</v>
      </c>
      <c r="L639" s="84" t="b">
        <v>0</v>
      </c>
    </row>
    <row r="640" spans="1:12" ht="15">
      <c r="A640" s="84" t="s">
        <v>284</v>
      </c>
      <c r="B640" s="84" t="s">
        <v>3578</v>
      </c>
      <c r="C640" s="84">
        <v>2</v>
      </c>
      <c r="D640" s="118">
        <v>0.0009823156841574521</v>
      </c>
      <c r="E640" s="118">
        <v>3.3057811512549824</v>
      </c>
      <c r="F640" s="84" t="s">
        <v>3935</v>
      </c>
      <c r="G640" s="84" t="b">
        <v>0</v>
      </c>
      <c r="H640" s="84" t="b">
        <v>0</v>
      </c>
      <c r="I640" s="84" t="b">
        <v>0</v>
      </c>
      <c r="J640" s="84" t="b">
        <v>0</v>
      </c>
      <c r="K640" s="84" t="b">
        <v>0</v>
      </c>
      <c r="L640" s="84" t="b">
        <v>0</v>
      </c>
    </row>
    <row r="641" spans="1:12" ht="15">
      <c r="A641" s="84" t="s">
        <v>3368</v>
      </c>
      <c r="B641" s="84" t="s">
        <v>3796</v>
      </c>
      <c r="C641" s="84">
        <v>2</v>
      </c>
      <c r="D641" s="118">
        <v>0.0009823156841574521</v>
      </c>
      <c r="E641" s="118">
        <v>2.82865989653532</v>
      </c>
      <c r="F641" s="84" t="s">
        <v>3935</v>
      </c>
      <c r="G641" s="84" t="b">
        <v>0</v>
      </c>
      <c r="H641" s="84" t="b">
        <v>0</v>
      </c>
      <c r="I641" s="84" t="b">
        <v>0</v>
      </c>
      <c r="J641" s="84" t="b">
        <v>0</v>
      </c>
      <c r="K641" s="84" t="b">
        <v>0</v>
      </c>
      <c r="L641" s="84" t="b">
        <v>0</v>
      </c>
    </row>
    <row r="642" spans="1:12" ht="15">
      <c r="A642" s="84" t="s">
        <v>282</v>
      </c>
      <c r="B642" s="84" t="s">
        <v>3459</v>
      </c>
      <c r="C642" s="84">
        <v>2</v>
      </c>
      <c r="D642" s="118">
        <v>0.0009823156841574521</v>
      </c>
      <c r="E642" s="118">
        <v>3.129689892199301</v>
      </c>
      <c r="F642" s="84" t="s">
        <v>3935</v>
      </c>
      <c r="G642" s="84" t="b">
        <v>0</v>
      </c>
      <c r="H642" s="84" t="b">
        <v>0</v>
      </c>
      <c r="I642" s="84" t="b">
        <v>0</v>
      </c>
      <c r="J642" s="84" t="b">
        <v>0</v>
      </c>
      <c r="K642" s="84" t="b">
        <v>0</v>
      </c>
      <c r="L642" s="84" t="b">
        <v>0</v>
      </c>
    </row>
    <row r="643" spans="1:12" ht="15">
      <c r="A643" s="84" t="s">
        <v>295</v>
      </c>
      <c r="B643" s="84" t="s">
        <v>3295</v>
      </c>
      <c r="C643" s="84">
        <v>2</v>
      </c>
      <c r="D643" s="118">
        <v>0.0009823156841574521</v>
      </c>
      <c r="E643" s="118">
        <v>1.2329800018451331</v>
      </c>
      <c r="F643" s="84" t="s">
        <v>3935</v>
      </c>
      <c r="G643" s="84" t="b">
        <v>0</v>
      </c>
      <c r="H643" s="84" t="b">
        <v>0</v>
      </c>
      <c r="I643" s="84" t="b">
        <v>0</v>
      </c>
      <c r="J643" s="84" t="b">
        <v>0</v>
      </c>
      <c r="K643" s="84" t="b">
        <v>0</v>
      </c>
      <c r="L643" s="84" t="b">
        <v>0</v>
      </c>
    </row>
    <row r="644" spans="1:12" ht="15">
      <c r="A644" s="84" t="s">
        <v>3370</v>
      </c>
      <c r="B644" s="84" t="s">
        <v>3799</v>
      </c>
      <c r="C644" s="84">
        <v>2</v>
      </c>
      <c r="D644" s="118">
        <v>0.0009823156841574521</v>
      </c>
      <c r="E644" s="118">
        <v>2.82865989653532</v>
      </c>
      <c r="F644" s="84" t="s">
        <v>3935</v>
      </c>
      <c r="G644" s="84" t="b">
        <v>0</v>
      </c>
      <c r="H644" s="84" t="b">
        <v>0</v>
      </c>
      <c r="I644" s="84" t="b">
        <v>0</v>
      </c>
      <c r="J644" s="84" t="b">
        <v>0</v>
      </c>
      <c r="K644" s="84" t="b">
        <v>0</v>
      </c>
      <c r="L644" s="84" t="b">
        <v>0</v>
      </c>
    </row>
    <row r="645" spans="1:12" ht="15">
      <c r="A645" s="84" t="s">
        <v>333</v>
      </c>
      <c r="B645" s="84" t="s">
        <v>2762</v>
      </c>
      <c r="C645" s="84">
        <v>2</v>
      </c>
      <c r="D645" s="118">
        <v>0.0009823156841574521</v>
      </c>
      <c r="E645" s="118">
        <v>2.5856218478490254</v>
      </c>
      <c r="F645" s="84" t="s">
        <v>3935</v>
      </c>
      <c r="G645" s="84" t="b">
        <v>0</v>
      </c>
      <c r="H645" s="84" t="b">
        <v>0</v>
      </c>
      <c r="I645" s="84" t="b">
        <v>0</v>
      </c>
      <c r="J645" s="84" t="b">
        <v>0</v>
      </c>
      <c r="K645" s="84" t="b">
        <v>0</v>
      </c>
      <c r="L645" s="84" t="b">
        <v>0</v>
      </c>
    </row>
    <row r="646" spans="1:12" ht="15">
      <c r="A646" s="84" t="s">
        <v>303</v>
      </c>
      <c r="B646" s="84" t="s">
        <v>3295</v>
      </c>
      <c r="C646" s="84">
        <v>2</v>
      </c>
      <c r="D646" s="118">
        <v>0.0009823156841574521</v>
      </c>
      <c r="E646" s="118">
        <v>1.3893272027050572</v>
      </c>
      <c r="F646" s="84" t="s">
        <v>3935</v>
      </c>
      <c r="G646" s="84" t="b">
        <v>0</v>
      </c>
      <c r="H646" s="84" t="b">
        <v>0</v>
      </c>
      <c r="I646" s="84" t="b">
        <v>0</v>
      </c>
      <c r="J646" s="84" t="b">
        <v>0</v>
      </c>
      <c r="K646" s="84" t="b">
        <v>0</v>
      </c>
      <c r="L646" s="84" t="b">
        <v>0</v>
      </c>
    </row>
    <row r="647" spans="1:12" ht="15">
      <c r="A647" s="84" t="s">
        <v>3610</v>
      </c>
      <c r="B647" s="84" t="s">
        <v>3800</v>
      </c>
      <c r="C647" s="84">
        <v>2</v>
      </c>
      <c r="D647" s="118">
        <v>0.0009823156841574521</v>
      </c>
      <c r="E647" s="118">
        <v>3.129689892199301</v>
      </c>
      <c r="F647" s="84" t="s">
        <v>3935</v>
      </c>
      <c r="G647" s="84" t="b">
        <v>0</v>
      </c>
      <c r="H647" s="84" t="b">
        <v>0</v>
      </c>
      <c r="I647" s="84" t="b">
        <v>0</v>
      </c>
      <c r="J647" s="84" t="b">
        <v>0</v>
      </c>
      <c r="K647" s="84" t="b">
        <v>0</v>
      </c>
      <c r="L647" s="84" t="b">
        <v>0</v>
      </c>
    </row>
    <row r="648" spans="1:12" ht="15">
      <c r="A648" s="84" t="s">
        <v>303</v>
      </c>
      <c r="B648" s="84" t="s">
        <v>3611</v>
      </c>
      <c r="C648" s="84">
        <v>2</v>
      </c>
      <c r="D648" s="118">
        <v>0.0009823156841574521</v>
      </c>
      <c r="E648" s="118">
        <v>2.129689892199301</v>
      </c>
      <c r="F648" s="84" t="s">
        <v>3935</v>
      </c>
      <c r="G648" s="84" t="b">
        <v>0</v>
      </c>
      <c r="H648" s="84" t="b">
        <v>0</v>
      </c>
      <c r="I648" s="84" t="b">
        <v>0</v>
      </c>
      <c r="J648" s="84" t="b">
        <v>0</v>
      </c>
      <c r="K648" s="84" t="b">
        <v>0</v>
      </c>
      <c r="L648" s="84" t="b">
        <v>0</v>
      </c>
    </row>
    <row r="649" spans="1:12" ht="15">
      <c r="A649" s="84" t="s">
        <v>3467</v>
      </c>
      <c r="B649" s="84" t="s">
        <v>3802</v>
      </c>
      <c r="C649" s="84">
        <v>2</v>
      </c>
      <c r="D649" s="118">
        <v>0.0009823156841574521</v>
      </c>
      <c r="E649" s="118">
        <v>3.004751155591001</v>
      </c>
      <c r="F649" s="84" t="s">
        <v>3935</v>
      </c>
      <c r="G649" s="84" t="b">
        <v>0</v>
      </c>
      <c r="H649" s="84" t="b">
        <v>0</v>
      </c>
      <c r="I649" s="84" t="b">
        <v>0</v>
      </c>
      <c r="J649" s="84" t="b">
        <v>0</v>
      </c>
      <c r="K649" s="84" t="b">
        <v>0</v>
      </c>
      <c r="L649" s="84" t="b">
        <v>0</v>
      </c>
    </row>
    <row r="650" spans="1:12" ht="15">
      <c r="A650" s="84" t="s">
        <v>299</v>
      </c>
      <c r="B650" s="84" t="s">
        <v>3322</v>
      </c>
      <c r="C650" s="84">
        <v>2</v>
      </c>
      <c r="D650" s="118">
        <v>0.0009823156841574521</v>
      </c>
      <c r="E650" s="118">
        <v>2.050508646151676</v>
      </c>
      <c r="F650" s="84" t="s">
        <v>3935</v>
      </c>
      <c r="G650" s="84" t="b">
        <v>0</v>
      </c>
      <c r="H650" s="84" t="b">
        <v>0</v>
      </c>
      <c r="I650" s="84" t="b">
        <v>0</v>
      </c>
      <c r="J650" s="84" t="b">
        <v>0</v>
      </c>
      <c r="K650" s="84" t="b">
        <v>0</v>
      </c>
      <c r="L650" s="84" t="b">
        <v>0</v>
      </c>
    </row>
    <row r="651" spans="1:12" ht="15">
      <c r="A651" s="84" t="s">
        <v>3473</v>
      </c>
      <c r="B651" s="84" t="s">
        <v>2738</v>
      </c>
      <c r="C651" s="84">
        <v>2</v>
      </c>
      <c r="D651" s="118">
        <v>0.0009823156841574521</v>
      </c>
      <c r="E651" s="118">
        <v>2.0753322298767083</v>
      </c>
      <c r="F651" s="84" t="s">
        <v>3935</v>
      </c>
      <c r="G651" s="84" t="b">
        <v>0</v>
      </c>
      <c r="H651" s="84" t="b">
        <v>0</v>
      </c>
      <c r="I651" s="84" t="b">
        <v>0</v>
      </c>
      <c r="J651" s="84" t="b">
        <v>0</v>
      </c>
      <c r="K651" s="84" t="b">
        <v>0</v>
      </c>
      <c r="L651" s="84" t="b">
        <v>0</v>
      </c>
    </row>
    <row r="652" spans="1:12" ht="15">
      <c r="A652" s="84" t="s">
        <v>2738</v>
      </c>
      <c r="B652" s="84" t="s">
        <v>3803</v>
      </c>
      <c r="C652" s="84">
        <v>2</v>
      </c>
      <c r="D652" s="118">
        <v>0.0009823156841574521</v>
      </c>
      <c r="E652" s="118">
        <v>2.3763622255406895</v>
      </c>
      <c r="F652" s="84" t="s">
        <v>3935</v>
      </c>
      <c r="G652" s="84" t="b">
        <v>0</v>
      </c>
      <c r="H652" s="84" t="b">
        <v>0</v>
      </c>
      <c r="I652" s="84" t="b">
        <v>0</v>
      </c>
      <c r="J652" s="84" t="b">
        <v>0</v>
      </c>
      <c r="K652" s="84" t="b">
        <v>0</v>
      </c>
      <c r="L652" s="84" t="b">
        <v>0</v>
      </c>
    </row>
    <row r="653" spans="1:12" ht="15">
      <c r="A653" s="84" t="s">
        <v>3473</v>
      </c>
      <c r="B653" s="84" t="s">
        <v>3804</v>
      </c>
      <c r="C653" s="84">
        <v>2</v>
      </c>
      <c r="D653" s="118">
        <v>0.0009823156841574521</v>
      </c>
      <c r="E653" s="118">
        <v>3.004751155591001</v>
      </c>
      <c r="F653" s="84" t="s">
        <v>3935</v>
      </c>
      <c r="G653" s="84" t="b">
        <v>0</v>
      </c>
      <c r="H653" s="84" t="b">
        <v>0</v>
      </c>
      <c r="I653" s="84" t="b">
        <v>0</v>
      </c>
      <c r="J653" s="84" t="b">
        <v>0</v>
      </c>
      <c r="K653" s="84" t="b">
        <v>0</v>
      </c>
      <c r="L653" s="84" t="b">
        <v>0</v>
      </c>
    </row>
    <row r="654" spans="1:12" ht="15">
      <c r="A654" s="84" t="s">
        <v>3804</v>
      </c>
      <c r="B654" s="84" t="s">
        <v>2738</v>
      </c>
      <c r="C654" s="84">
        <v>2</v>
      </c>
      <c r="D654" s="118">
        <v>0.0009823156841574521</v>
      </c>
      <c r="E654" s="118">
        <v>2.3763622255406895</v>
      </c>
      <c r="F654" s="84" t="s">
        <v>3935</v>
      </c>
      <c r="G654" s="84" t="b">
        <v>0</v>
      </c>
      <c r="H654" s="84" t="b">
        <v>0</v>
      </c>
      <c r="I654" s="84" t="b">
        <v>0</v>
      </c>
      <c r="J654" s="84" t="b">
        <v>0</v>
      </c>
      <c r="K654" s="84" t="b">
        <v>0</v>
      </c>
      <c r="L654" s="84" t="b">
        <v>0</v>
      </c>
    </row>
    <row r="655" spans="1:12" ht="15">
      <c r="A655" s="84" t="s">
        <v>3805</v>
      </c>
      <c r="B655" s="84" t="s">
        <v>3452</v>
      </c>
      <c r="C655" s="84">
        <v>2</v>
      </c>
      <c r="D655" s="118">
        <v>0.0009823156841574521</v>
      </c>
      <c r="E655" s="118">
        <v>3.004751155591001</v>
      </c>
      <c r="F655" s="84" t="s">
        <v>3935</v>
      </c>
      <c r="G655" s="84" t="b">
        <v>0</v>
      </c>
      <c r="H655" s="84" t="b">
        <v>0</v>
      </c>
      <c r="I655" s="84" t="b">
        <v>0</v>
      </c>
      <c r="J655" s="84" t="b">
        <v>1</v>
      </c>
      <c r="K655" s="84" t="b">
        <v>0</v>
      </c>
      <c r="L655" s="84" t="b">
        <v>0</v>
      </c>
    </row>
    <row r="656" spans="1:12" ht="15">
      <c r="A656" s="84" t="s">
        <v>3452</v>
      </c>
      <c r="B656" s="84" t="s">
        <v>3806</v>
      </c>
      <c r="C656" s="84">
        <v>2</v>
      </c>
      <c r="D656" s="118">
        <v>0.0009823156841574521</v>
      </c>
      <c r="E656" s="118">
        <v>3.004751155591001</v>
      </c>
      <c r="F656" s="84" t="s">
        <v>3935</v>
      </c>
      <c r="G656" s="84" t="b">
        <v>1</v>
      </c>
      <c r="H656" s="84" t="b">
        <v>0</v>
      </c>
      <c r="I656" s="84" t="b">
        <v>0</v>
      </c>
      <c r="J656" s="84" t="b">
        <v>0</v>
      </c>
      <c r="K656" s="84" t="b">
        <v>0</v>
      </c>
      <c r="L656" s="84" t="b">
        <v>0</v>
      </c>
    </row>
    <row r="657" spans="1:12" ht="15">
      <c r="A657" s="84" t="s">
        <v>3806</v>
      </c>
      <c r="B657" s="84" t="s">
        <v>3807</v>
      </c>
      <c r="C657" s="84">
        <v>2</v>
      </c>
      <c r="D657" s="118">
        <v>0.0009823156841574521</v>
      </c>
      <c r="E657" s="118">
        <v>3.3057811512549824</v>
      </c>
      <c r="F657" s="84" t="s">
        <v>3935</v>
      </c>
      <c r="G657" s="84" t="b">
        <v>0</v>
      </c>
      <c r="H657" s="84" t="b">
        <v>0</v>
      </c>
      <c r="I657" s="84" t="b">
        <v>0</v>
      </c>
      <c r="J657" s="84" t="b">
        <v>0</v>
      </c>
      <c r="K657" s="84" t="b">
        <v>0</v>
      </c>
      <c r="L657" s="84" t="b">
        <v>0</v>
      </c>
    </row>
    <row r="658" spans="1:12" ht="15">
      <c r="A658" s="84" t="s">
        <v>3807</v>
      </c>
      <c r="B658" s="84" t="s">
        <v>3808</v>
      </c>
      <c r="C658" s="84">
        <v>2</v>
      </c>
      <c r="D658" s="118">
        <v>0.0009823156841574521</v>
      </c>
      <c r="E658" s="118">
        <v>3.3057811512549824</v>
      </c>
      <c r="F658" s="84" t="s">
        <v>3935</v>
      </c>
      <c r="G658" s="84" t="b">
        <v>0</v>
      </c>
      <c r="H658" s="84" t="b">
        <v>0</v>
      </c>
      <c r="I658" s="84" t="b">
        <v>0</v>
      </c>
      <c r="J658" s="84" t="b">
        <v>0</v>
      </c>
      <c r="K658" s="84" t="b">
        <v>0</v>
      </c>
      <c r="L658" s="84" t="b">
        <v>0</v>
      </c>
    </row>
    <row r="659" spans="1:12" ht="15">
      <c r="A659" s="84" t="s">
        <v>3808</v>
      </c>
      <c r="B659" s="84" t="s">
        <v>3809</v>
      </c>
      <c r="C659" s="84">
        <v>2</v>
      </c>
      <c r="D659" s="118">
        <v>0.0009823156841574521</v>
      </c>
      <c r="E659" s="118">
        <v>3.3057811512549824</v>
      </c>
      <c r="F659" s="84" t="s">
        <v>3935</v>
      </c>
      <c r="G659" s="84" t="b">
        <v>0</v>
      </c>
      <c r="H659" s="84" t="b">
        <v>0</v>
      </c>
      <c r="I659" s="84" t="b">
        <v>0</v>
      </c>
      <c r="J659" s="84" t="b">
        <v>0</v>
      </c>
      <c r="K659" s="84" t="b">
        <v>0</v>
      </c>
      <c r="L659" s="84" t="b">
        <v>0</v>
      </c>
    </row>
    <row r="660" spans="1:12" ht="15">
      <c r="A660" s="84" t="s">
        <v>3809</v>
      </c>
      <c r="B660" s="84" t="s">
        <v>3810</v>
      </c>
      <c r="C660" s="84">
        <v>2</v>
      </c>
      <c r="D660" s="118">
        <v>0.0009823156841574521</v>
      </c>
      <c r="E660" s="118">
        <v>3.3057811512549824</v>
      </c>
      <c r="F660" s="84" t="s">
        <v>3935</v>
      </c>
      <c r="G660" s="84" t="b">
        <v>0</v>
      </c>
      <c r="H660" s="84" t="b">
        <v>0</v>
      </c>
      <c r="I660" s="84" t="b">
        <v>0</v>
      </c>
      <c r="J660" s="84" t="b">
        <v>0</v>
      </c>
      <c r="K660" s="84" t="b">
        <v>0</v>
      </c>
      <c r="L660" s="84" t="b">
        <v>0</v>
      </c>
    </row>
    <row r="661" spans="1:12" ht="15">
      <c r="A661" s="84" t="s">
        <v>3810</v>
      </c>
      <c r="B661" s="84" t="s">
        <v>3811</v>
      </c>
      <c r="C661" s="84">
        <v>2</v>
      </c>
      <c r="D661" s="118">
        <v>0.0009823156841574521</v>
      </c>
      <c r="E661" s="118">
        <v>3.3057811512549824</v>
      </c>
      <c r="F661" s="84" t="s">
        <v>3935</v>
      </c>
      <c r="G661" s="84" t="b">
        <v>0</v>
      </c>
      <c r="H661" s="84" t="b">
        <v>0</v>
      </c>
      <c r="I661" s="84" t="b">
        <v>0</v>
      </c>
      <c r="J661" s="84" t="b">
        <v>0</v>
      </c>
      <c r="K661" s="84" t="b">
        <v>0</v>
      </c>
      <c r="L661" s="84" t="b">
        <v>0</v>
      </c>
    </row>
    <row r="662" spans="1:12" ht="15">
      <c r="A662" s="84" t="s">
        <v>3811</v>
      </c>
      <c r="B662" s="84" t="s">
        <v>304</v>
      </c>
      <c r="C662" s="84">
        <v>2</v>
      </c>
      <c r="D662" s="118">
        <v>0.0009823156841574521</v>
      </c>
      <c r="E662" s="118">
        <v>3.129689892199301</v>
      </c>
      <c r="F662" s="84" t="s">
        <v>3935</v>
      </c>
      <c r="G662" s="84" t="b">
        <v>0</v>
      </c>
      <c r="H662" s="84" t="b">
        <v>0</v>
      </c>
      <c r="I662" s="84" t="b">
        <v>0</v>
      </c>
      <c r="J662" s="84" t="b">
        <v>0</v>
      </c>
      <c r="K662" s="84" t="b">
        <v>0</v>
      </c>
      <c r="L662" s="84" t="b">
        <v>0</v>
      </c>
    </row>
    <row r="663" spans="1:12" ht="15">
      <c r="A663" s="84" t="s">
        <v>304</v>
      </c>
      <c r="B663" s="84" t="s">
        <v>3812</v>
      </c>
      <c r="C663" s="84">
        <v>2</v>
      </c>
      <c r="D663" s="118">
        <v>0.0009823156841574521</v>
      </c>
      <c r="E663" s="118">
        <v>3.3057811512549824</v>
      </c>
      <c r="F663" s="84" t="s">
        <v>3935</v>
      </c>
      <c r="G663" s="84" t="b">
        <v>0</v>
      </c>
      <c r="H663" s="84" t="b">
        <v>0</v>
      </c>
      <c r="I663" s="84" t="b">
        <v>0</v>
      </c>
      <c r="J663" s="84" t="b">
        <v>0</v>
      </c>
      <c r="K663" s="84" t="b">
        <v>0</v>
      </c>
      <c r="L663" s="84" t="b">
        <v>0</v>
      </c>
    </row>
    <row r="664" spans="1:12" ht="15">
      <c r="A664" s="84" t="s">
        <v>3812</v>
      </c>
      <c r="B664" s="84" t="s">
        <v>3813</v>
      </c>
      <c r="C664" s="84">
        <v>2</v>
      </c>
      <c r="D664" s="118">
        <v>0.0009823156841574521</v>
      </c>
      <c r="E664" s="118">
        <v>3.3057811512549824</v>
      </c>
      <c r="F664" s="84" t="s">
        <v>3935</v>
      </c>
      <c r="G664" s="84" t="b">
        <v>0</v>
      </c>
      <c r="H664" s="84" t="b">
        <v>0</v>
      </c>
      <c r="I664" s="84" t="b">
        <v>0</v>
      </c>
      <c r="J664" s="84" t="b">
        <v>1</v>
      </c>
      <c r="K664" s="84" t="b">
        <v>0</v>
      </c>
      <c r="L664" s="84" t="b">
        <v>0</v>
      </c>
    </row>
    <row r="665" spans="1:12" ht="15">
      <c r="A665" s="84" t="s">
        <v>3813</v>
      </c>
      <c r="B665" s="84" t="s">
        <v>3321</v>
      </c>
      <c r="C665" s="84">
        <v>2</v>
      </c>
      <c r="D665" s="118">
        <v>0.0009823156841574521</v>
      </c>
      <c r="E665" s="118">
        <v>2.70372115992702</v>
      </c>
      <c r="F665" s="84" t="s">
        <v>3935</v>
      </c>
      <c r="G665" s="84" t="b">
        <v>1</v>
      </c>
      <c r="H665" s="84" t="b">
        <v>0</v>
      </c>
      <c r="I665" s="84" t="b">
        <v>0</v>
      </c>
      <c r="J665" s="84" t="b">
        <v>0</v>
      </c>
      <c r="K665" s="84" t="b">
        <v>0</v>
      </c>
      <c r="L665" s="84" t="b">
        <v>0</v>
      </c>
    </row>
    <row r="666" spans="1:12" ht="15">
      <c r="A666" s="84" t="s">
        <v>2738</v>
      </c>
      <c r="B666" s="84" t="s">
        <v>3456</v>
      </c>
      <c r="C666" s="84">
        <v>2</v>
      </c>
      <c r="D666" s="118">
        <v>0.0009823156841574521</v>
      </c>
      <c r="E666" s="118">
        <v>2.200270966485008</v>
      </c>
      <c r="F666" s="84" t="s">
        <v>3935</v>
      </c>
      <c r="G666" s="84" t="b">
        <v>0</v>
      </c>
      <c r="H666" s="84" t="b">
        <v>0</v>
      </c>
      <c r="I666" s="84" t="b">
        <v>0</v>
      </c>
      <c r="J666" s="84" t="b">
        <v>0</v>
      </c>
      <c r="K666" s="84" t="b">
        <v>0</v>
      </c>
      <c r="L666" s="84" t="b">
        <v>0</v>
      </c>
    </row>
    <row r="667" spans="1:12" ht="15">
      <c r="A667" s="84" t="s">
        <v>3456</v>
      </c>
      <c r="B667" s="84" t="s">
        <v>3815</v>
      </c>
      <c r="C667" s="84">
        <v>2</v>
      </c>
      <c r="D667" s="118">
        <v>0.0009823156841574521</v>
      </c>
      <c r="E667" s="118">
        <v>3.004751155591001</v>
      </c>
      <c r="F667" s="84" t="s">
        <v>3935</v>
      </c>
      <c r="G667" s="84" t="b">
        <v>0</v>
      </c>
      <c r="H667" s="84" t="b">
        <v>0</v>
      </c>
      <c r="I667" s="84" t="b">
        <v>0</v>
      </c>
      <c r="J667" s="84" t="b">
        <v>0</v>
      </c>
      <c r="K667" s="84" t="b">
        <v>0</v>
      </c>
      <c r="L667" s="84" t="b">
        <v>0</v>
      </c>
    </row>
    <row r="668" spans="1:12" ht="15">
      <c r="A668" s="84" t="s">
        <v>3815</v>
      </c>
      <c r="B668" s="84" t="s">
        <v>3816</v>
      </c>
      <c r="C668" s="84">
        <v>2</v>
      </c>
      <c r="D668" s="118">
        <v>0.0009823156841574521</v>
      </c>
      <c r="E668" s="118">
        <v>3.3057811512549824</v>
      </c>
      <c r="F668" s="84" t="s">
        <v>3935</v>
      </c>
      <c r="G668" s="84" t="b">
        <v>0</v>
      </c>
      <c r="H668" s="84" t="b">
        <v>0</v>
      </c>
      <c r="I668" s="84" t="b">
        <v>0</v>
      </c>
      <c r="J668" s="84" t="b">
        <v>0</v>
      </c>
      <c r="K668" s="84" t="b">
        <v>0</v>
      </c>
      <c r="L668" s="84" t="b">
        <v>0</v>
      </c>
    </row>
    <row r="669" spans="1:12" ht="15">
      <c r="A669" s="84" t="s">
        <v>3816</v>
      </c>
      <c r="B669" s="84" t="s">
        <v>3817</v>
      </c>
      <c r="C669" s="84">
        <v>2</v>
      </c>
      <c r="D669" s="118">
        <v>0.0009823156841574521</v>
      </c>
      <c r="E669" s="118">
        <v>3.3057811512549824</v>
      </c>
      <c r="F669" s="84" t="s">
        <v>3935</v>
      </c>
      <c r="G669" s="84" t="b">
        <v>0</v>
      </c>
      <c r="H669" s="84" t="b">
        <v>0</v>
      </c>
      <c r="I669" s="84" t="b">
        <v>0</v>
      </c>
      <c r="J669" s="84" t="b">
        <v>0</v>
      </c>
      <c r="K669" s="84" t="b">
        <v>1</v>
      </c>
      <c r="L669" s="84" t="b">
        <v>0</v>
      </c>
    </row>
    <row r="670" spans="1:12" ht="15">
      <c r="A670" s="84" t="s">
        <v>3817</v>
      </c>
      <c r="B670" s="84" t="s">
        <v>3311</v>
      </c>
      <c r="C670" s="84">
        <v>2</v>
      </c>
      <c r="D670" s="118">
        <v>0.0009823156841574521</v>
      </c>
      <c r="E670" s="118">
        <v>2.6525686374796384</v>
      </c>
      <c r="F670" s="84" t="s">
        <v>3935</v>
      </c>
      <c r="G670" s="84" t="b">
        <v>0</v>
      </c>
      <c r="H670" s="84" t="b">
        <v>1</v>
      </c>
      <c r="I670" s="84" t="b">
        <v>0</v>
      </c>
      <c r="J670" s="84" t="b">
        <v>0</v>
      </c>
      <c r="K670" s="84" t="b">
        <v>0</v>
      </c>
      <c r="L670" s="84" t="b">
        <v>0</v>
      </c>
    </row>
    <row r="671" spans="1:12" ht="15">
      <c r="A671" s="84" t="s">
        <v>3311</v>
      </c>
      <c r="B671" s="84" t="s">
        <v>3818</v>
      </c>
      <c r="C671" s="84">
        <v>2</v>
      </c>
      <c r="D671" s="118">
        <v>0.0009823156841574521</v>
      </c>
      <c r="E671" s="118">
        <v>2.6525686374796384</v>
      </c>
      <c r="F671" s="84" t="s">
        <v>3935</v>
      </c>
      <c r="G671" s="84" t="b">
        <v>0</v>
      </c>
      <c r="H671" s="84" t="b">
        <v>0</v>
      </c>
      <c r="I671" s="84" t="b">
        <v>0</v>
      </c>
      <c r="J671" s="84" t="b">
        <v>0</v>
      </c>
      <c r="K671" s="84" t="b">
        <v>0</v>
      </c>
      <c r="L671" s="84" t="b">
        <v>0</v>
      </c>
    </row>
    <row r="672" spans="1:12" ht="15">
      <c r="A672" s="84" t="s">
        <v>3818</v>
      </c>
      <c r="B672" s="84" t="s">
        <v>3819</v>
      </c>
      <c r="C672" s="84">
        <v>2</v>
      </c>
      <c r="D672" s="118">
        <v>0.0009823156841574521</v>
      </c>
      <c r="E672" s="118">
        <v>3.3057811512549824</v>
      </c>
      <c r="F672" s="84" t="s">
        <v>3935</v>
      </c>
      <c r="G672" s="84" t="b">
        <v>0</v>
      </c>
      <c r="H672" s="84" t="b">
        <v>0</v>
      </c>
      <c r="I672" s="84" t="b">
        <v>0</v>
      </c>
      <c r="J672" s="84" t="b">
        <v>0</v>
      </c>
      <c r="K672" s="84" t="b">
        <v>0</v>
      </c>
      <c r="L672" s="84" t="b">
        <v>0</v>
      </c>
    </row>
    <row r="673" spans="1:12" ht="15">
      <c r="A673" s="84" t="s">
        <v>3819</v>
      </c>
      <c r="B673" s="84" t="s">
        <v>3820</v>
      </c>
      <c r="C673" s="84">
        <v>2</v>
      </c>
      <c r="D673" s="118">
        <v>0.0009823156841574521</v>
      </c>
      <c r="E673" s="118">
        <v>3.3057811512549824</v>
      </c>
      <c r="F673" s="84" t="s">
        <v>3935</v>
      </c>
      <c r="G673" s="84" t="b">
        <v>0</v>
      </c>
      <c r="H673" s="84" t="b">
        <v>0</v>
      </c>
      <c r="I673" s="84" t="b">
        <v>0</v>
      </c>
      <c r="J673" s="84" t="b">
        <v>0</v>
      </c>
      <c r="K673" s="84" t="b">
        <v>0</v>
      </c>
      <c r="L673" s="84" t="b">
        <v>0</v>
      </c>
    </row>
    <row r="674" spans="1:12" ht="15">
      <c r="A674" s="84" t="s">
        <v>3820</v>
      </c>
      <c r="B674" s="84" t="s">
        <v>3821</v>
      </c>
      <c r="C674" s="84">
        <v>2</v>
      </c>
      <c r="D674" s="118">
        <v>0.0009823156841574521</v>
      </c>
      <c r="E674" s="118">
        <v>3.3057811512549824</v>
      </c>
      <c r="F674" s="84" t="s">
        <v>3935</v>
      </c>
      <c r="G674" s="84" t="b">
        <v>0</v>
      </c>
      <c r="H674" s="84" t="b">
        <v>0</v>
      </c>
      <c r="I674" s="84" t="b">
        <v>0</v>
      </c>
      <c r="J674" s="84" t="b">
        <v>0</v>
      </c>
      <c r="K674" s="84" t="b">
        <v>0</v>
      </c>
      <c r="L674" s="84" t="b">
        <v>0</v>
      </c>
    </row>
    <row r="675" spans="1:12" ht="15">
      <c r="A675" s="84" t="s">
        <v>3821</v>
      </c>
      <c r="B675" s="84" t="s">
        <v>3822</v>
      </c>
      <c r="C675" s="84">
        <v>2</v>
      </c>
      <c r="D675" s="118">
        <v>0.0009823156841574521</v>
      </c>
      <c r="E675" s="118">
        <v>3.3057811512549824</v>
      </c>
      <c r="F675" s="84" t="s">
        <v>3935</v>
      </c>
      <c r="G675" s="84" t="b">
        <v>0</v>
      </c>
      <c r="H675" s="84" t="b">
        <v>0</v>
      </c>
      <c r="I675" s="84" t="b">
        <v>0</v>
      </c>
      <c r="J675" s="84" t="b">
        <v>0</v>
      </c>
      <c r="K675" s="84" t="b">
        <v>0</v>
      </c>
      <c r="L675" s="84" t="b">
        <v>0</v>
      </c>
    </row>
    <row r="676" spans="1:12" ht="15">
      <c r="A676" s="84" t="s">
        <v>3822</v>
      </c>
      <c r="B676" s="84" t="s">
        <v>3823</v>
      </c>
      <c r="C676" s="84">
        <v>2</v>
      </c>
      <c r="D676" s="118">
        <v>0.0009823156841574521</v>
      </c>
      <c r="E676" s="118">
        <v>3.3057811512549824</v>
      </c>
      <c r="F676" s="84" t="s">
        <v>3935</v>
      </c>
      <c r="G676" s="84" t="b">
        <v>0</v>
      </c>
      <c r="H676" s="84" t="b">
        <v>0</v>
      </c>
      <c r="I676" s="84" t="b">
        <v>0</v>
      </c>
      <c r="J676" s="84" t="b">
        <v>0</v>
      </c>
      <c r="K676" s="84" t="b">
        <v>0</v>
      </c>
      <c r="L676" s="84" t="b">
        <v>0</v>
      </c>
    </row>
    <row r="677" spans="1:12" ht="15">
      <c r="A677" s="84" t="s">
        <v>3823</v>
      </c>
      <c r="B677" s="84" t="s">
        <v>3824</v>
      </c>
      <c r="C677" s="84">
        <v>2</v>
      </c>
      <c r="D677" s="118">
        <v>0.0009823156841574521</v>
      </c>
      <c r="E677" s="118">
        <v>3.3057811512549824</v>
      </c>
      <c r="F677" s="84" t="s">
        <v>3935</v>
      </c>
      <c r="G677" s="84" t="b">
        <v>0</v>
      </c>
      <c r="H677" s="84" t="b">
        <v>0</v>
      </c>
      <c r="I677" s="84" t="b">
        <v>0</v>
      </c>
      <c r="J677" s="84" t="b">
        <v>0</v>
      </c>
      <c r="K677" s="84" t="b">
        <v>0</v>
      </c>
      <c r="L677" s="84" t="b">
        <v>0</v>
      </c>
    </row>
    <row r="678" spans="1:12" ht="15">
      <c r="A678" s="84" t="s">
        <v>3824</v>
      </c>
      <c r="B678" s="84" t="s">
        <v>3825</v>
      </c>
      <c r="C678" s="84">
        <v>2</v>
      </c>
      <c r="D678" s="118">
        <v>0.0009823156841574521</v>
      </c>
      <c r="E678" s="118">
        <v>3.3057811512549824</v>
      </c>
      <c r="F678" s="84" t="s">
        <v>3935</v>
      </c>
      <c r="G678" s="84" t="b">
        <v>0</v>
      </c>
      <c r="H678" s="84" t="b">
        <v>0</v>
      </c>
      <c r="I678" s="84" t="b">
        <v>0</v>
      </c>
      <c r="J678" s="84" t="b">
        <v>0</v>
      </c>
      <c r="K678" s="84" t="b">
        <v>0</v>
      </c>
      <c r="L678" s="84" t="b">
        <v>0</v>
      </c>
    </row>
    <row r="679" spans="1:12" ht="15">
      <c r="A679" s="84" t="s">
        <v>3825</v>
      </c>
      <c r="B679" s="84" t="s">
        <v>3826</v>
      </c>
      <c r="C679" s="84">
        <v>2</v>
      </c>
      <c r="D679" s="118">
        <v>0.0009823156841574521</v>
      </c>
      <c r="E679" s="118">
        <v>3.3057811512549824</v>
      </c>
      <c r="F679" s="84" t="s">
        <v>3935</v>
      </c>
      <c r="G679" s="84" t="b">
        <v>0</v>
      </c>
      <c r="H679" s="84" t="b">
        <v>0</v>
      </c>
      <c r="I679" s="84" t="b">
        <v>0</v>
      </c>
      <c r="J679" s="84" t="b">
        <v>0</v>
      </c>
      <c r="K679" s="84" t="b">
        <v>0</v>
      </c>
      <c r="L679" s="84" t="b">
        <v>0</v>
      </c>
    </row>
    <row r="680" spans="1:12" ht="15">
      <c r="A680" s="84" t="s">
        <v>3826</v>
      </c>
      <c r="B680" s="84" t="s">
        <v>3827</v>
      </c>
      <c r="C680" s="84">
        <v>2</v>
      </c>
      <c r="D680" s="118">
        <v>0.0009823156841574521</v>
      </c>
      <c r="E680" s="118">
        <v>3.3057811512549824</v>
      </c>
      <c r="F680" s="84" t="s">
        <v>3935</v>
      </c>
      <c r="G680" s="84" t="b">
        <v>0</v>
      </c>
      <c r="H680" s="84" t="b">
        <v>0</v>
      </c>
      <c r="I680" s="84" t="b">
        <v>0</v>
      </c>
      <c r="J680" s="84" t="b">
        <v>0</v>
      </c>
      <c r="K680" s="84" t="b">
        <v>0</v>
      </c>
      <c r="L680" s="84" t="b">
        <v>0</v>
      </c>
    </row>
    <row r="681" spans="1:12" ht="15">
      <c r="A681" s="84" t="s">
        <v>3827</v>
      </c>
      <c r="B681" s="84" t="s">
        <v>3828</v>
      </c>
      <c r="C681" s="84">
        <v>2</v>
      </c>
      <c r="D681" s="118">
        <v>0.0009823156841574521</v>
      </c>
      <c r="E681" s="118">
        <v>3.3057811512549824</v>
      </c>
      <c r="F681" s="84" t="s">
        <v>3935</v>
      </c>
      <c r="G681" s="84" t="b">
        <v>0</v>
      </c>
      <c r="H681" s="84" t="b">
        <v>0</v>
      </c>
      <c r="I681" s="84" t="b">
        <v>0</v>
      </c>
      <c r="J681" s="84" t="b">
        <v>0</v>
      </c>
      <c r="K681" s="84" t="b">
        <v>0</v>
      </c>
      <c r="L681" s="84" t="b">
        <v>0</v>
      </c>
    </row>
    <row r="682" spans="1:12" ht="15">
      <c r="A682" s="84" t="s">
        <v>3828</v>
      </c>
      <c r="B682" s="84" t="s">
        <v>3829</v>
      </c>
      <c r="C682" s="84">
        <v>2</v>
      </c>
      <c r="D682" s="118">
        <v>0.0009823156841574521</v>
      </c>
      <c r="E682" s="118">
        <v>3.3057811512549824</v>
      </c>
      <c r="F682" s="84" t="s">
        <v>3935</v>
      </c>
      <c r="G682" s="84" t="b">
        <v>0</v>
      </c>
      <c r="H682" s="84" t="b">
        <v>0</v>
      </c>
      <c r="I682" s="84" t="b">
        <v>0</v>
      </c>
      <c r="J682" s="84" t="b">
        <v>0</v>
      </c>
      <c r="K682" s="84" t="b">
        <v>1</v>
      </c>
      <c r="L682" s="84" t="b">
        <v>0</v>
      </c>
    </row>
    <row r="683" spans="1:12" ht="15">
      <c r="A683" s="84" t="s">
        <v>3829</v>
      </c>
      <c r="B683" s="84" t="s">
        <v>3830</v>
      </c>
      <c r="C683" s="84">
        <v>2</v>
      </c>
      <c r="D683" s="118">
        <v>0.0009823156841574521</v>
      </c>
      <c r="E683" s="118">
        <v>3.3057811512549824</v>
      </c>
      <c r="F683" s="84" t="s">
        <v>3935</v>
      </c>
      <c r="G683" s="84" t="b">
        <v>0</v>
      </c>
      <c r="H683" s="84" t="b">
        <v>1</v>
      </c>
      <c r="I683" s="84" t="b">
        <v>0</v>
      </c>
      <c r="J683" s="84" t="b">
        <v>0</v>
      </c>
      <c r="K683" s="84" t="b">
        <v>0</v>
      </c>
      <c r="L683" s="84" t="b">
        <v>0</v>
      </c>
    </row>
    <row r="684" spans="1:12" ht="15">
      <c r="A684" s="84" t="s">
        <v>3830</v>
      </c>
      <c r="B684" s="84" t="s">
        <v>3831</v>
      </c>
      <c r="C684" s="84">
        <v>2</v>
      </c>
      <c r="D684" s="118">
        <v>0.0009823156841574521</v>
      </c>
      <c r="E684" s="118">
        <v>3.3057811512549824</v>
      </c>
      <c r="F684" s="84" t="s">
        <v>3935</v>
      </c>
      <c r="G684" s="84" t="b">
        <v>0</v>
      </c>
      <c r="H684" s="84" t="b">
        <v>0</v>
      </c>
      <c r="I684" s="84" t="b">
        <v>0</v>
      </c>
      <c r="J684" s="84" t="b">
        <v>0</v>
      </c>
      <c r="K684" s="84" t="b">
        <v>0</v>
      </c>
      <c r="L684" s="84" t="b">
        <v>0</v>
      </c>
    </row>
    <row r="685" spans="1:12" ht="15">
      <c r="A685" s="84" t="s">
        <v>2750</v>
      </c>
      <c r="B685" s="84" t="s">
        <v>3832</v>
      </c>
      <c r="C685" s="84">
        <v>2</v>
      </c>
      <c r="D685" s="118">
        <v>0.0009823156841574521</v>
      </c>
      <c r="E685" s="118">
        <v>2.4606831112407255</v>
      </c>
      <c r="F685" s="84" t="s">
        <v>3935</v>
      </c>
      <c r="G685" s="84" t="b">
        <v>0</v>
      </c>
      <c r="H685" s="84" t="b">
        <v>0</v>
      </c>
      <c r="I685" s="84" t="b">
        <v>0</v>
      </c>
      <c r="J685" s="84" t="b">
        <v>0</v>
      </c>
      <c r="K685" s="84" t="b">
        <v>0</v>
      </c>
      <c r="L685" s="84" t="b">
        <v>0</v>
      </c>
    </row>
    <row r="686" spans="1:12" ht="15">
      <c r="A686" s="84" t="s">
        <v>3832</v>
      </c>
      <c r="B686" s="84" t="s">
        <v>2752</v>
      </c>
      <c r="C686" s="84">
        <v>2</v>
      </c>
      <c r="D686" s="118">
        <v>0.0009823156841574521</v>
      </c>
      <c r="E686" s="118">
        <v>2.70372115992702</v>
      </c>
      <c r="F686" s="84" t="s">
        <v>3935</v>
      </c>
      <c r="G686" s="84" t="b">
        <v>0</v>
      </c>
      <c r="H686" s="84" t="b">
        <v>0</v>
      </c>
      <c r="I686" s="84" t="b">
        <v>0</v>
      </c>
      <c r="J686" s="84" t="b">
        <v>0</v>
      </c>
      <c r="K686" s="84" t="b">
        <v>0</v>
      </c>
      <c r="L686" s="84" t="b">
        <v>0</v>
      </c>
    </row>
    <row r="687" spans="1:12" ht="15">
      <c r="A687" s="84" t="s">
        <v>2752</v>
      </c>
      <c r="B687" s="84" t="s">
        <v>3323</v>
      </c>
      <c r="C687" s="84">
        <v>2</v>
      </c>
      <c r="D687" s="118">
        <v>0.0009823156841574521</v>
      </c>
      <c r="E687" s="118">
        <v>2.0505086461516764</v>
      </c>
      <c r="F687" s="84" t="s">
        <v>3935</v>
      </c>
      <c r="G687" s="84" t="b">
        <v>0</v>
      </c>
      <c r="H687" s="84" t="b">
        <v>0</v>
      </c>
      <c r="I687" s="84" t="b">
        <v>0</v>
      </c>
      <c r="J687" s="84" t="b">
        <v>0</v>
      </c>
      <c r="K687" s="84" t="b">
        <v>0</v>
      </c>
      <c r="L687" s="84" t="b">
        <v>0</v>
      </c>
    </row>
    <row r="688" spans="1:12" ht="15">
      <c r="A688" s="84" t="s">
        <v>3323</v>
      </c>
      <c r="B688" s="84" t="s">
        <v>3833</v>
      </c>
      <c r="C688" s="84">
        <v>2</v>
      </c>
      <c r="D688" s="118">
        <v>0.0009823156841574521</v>
      </c>
      <c r="E688" s="118">
        <v>2.70372115992702</v>
      </c>
      <c r="F688" s="84" t="s">
        <v>3935</v>
      </c>
      <c r="G688" s="84" t="b">
        <v>0</v>
      </c>
      <c r="H688" s="84" t="b">
        <v>0</v>
      </c>
      <c r="I688" s="84" t="b">
        <v>0</v>
      </c>
      <c r="J688" s="84" t="b">
        <v>0</v>
      </c>
      <c r="K688" s="84" t="b">
        <v>0</v>
      </c>
      <c r="L688" s="84" t="b">
        <v>0</v>
      </c>
    </row>
    <row r="689" spans="1:12" ht="15">
      <c r="A689" s="84" t="s">
        <v>3833</v>
      </c>
      <c r="B689" s="84" t="s">
        <v>3617</v>
      </c>
      <c r="C689" s="84">
        <v>2</v>
      </c>
      <c r="D689" s="118">
        <v>0.0009823156841574521</v>
      </c>
      <c r="E689" s="118">
        <v>3.129689892199301</v>
      </c>
      <c r="F689" s="84" t="s">
        <v>3935</v>
      </c>
      <c r="G689" s="84" t="b">
        <v>0</v>
      </c>
      <c r="H689" s="84" t="b">
        <v>0</v>
      </c>
      <c r="I689" s="84" t="b">
        <v>0</v>
      </c>
      <c r="J689" s="84" t="b">
        <v>0</v>
      </c>
      <c r="K689" s="84" t="b">
        <v>0</v>
      </c>
      <c r="L689" s="84" t="b">
        <v>0</v>
      </c>
    </row>
    <row r="690" spans="1:12" ht="15">
      <c r="A690" s="84" t="s">
        <v>3617</v>
      </c>
      <c r="B690" s="84" t="s">
        <v>3834</v>
      </c>
      <c r="C690" s="84">
        <v>2</v>
      </c>
      <c r="D690" s="118">
        <v>0.0009823156841574521</v>
      </c>
      <c r="E690" s="118">
        <v>3.129689892199301</v>
      </c>
      <c r="F690" s="84" t="s">
        <v>3935</v>
      </c>
      <c r="G690" s="84" t="b">
        <v>0</v>
      </c>
      <c r="H690" s="84" t="b">
        <v>0</v>
      </c>
      <c r="I690" s="84" t="b">
        <v>0</v>
      </c>
      <c r="J690" s="84" t="b">
        <v>0</v>
      </c>
      <c r="K690" s="84" t="b">
        <v>0</v>
      </c>
      <c r="L690" s="84" t="b">
        <v>0</v>
      </c>
    </row>
    <row r="691" spans="1:12" ht="15">
      <c r="A691" s="84" t="s">
        <v>3834</v>
      </c>
      <c r="B691" s="84" t="s">
        <v>3306</v>
      </c>
      <c r="C691" s="84">
        <v>2</v>
      </c>
      <c r="D691" s="118">
        <v>0.0009823156841574521</v>
      </c>
      <c r="E691" s="118">
        <v>2.6525686374796384</v>
      </c>
      <c r="F691" s="84" t="s">
        <v>3935</v>
      </c>
      <c r="G691" s="84" t="b">
        <v>0</v>
      </c>
      <c r="H691" s="84" t="b">
        <v>0</v>
      </c>
      <c r="I691" s="84" t="b">
        <v>0</v>
      </c>
      <c r="J691" s="84" t="b">
        <v>0</v>
      </c>
      <c r="K691" s="84" t="b">
        <v>0</v>
      </c>
      <c r="L691" s="84" t="b">
        <v>0</v>
      </c>
    </row>
    <row r="692" spans="1:12" ht="15">
      <c r="A692" s="84" t="s">
        <v>3306</v>
      </c>
      <c r="B692" s="84" t="s">
        <v>3474</v>
      </c>
      <c r="C692" s="84">
        <v>2</v>
      </c>
      <c r="D692" s="118">
        <v>0.0009823156841574521</v>
      </c>
      <c r="E692" s="118">
        <v>2.3515386418156576</v>
      </c>
      <c r="F692" s="84" t="s">
        <v>3935</v>
      </c>
      <c r="G692" s="84" t="b">
        <v>0</v>
      </c>
      <c r="H692" s="84" t="b">
        <v>0</v>
      </c>
      <c r="I692" s="84" t="b">
        <v>0</v>
      </c>
      <c r="J692" s="84" t="b">
        <v>0</v>
      </c>
      <c r="K692" s="84" t="b">
        <v>0</v>
      </c>
      <c r="L692" s="84" t="b">
        <v>0</v>
      </c>
    </row>
    <row r="693" spans="1:12" ht="15">
      <c r="A693" s="84" t="s">
        <v>3474</v>
      </c>
      <c r="B693" s="84" t="s">
        <v>3367</v>
      </c>
      <c r="C693" s="84">
        <v>2</v>
      </c>
      <c r="D693" s="118">
        <v>0.0009823156841574521</v>
      </c>
      <c r="E693" s="118">
        <v>2.5276299008713385</v>
      </c>
      <c r="F693" s="84" t="s">
        <v>3935</v>
      </c>
      <c r="G693" s="84" t="b">
        <v>0</v>
      </c>
      <c r="H693" s="84" t="b">
        <v>0</v>
      </c>
      <c r="I693" s="84" t="b">
        <v>0</v>
      </c>
      <c r="J693" s="84" t="b">
        <v>0</v>
      </c>
      <c r="K693" s="84" t="b">
        <v>0</v>
      </c>
      <c r="L693" s="84" t="b">
        <v>0</v>
      </c>
    </row>
    <row r="694" spans="1:12" ht="15">
      <c r="A694" s="84" t="s">
        <v>3367</v>
      </c>
      <c r="B694" s="84" t="s">
        <v>3835</v>
      </c>
      <c r="C694" s="84">
        <v>2</v>
      </c>
      <c r="D694" s="118">
        <v>0.0009823156841574521</v>
      </c>
      <c r="E694" s="118">
        <v>2.82865989653532</v>
      </c>
      <c r="F694" s="84" t="s">
        <v>3935</v>
      </c>
      <c r="G694" s="84" t="b">
        <v>0</v>
      </c>
      <c r="H694" s="84" t="b">
        <v>0</v>
      </c>
      <c r="I694" s="84" t="b">
        <v>0</v>
      </c>
      <c r="J694" s="84" t="b">
        <v>0</v>
      </c>
      <c r="K694" s="84" t="b">
        <v>0</v>
      </c>
      <c r="L694" s="84" t="b">
        <v>0</v>
      </c>
    </row>
    <row r="695" spans="1:12" ht="15">
      <c r="A695" s="84" t="s">
        <v>2734</v>
      </c>
      <c r="B695" s="84" t="s">
        <v>312</v>
      </c>
      <c r="C695" s="84">
        <v>2</v>
      </c>
      <c r="D695" s="118">
        <v>0.0009823156841574521</v>
      </c>
      <c r="E695" s="118">
        <v>1.2845918521850443</v>
      </c>
      <c r="F695" s="84" t="s">
        <v>3935</v>
      </c>
      <c r="G695" s="84" t="b">
        <v>0</v>
      </c>
      <c r="H695" s="84" t="b">
        <v>0</v>
      </c>
      <c r="I695" s="84" t="b">
        <v>0</v>
      </c>
      <c r="J695" s="84" t="b">
        <v>0</v>
      </c>
      <c r="K695" s="84" t="b">
        <v>0</v>
      </c>
      <c r="L695" s="84" t="b">
        <v>0</v>
      </c>
    </row>
    <row r="696" spans="1:12" ht="15">
      <c r="A696" s="84" t="s">
        <v>312</v>
      </c>
      <c r="B696" s="84" t="s">
        <v>306</v>
      </c>
      <c r="C696" s="84">
        <v>2</v>
      </c>
      <c r="D696" s="118">
        <v>0.0009823156841574521</v>
      </c>
      <c r="E696" s="118">
        <v>1.4350846932657322</v>
      </c>
      <c r="F696" s="84" t="s">
        <v>3935</v>
      </c>
      <c r="G696" s="84" t="b">
        <v>0</v>
      </c>
      <c r="H696" s="84" t="b">
        <v>0</v>
      </c>
      <c r="I696" s="84" t="b">
        <v>0</v>
      </c>
      <c r="J696" s="84" t="b">
        <v>0</v>
      </c>
      <c r="K696" s="84" t="b">
        <v>0</v>
      </c>
      <c r="L696" s="84" t="b">
        <v>0</v>
      </c>
    </row>
    <row r="697" spans="1:12" ht="15">
      <c r="A697" s="84" t="s">
        <v>3838</v>
      </c>
      <c r="B697" s="84" t="s">
        <v>3839</v>
      </c>
      <c r="C697" s="84">
        <v>2</v>
      </c>
      <c r="D697" s="118">
        <v>0.0009823156841574521</v>
      </c>
      <c r="E697" s="118">
        <v>3.3057811512549824</v>
      </c>
      <c r="F697" s="84" t="s">
        <v>3935</v>
      </c>
      <c r="G697" s="84" t="b">
        <v>0</v>
      </c>
      <c r="H697" s="84" t="b">
        <v>0</v>
      </c>
      <c r="I697" s="84" t="b">
        <v>0</v>
      </c>
      <c r="J697" s="84" t="b">
        <v>0</v>
      </c>
      <c r="K697" s="84" t="b">
        <v>0</v>
      </c>
      <c r="L697" s="84" t="b">
        <v>0</v>
      </c>
    </row>
    <row r="698" spans="1:12" ht="15">
      <c r="A698" s="84" t="s">
        <v>3317</v>
      </c>
      <c r="B698" s="84" t="s">
        <v>3475</v>
      </c>
      <c r="C698" s="84">
        <v>2</v>
      </c>
      <c r="D698" s="118">
        <v>0.0009823156841574521</v>
      </c>
      <c r="E698" s="118">
        <v>2.3515386418156576</v>
      </c>
      <c r="F698" s="84" t="s">
        <v>3935</v>
      </c>
      <c r="G698" s="84" t="b">
        <v>0</v>
      </c>
      <c r="H698" s="84" t="b">
        <v>0</v>
      </c>
      <c r="I698" s="84" t="b">
        <v>0</v>
      </c>
      <c r="J698" s="84" t="b">
        <v>0</v>
      </c>
      <c r="K698" s="84" t="b">
        <v>0</v>
      </c>
      <c r="L698" s="84" t="b">
        <v>0</v>
      </c>
    </row>
    <row r="699" spans="1:12" ht="15">
      <c r="A699" s="84" t="s">
        <v>3475</v>
      </c>
      <c r="B699" s="84" t="s">
        <v>3840</v>
      </c>
      <c r="C699" s="84">
        <v>2</v>
      </c>
      <c r="D699" s="118">
        <v>0.0009823156841574521</v>
      </c>
      <c r="E699" s="118">
        <v>3.004751155591001</v>
      </c>
      <c r="F699" s="84" t="s">
        <v>3935</v>
      </c>
      <c r="G699" s="84" t="b">
        <v>0</v>
      </c>
      <c r="H699" s="84" t="b">
        <v>0</v>
      </c>
      <c r="I699" s="84" t="b">
        <v>0</v>
      </c>
      <c r="J699" s="84" t="b">
        <v>0</v>
      </c>
      <c r="K699" s="84" t="b">
        <v>0</v>
      </c>
      <c r="L699" s="84" t="b">
        <v>0</v>
      </c>
    </row>
    <row r="700" spans="1:12" ht="15">
      <c r="A700" s="84" t="s">
        <v>3840</v>
      </c>
      <c r="B700" s="84" t="s">
        <v>3841</v>
      </c>
      <c r="C700" s="84">
        <v>2</v>
      </c>
      <c r="D700" s="118">
        <v>0.0009823156841574521</v>
      </c>
      <c r="E700" s="118">
        <v>3.3057811512549824</v>
      </c>
      <c r="F700" s="84" t="s">
        <v>3935</v>
      </c>
      <c r="G700" s="84" t="b">
        <v>0</v>
      </c>
      <c r="H700" s="84" t="b">
        <v>0</v>
      </c>
      <c r="I700" s="84" t="b">
        <v>0</v>
      </c>
      <c r="J700" s="84" t="b">
        <v>0</v>
      </c>
      <c r="K700" s="84" t="b">
        <v>0</v>
      </c>
      <c r="L700" s="84" t="b">
        <v>0</v>
      </c>
    </row>
    <row r="701" spans="1:12" ht="15">
      <c r="A701" s="84" t="s">
        <v>3841</v>
      </c>
      <c r="B701" s="84" t="s">
        <v>3618</v>
      </c>
      <c r="C701" s="84">
        <v>2</v>
      </c>
      <c r="D701" s="118">
        <v>0.0009823156841574521</v>
      </c>
      <c r="E701" s="118">
        <v>3.129689892199301</v>
      </c>
      <c r="F701" s="84" t="s">
        <v>3935</v>
      </c>
      <c r="G701" s="84" t="b">
        <v>0</v>
      </c>
      <c r="H701" s="84" t="b">
        <v>0</v>
      </c>
      <c r="I701" s="84" t="b">
        <v>0</v>
      </c>
      <c r="J701" s="84" t="b">
        <v>0</v>
      </c>
      <c r="K701" s="84" t="b">
        <v>0</v>
      </c>
      <c r="L701" s="84" t="b">
        <v>0</v>
      </c>
    </row>
    <row r="702" spans="1:12" ht="15">
      <c r="A702" s="84" t="s">
        <v>3618</v>
      </c>
      <c r="B702" s="84" t="s">
        <v>3319</v>
      </c>
      <c r="C702" s="84">
        <v>2</v>
      </c>
      <c r="D702" s="118">
        <v>0.0009823156841574521</v>
      </c>
      <c r="E702" s="118">
        <v>2.476477378423957</v>
      </c>
      <c r="F702" s="84" t="s">
        <v>3935</v>
      </c>
      <c r="G702" s="84" t="b">
        <v>0</v>
      </c>
      <c r="H702" s="84" t="b">
        <v>0</v>
      </c>
      <c r="I702" s="84" t="b">
        <v>0</v>
      </c>
      <c r="J702" s="84" t="b">
        <v>0</v>
      </c>
      <c r="K702" s="84" t="b">
        <v>0</v>
      </c>
      <c r="L702" s="84" t="b">
        <v>0</v>
      </c>
    </row>
    <row r="703" spans="1:12" ht="15">
      <c r="A703" s="84" t="s">
        <v>3319</v>
      </c>
      <c r="B703" s="84" t="s">
        <v>1469</v>
      </c>
      <c r="C703" s="84">
        <v>2</v>
      </c>
      <c r="D703" s="118">
        <v>0.0009823156841574521</v>
      </c>
      <c r="E703" s="118">
        <v>0.9005201896602</v>
      </c>
      <c r="F703" s="84" t="s">
        <v>3935</v>
      </c>
      <c r="G703" s="84" t="b">
        <v>0</v>
      </c>
      <c r="H703" s="84" t="b">
        <v>0</v>
      </c>
      <c r="I703" s="84" t="b">
        <v>0</v>
      </c>
      <c r="J703" s="84" t="b">
        <v>0</v>
      </c>
      <c r="K703" s="84" t="b">
        <v>0</v>
      </c>
      <c r="L703" s="84" t="b">
        <v>0</v>
      </c>
    </row>
    <row r="704" spans="1:12" ht="15">
      <c r="A704" s="84" t="s">
        <v>1469</v>
      </c>
      <c r="B704" s="84" t="s">
        <v>3842</v>
      </c>
      <c r="C704" s="84">
        <v>2</v>
      </c>
      <c r="D704" s="118">
        <v>0.0009823156841574521</v>
      </c>
      <c r="E704" s="118">
        <v>1.5537327034355437</v>
      </c>
      <c r="F704" s="84" t="s">
        <v>3935</v>
      </c>
      <c r="G704" s="84" t="b">
        <v>0</v>
      </c>
      <c r="H704" s="84" t="b">
        <v>0</v>
      </c>
      <c r="I704" s="84" t="b">
        <v>0</v>
      </c>
      <c r="J704" s="84" t="b">
        <v>0</v>
      </c>
      <c r="K704" s="84" t="b">
        <v>0</v>
      </c>
      <c r="L704" s="84" t="b">
        <v>0</v>
      </c>
    </row>
    <row r="705" spans="1:12" ht="15">
      <c r="A705" s="84" t="s">
        <v>3842</v>
      </c>
      <c r="B705" s="84" t="s">
        <v>3619</v>
      </c>
      <c r="C705" s="84">
        <v>2</v>
      </c>
      <c r="D705" s="118">
        <v>0.0009823156841574521</v>
      </c>
      <c r="E705" s="118">
        <v>3.129689892199301</v>
      </c>
      <c r="F705" s="84" t="s">
        <v>3935</v>
      </c>
      <c r="G705" s="84" t="b">
        <v>0</v>
      </c>
      <c r="H705" s="84" t="b">
        <v>0</v>
      </c>
      <c r="I705" s="84" t="b">
        <v>0</v>
      </c>
      <c r="J705" s="84" t="b">
        <v>0</v>
      </c>
      <c r="K705" s="84" t="b">
        <v>0</v>
      </c>
      <c r="L705" s="84" t="b">
        <v>0</v>
      </c>
    </row>
    <row r="706" spans="1:12" ht="15">
      <c r="A706" s="84" t="s">
        <v>268</v>
      </c>
      <c r="B706" s="84" t="s">
        <v>3620</v>
      </c>
      <c r="C706" s="84">
        <v>2</v>
      </c>
      <c r="D706" s="118">
        <v>0.0009823156841574521</v>
      </c>
      <c r="E706" s="118">
        <v>3.3057811512549824</v>
      </c>
      <c r="F706" s="84" t="s">
        <v>3935</v>
      </c>
      <c r="G706" s="84" t="b">
        <v>0</v>
      </c>
      <c r="H706" s="84" t="b">
        <v>0</v>
      </c>
      <c r="I706" s="84" t="b">
        <v>0</v>
      </c>
      <c r="J706" s="84" t="b">
        <v>0</v>
      </c>
      <c r="K706" s="84" t="b">
        <v>0</v>
      </c>
      <c r="L706" s="84" t="b">
        <v>0</v>
      </c>
    </row>
    <row r="707" spans="1:12" ht="15">
      <c r="A707" s="84" t="s">
        <v>3628</v>
      </c>
      <c r="B707" s="84" t="s">
        <v>3843</v>
      </c>
      <c r="C707" s="84">
        <v>2</v>
      </c>
      <c r="D707" s="118">
        <v>0.0009823156841574521</v>
      </c>
      <c r="E707" s="118">
        <v>3.129689892199301</v>
      </c>
      <c r="F707" s="84" t="s">
        <v>3935</v>
      </c>
      <c r="G707" s="84" t="b">
        <v>0</v>
      </c>
      <c r="H707" s="84" t="b">
        <v>0</v>
      </c>
      <c r="I707" s="84" t="b">
        <v>0</v>
      </c>
      <c r="J707" s="84" t="b">
        <v>0</v>
      </c>
      <c r="K707" s="84" t="b">
        <v>0</v>
      </c>
      <c r="L707" s="84" t="b">
        <v>0</v>
      </c>
    </row>
    <row r="708" spans="1:12" ht="15">
      <c r="A708" s="84" t="s">
        <v>332</v>
      </c>
      <c r="B708" s="84" t="s">
        <v>3629</v>
      </c>
      <c r="C708" s="84">
        <v>2</v>
      </c>
      <c r="D708" s="118">
        <v>0.0009823156841574521</v>
      </c>
      <c r="E708" s="118">
        <v>3.3057811512549824</v>
      </c>
      <c r="F708" s="84" t="s">
        <v>3935</v>
      </c>
      <c r="G708" s="84" t="b">
        <v>0</v>
      </c>
      <c r="H708" s="84" t="b">
        <v>0</v>
      </c>
      <c r="I708" s="84" t="b">
        <v>0</v>
      </c>
      <c r="J708" s="84" t="b">
        <v>0</v>
      </c>
      <c r="K708" s="84" t="b">
        <v>0</v>
      </c>
      <c r="L708" s="84" t="b">
        <v>0</v>
      </c>
    </row>
    <row r="709" spans="1:12" ht="15">
      <c r="A709" s="84" t="s">
        <v>3636</v>
      </c>
      <c r="B709" s="84" t="s">
        <v>3845</v>
      </c>
      <c r="C709" s="84">
        <v>2</v>
      </c>
      <c r="D709" s="118">
        <v>0.0009823156841574521</v>
      </c>
      <c r="E709" s="118">
        <v>3.129689892199301</v>
      </c>
      <c r="F709" s="84" t="s">
        <v>3935</v>
      </c>
      <c r="G709" s="84" t="b">
        <v>0</v>
      </c>
      <c r="H709" s="84" t="b">
        <v>0</v>
      </c>
      <c r="I709" s="84" t="b">
        <v>0</v>
      </c>
      <c r="J709" s="84" t="b">
        <v>0</v>
      </c>
      <c r="K709" s="84" t="b">
        <v>0</v>
      </c>
      <c r="L709" s="84" t="b">
        <v>0</v>
      </c>
    </row>
    <row r="710" spans="1:12" ht="15">
      <c r="A710" s="84" t="s">
        <v>2734</v>
      </c>
      <c r="B710" s="84" t="s">
        <v>2743</v>
      </c>
      <c r="C710" s="84">
        <v>2</v>
      </c>
      <c r="D710" s="118">
        <v>0.0009823156841574521</v>
      </c>
      <c r="E710" s="118">
        <v>1.2054106061374195</v>
      </c>
      <c r="F710" s="84" t="s">
        <v>3935</v>
      </c>
      <c r="G710" s="84" t="b">
        <v>0</v>
      </c>
      <c r="H710" s="84" t="b">
        <v>0</v>
      </c>
      <c r="I710" s="84" t="b">
        <v>0</v>
      </c>
      <c r="J710" s="84" t="b">
        <v>0</v>
      </c>
      <c r="K710" s="84" t="b">
        <v>0</v>
      </c>
      <c r="L710" s="84" t="b">
        <v>0</v>
      </c>
    </row>
    <row r="711" spans="1:12" ht="15">
      <c r="A711" s="84" t="s">
        <v>3847</v>
      </c>
      <c r="B711" s="84" t="s">
        <v>3848</v>
      </c>
      <c r="C711" s="84">
        <v>2</v>
      </c>
      <c r="D711" s="118">
        <v>0.0009823156841574521</v>
      </c>
      <c r="E711" s="118">
        <v>3.3057811512549824</v>
      </c>
      <c r="F711" s="84" t="s">
        <v>3935</v>
      </c>
      <c r="G711" s="84" t="b">
        <v>0</v>
      </c>
      <c r="H711" s="84" t="b">
        <v>0</v>
      </c>
      <c r="I711" s="84" t="b">
        <v>0</v>
      </c>
      <c r="J711" s="84" t="b">
        <v>0</v>
      </c>
      <c r="K711" s="84" t="b">
        <v>0</v>
      </c>
      <c r="L711" s="84" t="b">
        <v>0</v>
      </c>
    </row>
    <row r="712" spans="1:12" ht="15">
      <c r="A712" s="84" t="s">
        <v>3427</v>
      </c>
      <c r="B712" s="84" t="s">
        <v>3428</v>
      </c>
      <c r="C712" s="84">
        <v>2</v>
      </c>
      <c r="D712" s="118">
        <v>0.0009823156841574521</v>
      </c>
      <c r="E712" s="118">
        <v>2.907841142582945</v>
      </c>
      <c r="F712" s="84" t="s">
        <v>3935</v>
      </c>
      <c r="G712" s="84" t="b">
        <v>0</v>
      </c>
      <c r="H712" s="84" t="b">
        <v>0</v>
      </c>
      <c r="I712" s="84" t="b">
        <v>0</v>
      </c>
      <c r="J712" s="84" t="b">
        <v>0</v>
      </c>
      <c r="K712" s="84" t="b">
        <v>0</v>
      </c>
      <c r="L712" s="84" t="b">
        <v>0</v>
      </c>
    </row>
    <row r="713" spans="1:12" ht="15">
      <c r="A713" s="84" t="s">
        <v>3428</v>
      </c>
      <c r="B713" s="84" t="s">
        <v>2764</v>
      </c>
      <c r="C713" s="84">
        <v>2</v>
      </c>
      <c r="D713" s="118">
        <v>0.0009823156841574521</v>
      </c>
      <c r="E713" s="118">
        <v>1.8664484574247195</v>
      </c>
      <c r="F713" s="84" t="s">
        <v>3935</v>
      </c>
      <c r="G713" s="84" t="b">
        <v>0</v>
      </c>
      <c r="H713" s="84" t="b">
        <v>0</v>
      </c>
      <c r="I713" s="84" t="b">
        <v>0</v>
      </c>
      <c r="J713" s="84" t="b">
        <v>0</v>
      </c>
      <c r="K713" s="84" t="b">
        <v>0</v>
      </c>
      <c r="L713" s="84" t="b">
        <v>0</v>
      </c>
    </row>
    <row r="714" spans="1:12" ht="15">
      <c r="A714" s="84" t="s">
        <v>3850</v>
      </c>
      <c r="B714" s="84" t="s">
        <v>3851</v>
      </c>
      <c r="C714" s="84">
        <v>2</v>
      </c>
      <c r="D714" s="118">
        <v>0.0009823156841574521</v>
      </c>
      <c r="E714" s="118">
        <v>3.3057811512549824</v>
      </c>
      <c r="F714" s="84" t="s">
        <v>3935</v>
      </c>
      <c r="G714" s="84" t="b">
        <v>0</v>
      </c>
      <c r="H714" s="84" t="b">
        <v>0</v>
      </c>
      <c r="I714" s="84" t="b">
        <v>0</v>
      </c>
      <c r="J714" s="84" t="b">
        <v>0</v>
      </c>
      <c r="K714" s="84" t="b">
        <v>0</v>
      </c>
      <c r="L714" s="84" t="b">
        <v>0</v>
      </c>
    </row>
    <row r="715" spans="1:12" ht="15">
      <c r="A715" s="84" t="s">
        <v>2743</v>
      </c>
      <c r="B715" s="84" t="s">
        <v>2733</v>
      </c>
      <c r="C715" s="84">
        <v>2</v>
      </c>
      <c r="D715" s="118">
        <v>0.0009823156841574521</v>
      </c>
      <c r="E715" s="118">
        <v>1.0843669134126435</v>
      </c>
      <c r="F715" s="84" t="s">
        <v>3935</v>
      </c>
      <c r="G715" s="84" t="b">
        <v>0</v>
      </c>
      <c r="H715" s="84" t="b">
        <v>0</v>
      </c>
      <c r="I715" s="84" t="b">
        <v>0</v>
      </c>
      <c r="J715" s="84" t="b">
        <v>0</v>
      </c>
      <c r="K715" s="84" t="b">
        <v>0</v>
      </c>
      <c r="L715" s="84" t="b">
        <v>0</v>
      </c>
    </row>
    <row r="716" spans="1:12" ht="15">
      <c r="A716" s="84" t="s">
        <v>2734</v>
      </c>
      <c r="B716" s="84" t="s">
        <v>3352</v>
      </c>
      <c r="C716" s="84">
        <v>2</v>
      </c>
      <c r="D716" s="118">
        <v>0.0009823156841574521</v>
      </c>
      <c r="E716" s="118">
        <v>1.2054106061374195</v>
      </c>
      <c r="F716" s="84" t="s">
        <v>3935</v>
      </c>
      <c r="G716" s="84" t="b">
        <v>0</v>
      </c>
      <c r="H716" s="84" t="b">
        <v>0</v>
      </c>
      <c r="I716" s="84" t="b">
        <v>0</v>
      </c>
      <c r="J716" s="84" t="b">
        <v>0</v>
      </c>
      <c r="K716" s="84" t="b">
        <v>0</v>
      </c>
      <c r="L716" s="84" t="b">
        <v>0</v>
      </c>
    </row>
    <row r="717" spans="1:12" ht="15">
      <c r="A717" s="84" t="s">
        <v>3374</v>
      </c>
      <c r="B717" s="84" t="s">
        <v>3575</v>
      </c>
      <c r="C717" s="84">
        <v>2</v>
      </c>
      <c r="D717" s="118">
        <v>0.0009823156841574521</v>
      </c>
      <c r="E717" s="118">
        <v>2.6525686374796384</v>
      </c>
      <c r="F717" s="84" t="s">
        <v>3935</v>
      </c>
      <c r="G717" s="84" t="b">
        <v>0</v>
      </c>
      <c r="H717" s="84" t="b">
        <v>0</v>
      </c>
      <c r="I717" s="84" t="b">
        <v>0</v>
      </c>
      <c r="J717" s="84" t="b">
        <v>0</v>
      </c>
      <c r="K717" s="84" t="b">
        <v>0</v>
      </c>
      <c r="L717" s="84" t="b">
        <v>0</v>
      </c>
    </row>
    <row r="718" spans="1:12" ht="15">
      <c r="A718" s="84" t="s">
        <v>351</v>
      </c>
      <c r="B718" s="84" t="s">
        <v>3854</v>
      </c>
      <c r="C718" s="84">
        <v>2</v>
      </c>
      <c r="D718" s="118">
        <v>0.0009823156841574521</v>
      </c>
      <c r="E718" s="118">
        <v>3.3057811512549824</v>
      </c>
      <c r="F718" s="84" t="s">
        <v>3935</v>
      </c>
      <c r="G718" s="84" t="b">
        <v>0</v>
      </c>
      <c r="H718" s="84" t="b">
        <v>0</v>
      </c>
      <c r="I718" s="84" t="b">
        <v>0</v>
      </c>
      <c r="J718" s="84" t="b">
        <v>0</v>
      </c>
      <c r="K718" s="84" t="b">
        <v>0</v>
      </c>
      <c r="L718" s="84" t="b">
        <v>0</v>
      </c>
    </row>
    <row r="719" spans="1:12" ht="15">
      <c r="A719" s="84" t="s">
        <v>3854</v>
      </c>
      <c r="B719" s="84" t="s">
        <v>3855</v>
      </c>
      <c r="C719" s="84">
        <v>2</v>
      </c>
      <c r="D719" s="118">
        <v>0.0009823156841574521</v>
      </c>
      <c r="E719" s="118">
        <v>3.3057811512549824</v>
      </c>
      <c r="F719" s="84" t="s">
        <v>3935</v>
      </c>
      <c r="G719" s="84" t="b">
        <v>0</v>
      </c>
      <c r="H719" s="84" t="b">
        <v>0</v>
      </c>
      <c r="I719" s="84" t="b">
        <v>0</v>
      </c>
      <c r="J719" s="84" t="b">
        <v>0</v>
      </c>
      <c r="K719" s="84" t="b">
        <v>0</v>
      </c>
      <c r="L719" s="84" t="b">
        <v>0</v>
      </c>
    </row>
    <row r="720" spans="1:12" ht="15">
      <c r="A720" s="84" t="s">
        <v>3855</v>
      </c>
      <c r="B720" s="84" t="s">
        <v>350</v>
      </c>
      <c r="C720" s="84">
        <v>2</v>
      </c>
      <c r="D720" s="118">
        <v>0.0009823156841574521</v>
      </c>
      <c r="E720" s="118">
        <v>3.3057811512549824</v>
      </c>
      <c r="F720" s="84" t="s">
        <v>3935</v>
      </c>
      <c r="G720" s="84" t="b">
        <v>0</v>
      </c>
      <c r="H720" s="84" t="b">
        <v>0</v>
      </c>
      <c r="I720" s="84" t="b">
        <v>0</v>
      </c>
      <c r="J720" s="84" t="b">
        <v>0</v>
      </c>
      <c r="K720" s="84" t="b">
        <v>0</v>
      </c>
      <c r="L720" s="84" t="b">
        <v>0</v>
      </c>
    </row>
    <row r="721" spans="1:12" ht="15">
      <c r="A721" s="84" t="s">
        <v>350</v>
      </c>
      <c r="B721" s="84" t="s">
        <v>3856</v>
      </c>
      <c r="C721" s="84">
        <v>2</v>
      </c>
      <c r="D721" s="118">
        <v>0.0009823156841574521</v>
      </c>
      <c r="E721" s="118">
        <v>3.3057811512549824</v>
      </c>
      <c r="F721" s="84" t="s">
        <v>3935</v>
      </c>
      <c r="G721" s="84" t="b">
        <v>0</v>
      </c>
      <c r="H721" s="84" t="b">
        <v>0</v>
      </c>
      <c r="I721" s="84" t="b">
        <v>0</v>
      </c>
      <c r="J721" s="84" t="b">
        <v>0</v>
      </c>
      <c r="K721" s="84" t="b">
        <v>0</v>
      </c>
      <c r="L721" s="84" t="b">
        <v>0</v>
      </c>
    </row>
    <row r="722" spans="1:12" ht="15">
      <c r="A722" s="84" t="s">
        <v>3856</v>
      </c>
      <c r="B722" s="84" t="s">
        <v>3857</v>
      </c>
      <c r="C722" s="84">
        <v>2</v>
      </c>
      <c r="D722" s="118">
        <v>0.0009823156841574521</v>
      </c>
      <c r="E722" s="118">
        <v>3.3057811512549824</v>
      </c>
      <c r="F722" s="84" t="s">
        <v>3935</v>
      </c>
      <c r="G722" s="84" t="b">
        <v>0</v>
      </c>
      <c r="H722" s="84" t="b">
        <v>0</v>
      </c>
      <c r="I722" s="84" t="b">
        <v>0</v>
      </c>
      <c r="J722" s="84" t="b">
        <v>0</v>
      </c>
      <c r="K722" s="84" t="b">
        <v>0</v>
      </c>
      <c r="L722" s="84" t="b">
        <v>0</v>
      </c>
    </row>
    <row r="723" spans="1:12" ht="15">
      <c r="A723" s="84" t="s">
        <v>3857</v>
      </c>
      <c r="B723" s="84" t="s">
        <v>3858</v>
      </c>
      <c r="C723" s="84">
        <v>2</v>
      </c>
      <c r="D723" s="118">
        <v>0.0009823156841574521</v>
      </c>
      <c r="E723" s="118">
        <v>3.3057811512549824</v>
      </c>
      <c r="F723" s="84" t="s">
        <v>3935</v>
      </c>
      <c r="G723" s="84" t="b">
        <v>0</v>
      </c>
      <c r="H723" s="84" t="b">
        <v>0</v>
      </c>
      <c r="I723" s="84" t="b">
        <v>0</v>
      </c>
      <c r="J723" s="84" t="b">
        <v>0</v>
      </c>
      <c r="K723" s="84" t="b">
        <v>0</v>
      </c>
      <c r="L723" s="84" t="b">
        <v>0</v>
      </c>
    </row>
    <row r="724" spans="1:12" ht="15">
      <c r="A724" s="84" t="s">
        <v>3858</v>
      </c>
      <c r="B724" s="84" t="s">
        <v>3859</v>
      </c>
      <c r="C724" s="84">
        <v>2</v>
      </c>
      <c r="D724" s="118">
        <v>0.0009823156841574521</v>
      </c>
      <c r="E724" s="118">
        <v>3.3057811512549824</v>
      </c>
      <c r="F724" s="84" t="s">
        <v>3935</v>
      </c>
      <c r="G724" s="84" t="b">
        <v>0</v>
      </c>
      <c r="H724" s="84" t="b">
        <v>0</v>
      </c>
      <c r="I724" s="84" t="b">
        <v>0</v>
      </c>
      <c r="J724" s="84" t="b">
        <v>0</v>
      </c>
      <c r="K724" s="84" t="b">
        <v>0</v>
      </c>
      <c r="L724" s="84" t="b">
        <v>0</v>
      </c>
    </row>
    <row r="725" spans="1:12" ht="15">
      <c r="A725" s="84" t="s">
        <v>3859</v>
      </c>
      <c r="B725" s="84" t="s">
        <v>3860</v>
      </c>
      <c r="C725" s="84">
        <v>2</v>
      </c>
      <c r="D725" s="118">
        <v>0.0009823156841574521</v>
      </c>
      <c r="E725" s="118">
        <v>3.3057811512549824</v>
      </c>
      <c r="F725" s="84" t="s">
        <v>3935</v>
      </c>
      <c r="G725" s="84" t="b">
        <v>0</v>
      </c>
      <c r="H725" s="84" t="b">
        <v>0</v>
      </c>
      <c r="I725" s="84" t="b">
        <v>0</v>
      </c>
      <c r="J725" s="84" t="b">
        <v>0</v>
      </c>
      <c r="K725" s="84" t="b">
        <v>0</v>
      </c>
      <c r="L725" s="84" t="b">
        <v>0</v>
      </c>
    </row>
    <row r="726" spans="1:12" ht="15">
      <c r="A726" s="84" t="s">
        <v>3860</v>
      </c>
      <c r="B726" s="84" t="s">
        <v>3861</v>
      </c>
      <c r="C726" s="84">
        <v>2</v>
      </c>
      <c r="D726" s="118">
        <v>0.0009823156841574521</v>
      </c>
      <c r="E726" s="118">
        <v>3.3057811512549824</v>
      </c>
      <c r="F726" s="84" t="s">
        <v>3935</v>
      </c>
      <c r="G726" s="84" t="b">
        <v>0</v>
      </c>
      <c r="H726" s="84" t="b">
        <v>0</v>
      </c>
      <c r="I726" s="84" t="b">
        <v>0</v>
      </c>
      <c r="J726" s="84" t="b">
        <v>0</v>
      </c>
      <c r="K726" s="84" t="b">
        <v>0</v>
      </c>
      <c r="L726" s="84" t="b">
        <v>0</v>
      </c>
    </row>
    <row r="727" spans="1:12" ht="15">
      <c r="A727" s="84" t="s">
        <v>3861</v>
      </c>
      <c r="B727" s="84" t="s">
        <v>3429</v>
      </c>
      <c r="C727" s="84">
        <v>2</v>
      </c>
      <c r="D727" s="118">
        <v>0.0009823156841574521</v>
      </c>
      <c r="E727" s="118">
        <v>2.907841142582945</v>
      </c>
      <c r="F727" s="84" t="s">
        <v>3935</v>
      </c>
      <c r="G727" s="84" t="b">
        <v>0</v>
      </c>
      <c r="H727" s="84" t="b">
        <v>0</v>
      </c>
      <c r="I727" s="84" t="b">
        <v>0</v>
      </c>
      <c r="J727" s="84" t="b">
        <v>0</v>
      </c>
      <c r="K727" s="84" t="b">
        <v>0</v>
      </c>
      <c r="L727" s="84" t="b">
        <v>0</v>
      </c>
    </row>
    <row r="728" spans="1:12" ht="15">
      <c r="A728" s="84" t="s">
        <v>3429</v>
      </c>
      <c r="B728" s="84" t="s">
        <v>3862</v>
      </c>
      <c r="C728" s="84">
        <v>2</v>
      </c>
      <c r="D728" s="118">
        <v>0.0009823156841574521</v>
      </c>
      <c r="E728" s="118">
        <v>2.907841142582945</v>
      </c>
      <c r="F728" s="84" t="s">
        <v>3935</v>
      </c>
      <c r="G728" s="84" t="b">
        <v>0</v>
      </c>
      <c r="H728" s="84" t="b">
        <v>0</v>
      </c>
      <c r="I728" s="84" t="b">
        <v>0</v>
      </c>
      <c r="J728" s="84" t="b">
        <v>0</v>
      </c>
      <c r="K728" s="84" t="b">
        <v>0</v>
      </c>
      <c r="L728" s="84" t="b">
        <v>0</v>
      </c>
    </row>
    <row r="729" spans="1:12" ht="15">
      <c r="A729" s="84" t="s">
        <v>3862</v>
      </c>
      <c r="B729" s="84" t="s">
        <v>3375</v>
      </c>
      <c r="C729" s="84">
        <v>2</v>
      </c>
      <c r="D729" s="118">
        <v>0.0009823156841574521</v>
      </c>
      <c r="E729" s="118">
        <v>2.82865989653532</v>
      </c>
      <c r="F729" s="84" t="s">
        <v>3935</v>
      </c>
      <c r="G729" s="84" t="b">
        <v>0</v>
      </c>
      <c r="H729" s="84" t="b">
        <v>0</v>
      </c>
      <c r="I729" s="84" t="b">
        <v>0</v>
      </c>
      <c r="J729" s="84" t="b">
        <v>0</v>
      </c>
      <c r="K729" s="84" t="b">
        <v>0</v>
      </c>
      <c r="L729" s="84" t="b">
        <v>0</v>
      </c>
    </row>
    <row r="730" spans="1:12" ht="15">
      <c r="A730" s="84" t="s">
        <v>3375</v>
      </c>
      <c r="B730" s="84" t="s">
        <v>2734</v>
      </c>
      <c r="C730" s="84">
        <v>2</v>
      </c>
      <c r="D730" s="118">
        <v>0.0009823156841574521</v>
      </c>
      <c r="E730" s="118">
        <v>1.1876818391769877</v>
      </c>
      <c r="F730" s="84" t="s">
        <v>3935</v>
      </c>
      <c r="G730" s="84" t="b">
        <v>0</v>
      </c>
      <c r="H730" s="84" t="b">
        <v>0</v>
      </c>
      <c r="I730" s="84" t="b">
        <v>0</v>
      </c>
      <c r="J730" s="84" t="b">
        <v>0</v>
      </c>
      <c r="K730" s="84" t="b">
        <v>0</v>
      </c>
      <c r="L730" s="84" t="b">
        <v>0</v>
      </c>
    </row>
    <row r="731" spans="1:12" ht="15">
      <c r="A731" s="84" t="s">
        <v>2734</v>
      </c>
      <c r="B731" s="84" t="s">
        <v>2771</v>
      </c>
      <c r="C731" s="84">
        <v>2</v>
      </c>
      <c r="D731" s="118">
        <v>0.0009823156841574521</v>
      </c>
      <c r="E731" s="118">
        <v>0.7531129351427891</v>
      </c>
      <c r="F731" s="84" t="s">
        <v>3935</v>
      </c>
      <c r="G731" s="84" t="b">
        <v>0</v>
      </c>
      <c r="H731" s="84" t="b">
        <v>0</v>
      </c>
      <c r="I731" s="84" t="b">
        <v>0</v>
      </c>
      <c r="J731" s="84" t="b">
        <v>0</v>
      </c>
      <c r="K731" s="84" t="b">
        <v>0</v>
      </c>
      <c r="L731" s="84" t="b">
        <v>0</v>
      </c>
    </row>
    <row r="732" spans="1:12" ht="15">
      <c r="A732" s="84" t="s">
        <v>2773</v>
      </c>
      <c r="B732" s="84" t="s">
        <v>2774</v>
      </c>
      <c r="C732" s="84">
        <v>2</v>
      </c>
      <c r="D732" s="118">
        <v>0.0009823156841574521</v>
      </c>
      <c r="E732" s="118">
        <v>1.714716544228483</v>
      </c>
      <c r="F732" s="84" t="s">
        <v>3935</v>
      </c>
      <c r="G732" s="84" t="b">
        <v>0</v>
      </c>
      <c r="H732" s="84" t="b">
        <v>0</v>
      </c>
      <c r="I732" s="84" t="b">
        <v>0</v>
      </c>
      <c r="J732" s="84" t="b">
        <v>0</v>
      </c>
      <c r="K732" s="84" t="b">
        <v>0</v>
      </c>
      <c r="L732" s="84" t="b">
        <v>0</v>
      </c>
    </row>
    <row r="733" spans="1:12" ht="15">
      <c r="A733" s="84" t="s">
        <v>2775</v>
      </c>
      <c r="B733" s="84" t="s">
        <v>2961</v>
      </c>
      <c r="C733" s="84">
        <v>2</v>
      </c>
      <c r="D733" s="118">
        <v>0.0009823156841574521</v>
      </c>
      <c r="E733" s="118">
        <v>2.6525686374796384</v>
      </c>
      <c r="F733" s="84" t="s">
        <v>3935</v>
      </c>
      <c r="G733" s="84" t="b">
        <v>0</v>
      </c>
      <c r="H733" s="84" t="b">
        <v>0</v>
      </c>
      <c r="I733" s="84" t="b">
        <v>0</v>
      </c>
      <c r="J733" s="84" t="b">
        <v>0</v>
      </c>
      <c r="K733" s="84" t="b">
        <v>0</v>
      </c>
      <c r="L733" s="84" t="b">
        <v>0</v>
      </c>
    </row>
    <row r="734" spans="1:12" ht="15">
      <c r="A734" s="84" t="s">
        <v>257</v>
      </c>
      <c r="B734" s="84" t="s">
        <v>2777</v>
      </c>
      <c r="C734" s="84">
        <v>2</v>
      </c>
      <c r="D734" s="118">
        <v>0.0009823156841574521</v>
      </c>
      <c r="E734" s="118">
        <v>2.82865989653532</v>
      </c>
      <c r="F734" s="84" t="s">
        <v>3935</v>
      </c>
      <c r="G734" s="84" t="b">
        <v>0</v>
      </c>
      <c r="H734" s="84" t="b">
        <v>0</v>
      </c>
      <c r="I734" s="84" t="b">
        <v>0</v>
      </c>
      <c r="J734" s="84" t="b">
        <v>0</v>
      </c>
      <c r="K734" s="84" t="b">
        <v>0</v>
      </c>
      <c r="L734" s="84" t="b">
        <v>0</v>
      </c>
    </row>
    <row r="735" spans="1:12" ht="15">
      <c r="A735" s="84" t="s">
        <v>2796</v>
      </c>
      <c r="B735" s="84" t="s">
        <v>3450</v>
      </c>
      <c r="C735" s="84">
        <v>2</v>
      </c>
      <c r="D735" s="118">
        <v>0.0009823156841574521</v>
      </c>
      <c r="E735" s="118">
        <v>2.3057811512549824</v>
      </c>
      <c r="F735" s="84" t="s">
        <v>3935</v>
      </c>
      <c r="G735" s="84" t="b">
        <v>0</v>
      </c>
      <c r="H735" s="84" t="b">
        <v>0</v>
      </c>
      <c r="I735" s="84" t="b">
        <v>0</v>
      </c>
      <c r="J735" s="84" t="b">
        <v>0</v>
      </c>
      <c r="K735" s="84" t="b">
        <v>0</v>
      </c>
      <c r="L735" s="84" t="b">
        <v>0</v>
      </c>
    </row>
    <row r="736" spans="1:12" ht="15">
      <c r="A736" s="84" t="s">
        <v>2741</v>
      </c>
      <c r="B736" s="84" t="s">
        <v>3480</v>
      </c>
      <c r="C736" s="84">
        <v>2</v>
      </c>
      <c r="D736" s="118">
        <v>0.0009823156841574521</v>
      </c>
      <c r="E736" s="118">
        <v>2.1016611685990574</v>
      </c>
      <c r="F736" s="84" t="s">
        <v>3935</v>
      </c>
      <c r="G736" s="84" t="b">
        <v>0</v>
      </c>
      <c r="H736" s="84" t="b">
        <v>0</v>
      </c>
      <c r="I736" s="84" t="b">
        <v>0</v>
      </c>
      <c r="J736" s="84" t="b">
        <v>0</v>
      </c>
      <c r="K736" s="84" t="b">
        <v>0</v>
      </c>
      <c r="L736" s="84" t="b">
        <v>0</v>
      </c>
    </row>
    <row r="737" spans="1:12" ht="15">
      <c r="A737" s="84" t="s">
        <v>3480</v>
      </c>
      <c r="B737" s="84" t="s">
        <v>3863</v>
      </c>
      <c r="C737" s="84">
        <v>2</v>
      </c>
      <c r="D737" s="118">
        <v>0.0009823156841574521</v>
      </c>
      <c r="E737" s="118">
        <v>3.004751155591001</v>
      </c>
      <c r="F737" s="84" t="s">
        <v>3935</v>
      </c>
      <c r="G737" s="84" t="b">
        <v>0</v>
      </c>
      <c r="H737" s="84" t="b">
        <v>0</v>
      </c>
      <c r="I737" s="84" t="b">
        <v>0</v>
      </c>
      <c r="J737" s="84" t="b">
        <v>0</v>
      </c>
      <c r="K737" s="84" t="b">
        <v>0</v>
      </c>
      <c r="L737" s="84" t="b">
        <v>0</v>
      </c>
    </row>
    <row r="738" spans="1:12" ht="15">
      <c r="A738" s="84" t="s">
        <v>3863</v>
      </c>
      <c r="B738" s="84" t="s">
        <v>3481</v>
      </c>
      <c r="C738" s="84">
        <v>2</v>
      </c>
      <c r="D738" s="118">
        <v>0.0009823156841574521</v>
      </c>
      <c r="E738" s="118">
        <v>3.004751155591001</v>
      </c>
      <c r="F738" s="84" t="s">
        <v>3935</v>
      </c>
      <c r="G738" s="84" t="b">
        <v>0</v>
      </c>
      <c r="H738" s="84" t="b">
        <v>0</v>
      </c>
      <c r="I738" s="84" t="b">
        <v>0</v>
      </c>
      <c r="J738" s="84" t="b">
        <v>0</v>
      </c>
      <c r="K738" s="84" t="b">
        <v>0</v>
      </c>
      <c r="L738" s="84" t="b">
        <v>0</v>
      </c>
    </row>
    <row r="739" spans="1:12" ht="15">
      <c r="A739" s="84" t="s">
        <v>3481</v>
      </c>
      <c r="B739" s="84" t="s">
        <v>3325</v>
      </c>
      <c r="C739" s="84">
        <v>2</v>
      </c>
      <c r="D739" s="118">
        <v>0.0009823156841574521</v>
      </c>
      <c r="E739" s="118">
        <v>2.4026911642630386</v>
      </c>
      <c r="F739" s="84" t="s">
        <v>3935</v>
      </c>
      <c r="G739" s="84" t="b">
        <v>0</v>
      </c>
      <c r="H739" s="84" t="b">
        <v>0</v>
      </c>
      <c r="I739" s="84" t="b">
        <v>0</v>
      </c>
      <c r="J739" s="84" t="b">
        <v>0</v>
      </c>
      <c r="K739" s="84" t="b">
        <v>0</v>
      </c>
      <c r="L739" s="84" t="b">
        <v>0</v>
      </c>
    </row>
    <row r="740" spans="1:12" ht="15">
      <c r="A740" s="84" t="s">
        <v>3325</v>
      </c>
      <c r="B740" s="84" t="s">
        <v>3639</v>
      </c>
      <c r="C740" s="84">
        <v>2</v>
      </c>
      <c r="D740" s="118">
        <v>0.0009823156841574521</v>
      </c>
      <c r="E740" s="118">
        <v>2.70372115992702</v>
      </c>
      <c r="F740" s="84" t="s">
        <v>3935</v>
      </c>
      <c r="G740" s="84" t="b">
        <v>0</v>
      </c>
      <c r="H740" s="84" t="b">
        <v>0</v>
      </c>
      <c r="I740" s="84" t="b">
        <v>0</v>
      </c>
      <c r="J740" s="84" t="b">
        <v>0</v>
      </c>
      <c r="K740" s="84" t="b">
        <v>0</v>
      </c>
      <c r="L740" s="84" t="b">
        <v>0</v>
      </c>
    </row>
    <row r="741" spans="1:12" ht="15">
      <c r="A741" s="84" t="s">
        <v>3640</v>
      </c>
      <c r="B741" s="84" t="s">
        <v>3864</v>
      </c>
      <c r="C741" s="84">
        <v>2</v>
      </c>
      <c r="D741" s="118">
        <v>0.0009823156841574521</v>
      </c>
      <c r="E741" s="118">
        <v>3.129689892199301</v>
      </c>
      <c r="F741" s="84" t="s">
        <v>3935</v>
      </c>
      <c r="G741" s="84" t="b">
        <v>0</v>
      </c>
      <c r="H741" s="84" t="b">
        <v>0</v>
      </c>
      <c r="I741" s="84" t="b">
        <v>0</v>
      </c>
      <c r="J741" s="84" t="b">
        <v>0</v>
      </c>
      <c r="K741" s="84" t="b">
        <v>0</v>
      </c>
      <c r="L741" s="84" t="b">
        <v>0</v>
      </c>
    </row>
    <row r="742" spans="1:12" ht="15">
      <c r="A742" s="84" t="s">
        <v>3864</v>
      </c>
      <c r="B742" s="84" t="s">
        <v>3865</v>
      </c>
      <c r="C742" s="84">
        <v>2</v>
      </c>
      <c r="D742" s="118">
        <v>0.0009823156841574521</v>
      </c>
      <c r="E742" s="118">
        <v>3.3057811512549824</v>
      </c>
      <c r="F742" s="84" t="s">
        <v>3935</v>
      </c>
      <c r="G742" s="84" t="b">
        <v>0</v>
      </c>
      <c r="H742" s="84" t="b">
        <v>0</v>
      </c>
      <c r="I742" s="84" t="b">
        <v>0</v>
      </c>
      <c r="J742" s="84" t="b">
        <v>0</v>
      </c>
      <c r="K742" s="84" t="b">
        <v>0</v>
      </c>
      <c r="L742" s="84" t="b">
        <v>0</v>
      </c>
    </row>
    <row r="743" spans="1:12" ht="15">
      <c r="A743" s="84" t="s">
        <v>3865</v>
      </c>
      <c r="B743" s="84" t="s">
        <v>3866</v>
      </c>
      <c r="C743" s="84">
        <v>2</v>
      </c>
      <c r="D743" s="118">
        <v>0.0009823156841574521</v>
      </c>
      <c r="E743" s="118">
        <v>3.3057811512549824</v>
      </c>
      <c r="F743" s="84" t="s">
        <v>3935</v>
      </c>
      <c r="G743" s="84" t="b">
        <v>0</v>
      </c>
      <c r="H743" s="84" t="b">
        <v>0</v>
      </c>
      <c r="I743" s="84" t="b">
        <v>0</v>
      </c>
      <c r="J743" s="84" t="b">
        <v>0</v>
      </c>
      <c r="K743" s="84" t="b">
        <v>0</v>
      </c>
      <c r="L743" s="84" t="b">
        <v>0</v>
      </c>
    </row>
    <row r="744" spans="1:12" ht="15">
      <c r="A744" s="84" t="s">
        <v>3375</v>
      </c>
      <c r="B744" s="84" t="s">
        <v>3429</v>
      </c>
      <c r="C744" s="84">
        <v>2</v>
      </c>
      <c r="D744" s="118">
        <v>0.0009823156841574521</v>
      </c>
      <c r="E744" s="118">
        <v>2.509901133910907</v>
      </c>
      <c r="F744" s="84" t="s">
        <v>3935</v>
      </c>
      <c r="G744" s="84" t="b">
        <v>0</v>
      </c>
      <c r="H744" s="84" t="b">
        <v>0</v>
      </c>
      <c r="I744" s="84" t="b">
        <v>0</v>
      </c>
      <c r="J744" s="84" t="b">
        <v>0</v>
      </c>
      <c r="K744" s="84" t="b">
        <v>0</v>
      </c>
      <c r="L744" s="84" t="b">
        <v>0</v>
      </c>
    </row>
    <row r="745" spans="1:12" ht="15">
      <c r="A745" s="84" t="s">
        <v>3429</v>
      </c>
      <c r="B745" s="84" t="s">
        <v>674</v>
      </c>
      <c r="C745" s="84">
        <v>2</v>
      </c>
      <c r="D745" s="118">
        <v>0.0009823156841574521</v>
      </c>
      <c r="E745" s="118">
        <v>1.430719887863282</v>
      </c>
      <c r="F745" s="84" t="s">
        <v>3935</v>
      </c>
      <c r="G745" s="84" t="b">
        <v>0</v>
      </c>
      <c r="H745" s="84" t="b">
        <v>0</v>
      </c>
      <c r="I745" s="84" t="b">
        <v>0</v>
      </c>
      <c r="J745" s="84" t="b">
        <v>0</v>
      </c>
      <c r="K745" s="84" t="b">
        <v>0</v>
      </c>
      <c r="L745" s="84" t="b">
        <v>0</v>
      </c>
    </row>
    <row r="746" spans="1:12" ht="15">
      <c r="A746" s="84" t="s">
        <v>674</v>
      </c>
      <c r="B746" s="84" t="s">
        <v>3870</v>
      </c>
      <c r="C746" s="84">
        <v>2</v>
      </c>
      <c r="D746" s="118">
        <v>0.0009823156841574521</v>
      </c>
      <c r="E746" s="118">
        <v>1.7872672113770947</v>
      </c>
      <c r="F746" s="84" t="s">
        <v>3935</v>
      </c>
      <c r="G746" s="84" t="b">
        <v>0</v>
      </c>
      <c r="H746" s="84" t="b">
        <v>0</v>
      </c>
      <c r="I746" s="84" t="b">
        <v>0</v>
      </c>
      <c r="J746" s="84" t="b">
        <v>0</v>
      </c>
      <c r="K746" s="84" t="b">
        <v>0</v>
      </c>
      <c r="L746" s="84" t="b">
        <v>0</v>
      </c>
    </row>
    <row r="747" spans="1:12" ht="15">
      <c r="A747" s="84" t="s">
        <v>3870</v>
      </c>
      <c r="B747" s="84" t="s">
        <v>2733</v>
      </c>
      <c r="C747" s="84">
        <v>2</v>
      </c>
      <c r="D747" s="118">
        <v>0.0009823156841574521</v>
      </c>
      <c r="E747" s="118">
        <v>1.561488168132306</v>
      </c>
      <c r="F747" s="84" t="s">
        <v>3935</v>
      </c>
      <c r="G747" s="84" t="b">
        <v>0</v>
      </c>
      <c r="H747" s="84" t="b">
        <v>0</v>
      </c>
      <c r="I747" s="84" t="b">
        <v>0</v>
      </c>
      <c r="J747" s="84" t="b">
        <v>0</v>
      </c>
      <c r="K747" s="84" t="b">
        <v>0</v>
      </c>
      <c r="L747" s="84" t="b">
        <v>0</v>
      </c>
    </row>
    <row r="748" spans="1:12" ht="15">
      <c r="A748" s="84" t="s">
        <v>2733</v>
      </c>
      <c r="B748" s="84" t="s">
        <v>3312</v>
      </c>
      <c r="C748" s="84">
        <v>2</v>
      </c>
      <c r="D748" s="118">
        <v>0.0009823156841574521</v>
      </c>
      <c r="E748" s="118">
        <v>0.9161721352029961</v>
      </c>
      <c r="F748" s="84" t="s">
        <v>3935</v>
      </c>
      <c r="G748" s="84" t="b">
        <v>0</v>
      </c>
      <c r="H748" s="84" t="b">
        <v>0</v>
      </c>
      <c r="I748" s="84" t="b">
        <v>0</v>
      </c>
      <c r="J748" s="84" t="b">
        <v>0</v>
      </c>
      <c r="K748" s="84" t="b">
        <v>0</v>
      </c>
      <c r="L748" s="84" t="b">
        <v>0</v>
      </c>
    </row>
    <row r="749" spans="1:12" ht="15">
      <c r="A749" s="84" t="s">
        <v>3312</v>
      </c>
      <c r="B749" s="84" t="s">
        <v>3295</v>
      </c>
      <c r="C749" s="84">
        <v>2</v>
      </c>
      <c r="D749" s="118">
        <v>0.0009823156841574521</v>
      </c>
      <c r="E749" s="118">
        <v>1.9122059479853948</v>
      </c>
      <c r="F749" s="84" t="s">
        <v>3935</v>
      </c>
      <c r="G749" s="84" t="b">
        <v>0</v>
      </c>
      <c r="H749" s="84" t="b">
        <v>0</v>
      </c>
      <c r="I749" s="84" t="b">
        <v>0</v>
      </c>
      <c r="J749" s="84" t="b">
        <v>0</v>
      </c>
      <c r="K749" s="84" t="b">
        <v>0</v>
      </c>
      <c r="L749" s="84" t="b">
        <v>0</v>
      </c>
    </row>
    <row r="750" spans="1:12" ht="15">
      <c r="A750" s="84" t="s">
        <v>3295</v>
      </c>
      <c r="B750" s="84" t="s">
        <v>3483</v>
      </c>
      <c r="C750" s="84">
        <v>2</v>
      </c>
      <c r="D750" s="118">
        <v>0.0009823156841574521</v>
      </c>
      <c r="E750" s="118">
        <v>2.1918377989481455</v>
      </c>
      <c r="F750" s="84" t="s">
        <v>3935</v>
      </c>
      <c r="G750" s="84" t="b">
        <v>0</v>
      </c>
      <c r="H750" s="84" t="b">
        <v>0</v>
      </c>
      <c r="I750" s="84" t="b">
        <v>0</v>
      </c>
      <c r="J750" s="84" t="b">
        <v>0</v>
      </c>
      <c r="K750" s="84" t="b">
        <v>0</v>
      </c>
      <c r="L750" s="84" t="b">
        <v>0</v>
      </c>
    </row>
    <row r="751" spans="1:12" ht="15">
      <c r="A751" s="84" t="s">
        <v>295</v>
      </c>
      <c r="B751" s="84" t="s">
        <v>3561</v>
      </c>
      <c r="C751" s="84">
        <v>2</v>
      </c>
      <c r="D751" s="118">
        <v>0.0009823156841574521</v>
      </c>
      <c r="E751" s="118">
        <v>1.9733426913393768</v>
      </c>
      <c r="F751" s="84" t="s">
        <v>3935</v>
      </c>
      <c r="G751" s="84" t="b">
        <v>0</v>
      </c>
      <c r="H751" s="84" t="b">
        <v>0</v>
      </c>
      <c r="I751" s="84" t="b">
        <v>0</v>
      </c>
      <c r="J751" s="84" t="b">
        <v>0</v>
      </c>
      <c r="K751" s="84" t="b">
        <v>0</v>
      </c>
      <c r="L751" s="84" t="b">
        <v>0</v>
      </c>
    </row>
    <row r="752" spans="1:12" ht="15">
      <c r="A752" s="84" t="s">
        <v>3571</v>
      </c>
      <c r="B752" s="84" t="s">
        <v>3871</v>
      </c>
      <c r="C752" s="84">
        <v>2</v>
      </c>
      <c r="D752" s="118">
        <v>0.0009823156841574521</v>
      </c>
      <c r="E752" s="118">
        <v>3.129689892199301</v>
      </c>
      <c r="F752" s="84" t="s">
        <v>3935</v>
      </c>
      <c r="G752" s="84" t="b">
        <v>1</v>
      </c>
      <c r="H752" s="84" t="b">
        <v>0</v>
      </c>
      <c r="I752" s="84" t="b">
        <v>0</v>
      </c>
      <c r="J752" s="84" t="b">
        <v>0</v>
      </c>
      <c r="K752" s="84" t="b">
        <v>0</v>
      </c>
      <c r="L752" s="84" t="b">
        <v>0</v>
      </c>
    </row>
    <row r="753" spans="1:12" ht="15">
      <c r="A753" s="84" t="s">
        <v>3642</v>
      </c>
      <c r="B753" s="84" t="s">
        <v>3874</v>
      </c>
      <c r="C753" s="84">
        <v>2</v>
      </c>
      <c r="D753" s="118">
        <v>0.0009823156841574521</v>
      </c>
      <c r="E753" s="118">
        <v>3.129689892199301</v>
      </c>
      <c r="F753" s="84" t="s">
        <v>3935</v>
      </c>
      <c r="G753" s="84" t="b">
        <v>0</v>
      </c>
      <c r="H753" s="84" t="b">
        <v>0</v>
      </c>
      <c r="I753" s="84" t="b">
        <v>0</v>
      </c>
      <c r="J753" s="84" t="b">
        <v>0</v>
      </c>
      <c r="K753" s="84" t="b">
        <v>0</v>
      </c>
      <c r="L753" s="84" t="b">
        <v>0</v>
      </c>
    </row>
    <row r="754" spans="1:12" ht="15">
      <c r="A754" s="84" t="s">
        <v>3647</v>
      </c>
      <c r="B754" s="84" t="s">
        <v>2734</v>
      </c>
      <c r="C754" s="84">
        <v>2</v>
      </c>
      <c r="D754" s="118">
        <v>0.0009823156841574521</v>
      </c>
      <c r="E754" s="118">
        <v>1.409530588793344</v>
      </c>
      <c r="F754" s="84" t="s">
        <v>3935</v>
      </c>
      <c r="G754" s="84" t="b">
        <v>0</v>
      </c>
      <c r="H754" s="84" t="b">
        <v>0</v>
      </c>
      <c r="I754" s="84" t="b">
        <v>0</v>
      </c>
      <c r="J754" s="84" t="b">
        <v>0</v>
      </c>
      <c r="K754" s="84" t="b">
        <v>0</v>
      </c>
      <c r="L754" s="84" t="b">
        <v>0</v>
      </c>
    </row>
    <row r="755" spans="1:12" ht="15">
      <c r="A755" s="84" t="s">
        <v>2733</v>
      </c>
      <c r="B755" s="84" t="s">
        <v>3878</v>
      </c>
      <c r="C755" s="84">
        <v>2</v>
      </c>
      <c r="D755" s="118">
        <v>0.0009823156841574521</v>
      </c>
      <c r="E755" s="118">
        <v>1.5693846489783398</v>
      </c>
      <c r="F755" s="84" t="s">
        <v>3935</v>
      </c>
      <c r="G755" s="84" t="b">
        <v>0</v>
      </c>
      <c r="H755" s="84" t="b">
        <v>0</v>
      </c>
      <c r="I755" s="84" t="b">
        <v>0</v>
      </c>
      <c r="J755" s="84" t="b">
        <v>0</v>
      </c>
      <c r="K755" s="84" t="b">
        <v>0</v>
      </c>
      <c r="L755" s="84" t="b">
        <v>0</v>
      </c>
    </row>
    <row r="756" spans="1:12" ht="15">
      <c r="A756" s="84" t="s">
        <v>3878</v>
      </c>
      <c r="B756" s="84" t="s">
        <v>3418</v>
      </c>
      <c r="C756" s="84">
        <v>2</v>
      </c>
      <c r="D756" s="118">
        <v>0.0009823156841574521</v>
      </c>
      <c r="E756" s="118">
        <v>2.907841142582945</v>
      </c>
      <c r="F756" s="84" t="s">
        <v>3935</v>
      </c>
      <c r="G756" s="84" t="b">
        <v>0</v>
      </c>
      <c r="H756" s="84" t="b">
        <v>0</v>
      </c>
      <c r="I756" s="84" t="b">
        <v>0</v>
      </c>
      <c r="J756" s="84" t="b">
        <v>0</v>
      </c>
      <c r="K756" s="84" t="b">
        <v>0</v>
      </c>
      <c r="L756" s="84" t="b">
        <v>0</v>
      </c>
    </row>
    <row r="757" spans="1:12" ht="15">
      <c r="A757" s="84" t="s">
        <v>3418</v>
      </c>
      <c r="B757" s="84" t="s">
        <v>3479</v>
      </c>
      <c r="C757" s="84">
        <v>2</v>
      </c>
      <c r="D757" s="118">
        <v>0.0009823156841574521</v>
      </c>
      <c r="E757" s="118">
        <v>2.6068111469189637</v>
      </c>
      <c r="F757" s="84" t="s">
        <v>3935</v>
      </c>
      <c r="G757" s="84" t="b">
        <v>0</v>
      </c>
      <c r="H757" s="84" t="b">
        <v>0</v>
      </c>
      <c r="I757" s="84" t="b">
        <v>0</v>
      </c>
      <c r="J757" s="84" t="b">
        <v>0</v>
      </c>
      <c r="K757" s="84" t="b">
        <v>0</v>
      </c>
      <c r="L757" s="84" t="b">
        <v>0</v>
      </c>
    </row>
    <row r="758" spans="1:12" ht="15">
      <c r="A758" s="84" t="s">
        <v>3479</v>
      </c>
      <c r="B758" s="84" t="s">
        <v>2764</v>
      </c>
      <c r="C758" s="84">
        <v>2</v>
      </c>
      <c r="D758" s="118">
        <v>0.0009823156841574521</v>
      </c>
      <c r="E758" s="118">
        <v>1.963358470432776</v>
      </c>
      <c r="F758" s="84" t="s">
        <v>3935</v>
      </c>
      <c r="G758" s="84" t="b">
        <v>0</v>
      </c>
      <c r="H758" s="84" t="b">
        <v>0</v>
      </c>
      <c r="I758" s="84" t="b">
        <v>0</v>
      </c>
      <c r="J758" s="84" t="b">
        <v>0</v>
      </c>
      <c r="K758" s="84" t="b">
        <v>0</v>
      </c>
      <c r="L758" s="84" t="b">
        <v>0</v>
      </c>
    </row>
    <row r="759" spans="1:12" ht="15">
      <c r="A759" s="84" t="s">
        <v>3428</v>
      </c>
      <c r="B759" s="84" t="s">
        <v>3879</v>
      </c>
      <c r="C759" s="84">
        <v>2</v>
      </c>
      <c r="D759" s="118">
        <v>0.0009823156841574521</v>
      </c>
      <c r="E759" s="118">
        <v>2.907841142582945</v>
      </c>
      <c r="F759" s="84" t="s">
        <v>3935</v>
      </c>
      <c r="G759" s="84" t="b">
        <v>0</v>
      </c>
      <c r="H759" s="84" t="b">
        <v>0</v>
      </c>
      <c r="I759" s="84" t="b">
        <v>0</v>
      </c>
      <c r="J759" s="84" t="b">
        <v>0</v>
      </c>
      <c r="K759" s="84" t="b">
        <v>0</v>
      </c>
      <c r="L759" s="84" t="b">
        <v>0</v>
      </c>
    </row>
    <row r="760" spans="1:12" ht="15">
      <c r="A760" s="84" t="s">
        <v>3879</v>
      </c>
      <c r="B760" s="84" t="s">
        <v>3577</v>
      </c>
      <c r="C760" s="84">
        <v>2</v>
      </c>
      <c r="D760" s="118">
        <v>0.0009823156841574521</v>
      </c>
      <c r="E760" s="118">
        <v>3.129689892199301</v>
      </c>
      <c r="F760" s="84" t="s">
        <v>3935</v>
      </c>
      <c r="G760" s="84" t="b">
        <v>0</v>
      </c>
      <c r="H760" s="84" t="b">
        <v>0</v>
      </c>
      <c r="I760" s="84" t="b">
        <v>0</v>
      </c>
      <c r="J760" s="84" t="b">
        <v>0</v>
      </c>
      <c r="K760" s="84" t="b">
        <v>0</v>
      </c>
      <c r="L760" s="84" t="b">
        <v>0</v>
      </c>
    </row>
    <row r="761" spans="1:12" ht="15">
      <c r="A761" s="84" t="s">
        <v>3577</v>
      </c>
      <c r="B761" s="84" t="s">
        <v>3880</v>
      </c>
      <c r="C761" s="84">
        <v>2</v>
      </c>
      <c r="D761" s="118">
        <v>0.0009823156841574521</v>
      </c>
      <c r="E761" s="118">
        <v>3.129689892199301</v>
      </c>
      <c r="F761" s="84" t="s">
        <v>3935</v>
      </c>
      <c r="G761" s="84" t="b">
        <v>0</v>
      </c>
      <c r="H761" s="84" t="b">
        <v>0</v>
      </c>
      <c r="I761" s="84" t="b">
        <v>0</v>
      </c>
      <c r="J761" s="84" t="b">
        <v>0</v>
      </c>
      <c r="K761" s="84" t="b">
        <v>0</v>
      </c>
      <c r="L761" s="84" t="b">
        <v>0</v>
      </c>
    </row>
    <row r="762" spans="1:12" ht="15">
      <c r="A762" s="84" t="s">
        <v>3880</v>
      </c>
      <c r="B762" s="84" t="s">
        <v>3881</v>
      </c>
      <c r="C762" s="84">
        <v>2</v>
      </c>
      <c r="D762" s="118">
        <v>0.0009823156841574521</v>
      </c>
      <c r="E762" s="118">
        <v>3.3057811512549824</v>
      </c>
      <c r="F762" s="84" t="s">
        <v>3935</v>
      </c>
      <c r="G762" s="84" t="b">
        <v>0</v>
      </c>
      <c r="H762" s="84" t="b">
        <v>0</v>
      </c>
      <c r="I762" s="84" t="b">
        <v>0</v>
      </c>
      <c r="J762" s="84" t="b">
        <v>0</v>
      </c>
      <c r="K762" s="84" t="b">
        <v>0</v>
      </c>
      <c r="L762" s="84" t="b">
        <v>0</v>
      </c>
    </row>
    <row r="763" spans="1:12" ht="15">
      <c r="A763" s="84" t="s">
        <v>3881</v>
      </c>
      <c r="B763" s="84" t="s">
        <v>3648</v>
      </c>
      <c r="C763" s="84">
        <v>2</v>
      </c>
      <c r="D763" s="118">
        <v>0.0009823156841574521</v>
      </c>
      <c r="E763" s="118">
        <v>3.129689892199301</v>
      </c>
      <c r="F763" s="84" t="s">
        <v>3935</v>
      </c>
      <c r="G763" s="84" t="b">
        <v>0</v>
      </c>
      <c r="H763" s="84" t="b">
        <v>0</v>
      </c>
      <c r="I763" s="84" t="b">
        <v>0</v>
      </c>
      <c r="J763" s="84" t="b">
        <v>0</v>
      </c>
      <c r="K763" s="84" t="b">
        <v>0</v>
      </c>
      <c r="L763" s="84" t="b">
        <v>0</v>
      </c>
    </row>
    <row r="764" spans="1:12" ht="15">
      <c r="A764" s="84" t="s">
        <v>3648</v>
      </c>
      <c r="B764" s="84" t="s">
        <v>3882</v>
      </c>
      <c r="C764" s="84">
        <v>2</v>
      </c>
      <c r="D764" s="118">
        <v>0.0009823156841574521</v>
      </c>
      <c r="E764" s="118">
        <v>3.129689892199301</v>
      </c>
      <c r="F764" s="84" t="s">
        <v>3935</v>
      </c>
      <c r="G764" s="84" t="b">
        <v>0</v>
      </c>
      <c r="H764" s="84" t="b">
        <v>0</v>
      </c>
      <c r="I764" s="84" t="b">
        <v>0</v>
      </c>
      <c r="J764" s="84" t="b">
        <v>0</v>
      </c>
      <c r="K764" s="84" t="b">
        <v>0</v>
      </c>
      <c r="L764" s="84" t="b">
        <v>0</v>
      </c>
    </row>
    <row r="765" spans="1:12" ht="15">
      <c r="A765" s="84" t="s">
        <v>3883</v>
      </c>
      <c r="B765" s="84" t="s">
        <v>3884</v>
      </c>
      <c r="C765" s="84">
        <v>2</v>
      </c>
      <c r="D765" s="118">
        <v>0.0009823156841574521</v>
      </c>
      <c r="E765" s="118">
        <v>3.3057811512549824</v>
      </c>
      <c r="F765" s="84" t="s">
        <v>3935</v>
      </c>
      <c r="G765" s="84" t="b">
        <v>0</v>
      </c>
      <c r="H765" s="84" t="b">
        <v>0</v>
      </c>
      <c r="I765" s="84" t="b">
        <v>0</v>
      </c>
      <c r="J765" s="84" t="b">
        <v>0</v>
      </c>
      <c r="K765" s="84" t="b">
        <v>0</v>
      </c>
      <c r="L765" s="84" t="b">
        <v>0</v>
      </c>
    </row>
    <row r="766" spans="1:12" ht="15">
      <c r="A766" s="84" t="s">
        <v>3884</v>
      </c>
      <c r="B766" s="84" t="s">
        <v>3885</v>
      </c>
      <c r="C766" s="84">
        <v>2</v>
      </c>
      <c r="D766" s="118">
        <v>0.0009823156841574521</v>
      </c>
      <c r="E766" s="118">
        <v>3.3057811512549824</v>
      </c>
      <c r="F766" s="84" t="s">
        <v>3935</v>
      </c>
      <c r="G766" s="84" t="b">
        <v>0</v>
      </c>
      <c r="H766" s="84" t="b">
        <v>0</v>
      </c>
      <c r="I766" s="84" t="b">
        <v>0</v>
      </c>
      <c r="J766" s="84" t="b">
        <v>0</v>
      </c>
      <c r="K766" s="84" t="b">
        <v>0</v>
      </c>
      <c r="L766" s="84" t="b">
        <v>0</v>
      </c>
    </row>
    <row r="767" spans="1:12" ht="15">
      <c r="A767" s="84" t="s">
        <v>3885</v>
      </c>
      <c r="B767" s="84" t="s">
        <v>3649</v>
      </c>
      <c r="C767" s="84">
        <v>2</v>
      </c>
      <c r="D767" s="118">
        <v>0.0009823156841574521</v>
      </c>
      <c r="E767" s="118">
        <v>3.129689892199301</v>
      </c>
      <c r="F767" s="84" t="s">
        <v>3935</v>
      </c>
      <c r="G767" s="84" t="b">
        <v>0</v>
      </c>
      <c r="H767" s="84" t="b">
        <v>0</v>
      </c>
      <c r="I767" s="84" t="b">
        <v>0</v>
      </c>
      <c r="J767" s="84" t="b">
        <v>0</v>
      </c>
      <c r="K767" s="84" t="b">
        <v>0</v>
      </c>
      <c r="L767" s="84" t="b">
        <v>0</v>
      </c>
    </row>
    <row r="768" spans="1:12" ht="15">
      <c r="A768" s="84" t="s">
        <v>3649</v>
      </c>
      <c r="B768" s="84" t="s">
        <v>3886</v>
      </c>
      <c r="C768" s="84">
        <v>2</v>
      </c>
      <c r="D768" s="118">
        <v>0.0009823156841574521</v>
      </c>
      <c r="E768" s="118">
        <v>3.129689892199301</v>
      </c>
      <c r="F768" s="84" t="s">
        <v>3935</v>
      </c>
      <c r="G768" s="84" t="b">
        <v>0</v>
      </c>
      <c r="H768" s="84" t="b">
        <v>0</v>
      </c>
      <c r="I768" s="84" t="b">
        <v>0</v>
      </c>
      <c r="J768" s="84" t="b">
        <v>0</v>
      </c>
      <c r="K768" s="84" t="b">
        <v>0</v>
      </c>
      <c r="L768" s="84" t="b">
        <v>0</v>
      </c>
    </row>
    <row r="769" spans="1:12" ht="15">
      <c r="A769" s="84" t="s">
        <v>3886</v>
      </c>
      <c r="B769" s="84" t="s">
        <v>3480</v>
      </c>
      <c r="C769" s="84">
        <v>2</v>
      </c>
      <c r="D769" s="118">
        <v>0.0009823156841574521</v>
      </c>
      <c r="E769" s="118">
        <v>3.004751155591001</v>
      </c>
      <c r="F769" s="84" t="s">
        <v>3935</v>
      </c>
      <c r="G769" s="84" t="b">
        <v>0</v>
      </c>
      <c r="H769" s="84" t="b">
        <v>0</v>
      </c>
      <c r="I769" s="84" t="b">
        <v>0</v>
      </c>
      <c r="J769" s="84" t="b">
        <v>0</v>
      </c>
      <c r="K769" s="84" t="b">
        <v>0</v>
      </c>
      <c r="L769" s="84" t="b">
        <v>0</v>
      </c>
    </row>
    <row r="770" spans="1:12" ht="15">
      <c r="A770" s="84" t="s">
        <v>3480</v>
      </c>
      <c r="B770" s="84" t="s">
        <v>3887</v>
      </c>
      <c r="C770" s="84">
        <v>2</v>
      </c>
      <c r="D770" s="118">
        <v>0.0009823156841574521</v>
      </c>
      <c r="E770" s="118">
        <v>3.004751155591001</v>
      </c>
      <c r="F770" s="84" t="s">
        <v>3935</v>
      </c>
      <c r="G770" s="84" t="b">
        <v>0</v>
      </c>
      <c r="H770" s="84" t="b">
        <v>0</v>
      </c>
      <c r="I770" s="84" t="b">
        <v>0</v>
      </c>
      <c r="J770" s="84" t="b">
        <v>0</v>
      </c>
      <c r="K770" s="84" t="b">
        <v>0</v>
      </c>
      <c r="L770" s="84" t="b">
        <v>0</v>
      </c>
    </row>
    <row r="771" spans="1:12" ht="15">
      <c r="A771" s="84" t="s">
        <v>3887</v>
      </c>
      <c r="B771" s="84" t="s">
        <v>3888</v>
      </c>
      <c r="C771" s="84">
        <v>2</v>
      </c>
      <c r="D771" s="118">
        <v>0.0009823156841574521</v>
      </c>
      <c r="E771" s="118">
        <v>3.3057811512549824</v>
      </c>
      <c r="F771" s="84" t="s">
        <v>3935</v>
      </c>
      <c r="G771" s="84" t="b">
        <v>0</v>
      </c>
      <c r="H771" s="84" t="b">
        <v>0</v>
      </c>
      <c r="I771" s="84" t="b">
        <v>0</v>
      </c>
      <c r="J771" s="84" t="b">
        <v>0</v>
      </c>
      <c r="K771" s="84" t="b">
        <v>0</v>
      </c>
      <c r="L771" s="84" t="b">
        <v>0</v>
      </c>
    </row>
    <row r="772" spans="1:12" ht="15">
      <c r="A772" s="84" t="s">
        <v>3888</v>
      </c>
      <c r="B772" s="84" t="s">
        <v>3889</v>
      </c>
      <c r="C772" s="84">
        <v>2</v>
      </c>
      <c r="D772" s="118">
        <v>0.0009823156841574521</v>
      </c>
      <c r="E772" s="118">
        <v>3.3057811512549824</v>
      </c>
      <c r="F772" s="84" t="s">
        <v>3935</v>
      </c>
      <c r="G772" s="84" t="b">
        <v>0</v>
      </c>
      <c r="H772" s="84" t="b">
        <v>0</v>
      </c>
      <c r="I772" s="84" t="b">
        <v>0</v>
      </c>
      <c r="J772" s="84" t="b">
        <v>0</v>
      </c>
      <c r="K772" s="84" t="b">
        <v>0</v>
      </c>
      <c r="L772" s="84" t="b">
        <v>0</v>
      </c>
    </row>
    <row r="773" spans="1:12" ht="15">
      <c r="A773" s="84" t="s">
        <v>3889</v>
      </c>
      <c r="B773" s="84" t="s">
        <v>3890</v>
      </c>
      <c r="C773" s="84">
        <v>2</v>
      </c>
      <c r="D773" s="118">
        <v>0.0009823156841574521</v>
      </c>
      <c r="E773" s="118">
        <v>3.3057811512549824</v>
      </c>
      <c r="F773" s="84" t="s">
        <v>3935</v>
      </c>
      <c r="G773" s="84" t="b">
        <v>0</v>
      </c>
      <c r="H773" s="84" t="b">
        <v>0</v>
      </c>
      <c r="I773" s="84" t="b">
        <v>0</v>
      </c>
      <c r="J773" s="84" t="b">
        <v>0</v>
      </c>
      <c r="K773" s="84" t="b">
        <v>0</v>
      </c>
      <c r="L773" s="84" t="b">
        <v>0</v>
      </c>
    </row>
    <row r="774" spans="1:12" ht="15">
      <c r="A774" s="84" t="s">
        <v>3890</v>
      </c>
      <c r="B774" s="84" t="s">
        <v>2757</v>
      </c>
      <c r="C774" s="84">
        <v>2</v>
      </c>
      <c r="D774" s="118">
        <v>0.0009823156841574521</v>
      </c>
      <c r="E774" s="118">
        <v>2.5654184617607383</v>
      </c>
      <c r="F774" s="84" t="s">
        <v>3935</v>
      </c>
      <c r="G774" s="84" t="b">
        <v>0</v>
      </c>
      <c r="H774" s="84" t="b">
        <v>0</v>
      </c>
      <c r="I774" s="84" t="b">
        <v>0</v>
      </c>
      <c r="J774" s="84" t="b">
        <v>0</v>
      </c>
      <c r="K774" s="84" t="b">
        <v>0</v>
      </c>
      <c r="L774" s="84" t="b">
        <v>0</v>
      </c>
    </row>
    <row r="775" spans="1:12" ht="15">
      <c r="A775" s="84" t="s">
        <v>674</v>
      </c>
      <c r="B775" s="84" t="s">
        <v>3893</v>
      </c>
      <c r="C775" s="84">
        <v>2</v>
      </c>
      <c r="D775" s="118">
        <v>0.0009823156841574521</v>
      </c>
      <c r="E775" s="118">
        <v>1.7872672113770947</v>
      </c>
      <c r="F775" s="84" t="s">
        <v>3935</v>
      </c>
      <c r="G775" s="84" t="b">
        <v>0</v>
      </c>
      <c r="H775" s="84" t="b">
        <v>0</v>
      </c>
      <c r="I775" s="84" t="b">
        <v>0</v>
      </c>
      <c r="J775" s="84" t="b">
        <v>0</v>
      </c>
      <c r="K775" s="84" t="b">
        <v>0</v>
      </c>
      <c r="L775" s="84" t="b">
        <v>0</v>
      </c>
    </row>
    <row r="776" spans="1:12" ht="15">
      <c r="A776" s="84" t="s">
        <v>3893</v>
      </c>
      <c r="B776" s="84" t="s">
        <v>2736</v>
      </c>
      <c r="C776" s="84">
        <v>2</v>
      </c>
      <c r="D776" s="118">
        <v>0.0009823156841574521</v>
      </c>
      <c r="E776" s="118">
        <v>2.4026911642630386</v>
      </c>
      <c r="F776" s="84" t="s">
        <v>3935</v>
      </c>
      <c r="G776" s="84" t="b">
        <v>0</v>
      </c>
      <c r="H776" s="84" t="b">
        <v>0</v>
      </c>
      <c r="I776" s="84" t="b">
        <v>0</v>
      </c>
      <c r="J776" s="84" t="b">
        <v>0</v>
      </c>
      <c r="K776" s="84" t="b">
        <v>0</v>
      </c>
      <c r="L776" s="84" t="b">
        <v>0</v>
      </c>
    </row>
    <row r="777" spans="1:12" ht="15">
      <c r="A777" s="84" t="s">
        <v>2736</v>
      </c>
      <c r="B777" s="84" t="s">
        <v>3894</v>
      </c>
      <c r="C777" s="84">
        <v>2</v>
      </c>
      <c r="D777" s="118">
        <v>0.0009823156841574521</v>
      </c>
      <c r="E777" s="118">
        <v>2.4026911642630386</v>
      </c>
      <c r="F777" s="84" t="s">
        <v>3935</v>
      </c>
      <c r="G777" s="84" t="b">
        <v>0</v>
      </c>
      <c r="H777" s="84" t="b">
        <v>0</v>
      </c>
      <c r="I777" s="84" t="b">
        <v>0</v>
      </c>
      <c r="J777" s="84" t="b">
        <v>0</v>
      </c>
      <c r="K777" s="84" t="b">
        <v>0</v>
      </c>
      <c r="L777" s="84" t="b">
        <v>0</v>
      </c>
    </row>
    <row r="778" spans="1:12" ht="15">
      <c r="A778" s="84" t="s">
        <v>3894</v>
      </c>
      <c r="B778" s="84" t="s">
        <v>3895</v>
      </c>
      <c r="C778" s="84">
        <v>2</v>
      </c>
      <c r="D778" s="118">
        <v>0.0009823156841574521</v>
      </c>
      <c r="E778" s="118">
        <v>3.3057811512549824</v>
      </c>
      <c r="F778" s="84" t="s">
        <v>3935</v>
      </c>
      <c r="G778" s="84" t="b">
        <v>0</v>
      </c>
      <c r="H778" s="84" t="b">
        <v>0</v>
      </c>
      <c r="I778" s="84" t="b">
        <v>0</v>
      </c>
      <c r="J778" s="84" t="b">
        <v>0</v>
      </c>
      <c r="K778" s="84" t="b">
        <v>0</v>
      </c>
      <c r="L778" s="84" t="b">
        <v>0</v>
      </c>
    </row>
    <row r="779" spans="1:12" ht="15">
      <c r="A779" s="84" t="s">
        <v>3895</v>
      </c>
      <c r="B779" s="84" t="s">
        <v>3296</v>
      </c>
      <c r="C779" s="84">
        <v>2</v>
      </c>
      <c r="D779" s="118">
        <v>0.0009823156841574521</v>
      </c>
      <c r="E779" s="118">
        <v>2.5654184617607383</v>
      </c>
      <c r="F779" s="84" t="s">
        <v>3935</v>
      </c>
      <c r="G779" s="84" t="b">
        <v>0</v>
      </c>
      <c r="H779" s="84" t="b">
        <v>0</v>
      </c>
      <c r="I779" s="84" t="b">
        <v>0</v>
      </c>
      <c r="J779" s="84" t="b">
        <v>0</v>
      </c>
      <c r="K779" s="84" t="b">
        <v>0</v>
      </c>
      <c r="L779" s="84" t="b">
        <v>0</v>
      </c>
    </row>
    <row r="780" spans="1:12" ht="15">
      <c r="A780" s="84" t="s">
        <v>3321</v>
      </c>
      <c r="B780" s="84" t="s">
        <v>3896</v>
      </c>
      <c r="C780" s="84">
        <v>2</v>
      </c>
      <c r="D780" s="118">
        <v>0.0009823156841574521</v>
      </c>
      <c r="E780" s="118">
        <v>2.70372115992702</v>
      </c>
      <c r="F780" s="84" t="s">
        <v>3935</v>
      </c>
      <c r="G780" s="84" t="b">
        <v>0</v>
      </c>
      <c r="H780" s="84" t="b">
        <v>0</v>
      </c>
      <c r="I780" s="84" t="b">
        <v>0</v>
      </c>
      <c r="J780" s="84" t="b">
        <v>0</v>
      </c>
      <c r="K780" s="84" t="b">
        <v>0</v>
      </c>
      <c r="L780" s="84" t="b">
        <v>0</v>
      </c>
    </row>
    <row r="781" spans="1:12" ht="15">
      <c r="A781" s="84" t="s">
        <v>3896</v>
      </c>
      <c r="B781" s="84" t="s">
        <v>3897</v>
      </c>
      <c r="C781" s="84">
        <v>2</v>
      </c>
      <c r="D781" s="118">
        <v>0.0009823156841574521</v>
      </c>
      <c r="E781" s="118">
        <v>3.3057811512549824</v>
      </c>
      <c r="F781" s="84" t="s">
        <v>3935</v>
      </c>
      <c r="G781" s="84" t="b">
        <v>0</v>
      </c>
      <c r="H781" s="84" t="b">
        <v>0</v>
      </c>
      <c r="I781" s="84" t="b">
        <v>0</v>
      </c>
      <c r="J781" s="84" t="b">
        <v>0</v>
      </c>
      <c r="K781" s="84" t="b">
        <v>0</v>
      </c>
      <c r="L781" s="84" t="b">
        <v>0</v>
      </c>
    </row>
    <row r="782" spans="1:12" ht="15">
      <c r="A782" s="84" t="s">
        <v>3897</v>
      </c>
      <c r="B782" s="84" t="s">
        <v>3898</v>
      </c>
      <c r="C782" s="84">
        <v>2</v>
      </c>
      <c r="D782" s="118">
        <v>0.0009823156841574521</v>
      </c>
      <c r="E782" s="118">
        <v>3.3057811512549824</v>
      </c>
      <c r="F782" s="84" t="s">
        <v>3935</v>
      </c>
      <c r="G782" s="84" t="b">
        <v>0</v>
      </c>
      <c r="H782" s="84" t="b">
        <v>0</v>
      </c>
      <c r="I782" s="84" t="b">
        <v>0</v>
      </c>
      <c r="J782" s="84" t="b">
        <v>0</v>
      </c>
      <c r="K782" s="84" t="b">
        <v>0</v>
      </c>
      <c r="L782" s="84" t="b">
        <v>0</v>
      </c>
    </row>
    <row r="783" spans="1:12" ht="15">
      <c r="A783" s="84" t="s">
        <v>3898</v>
      </c>
      <c r="B783" s="84" t="s">
        <v>2750</v>
      </c>
      <c r="C783" s="84">
        <v>2</v>
      </c>
      <c r="D783" s="118">
        <v>0.0009823156841574521</v>
      </c>
      <c r="E783" s="118">
        <v>2.4606831112407255</v>
      </c>
      <c r="F783" s="84" t="s">
        <v>3935</v>
      </c>
      <c r="G783" s="84" t="b">
        <v>0</v>
      </c>
      <c r="H783" s="84" t="b">
        <v>0</v>
      </c>
      <c r="I783" s="84" t="b">
        <v>0</v>
      </c>
      <c r="J783" s="84" t="b">
        <v>0</v>
      </c>
      <c r="K783" s="84" t="b">
        <v>0</v>
      </c>
      <c r="L783" s="84" t="b">
        <v>0</v>
      </c>
    </row>
    <row r="784" spans="1:12" ht="15">
      <c r="A784" s="84" t="s">
        <v>295</v>
      </c>
      <c r="B784" s="84" t="s">
        <v>3510</v>
      </c>
      <c r="C784" s="84">
        <v>2</v>
      </c>
      <c r="D784" s="118">
        <v>0.0009823156841574521</v>
      </c>
      <c r="E784" s="118">
        <v>1.9733426913393768</v>
      </c>
      <c r="F784" s="84" t="s">
        <v>3935</v>
      </c>
      <c r="G784" s="84" t="b">
        <v>0</v>
      </c>
      <c r="H784" s="84" t="b">
        <v>0</v>
      </c>
      <c r="I784" s="84" t="b">
        <v>0</v>
      </c>
      <c r="J784" s="84" t="b">
        <v>0</v>
      </c>
      <c r="K784" s="84" t="b">
        <v>0</v>
      </c>
      <c r="L784" s="84" t="b">
        <v>0</v>
      </c>
    </row>
    <row r="785" spans="1:12" ht="15">
      <c r="A785" s="84" t="s">
        <v>3515</v>
      </c>
      <c r="B785" s="84" t="s">
        <v>3899</v>
      </c>
      <c r="C785" s="84">
        <v>2</v>
      </c>
      <c r="D785" s="118">
        <v>0.0009823156841574521</v>
      </c>
      <c r="E785" s="118">
        <v>3.129689892199301</v>
      </c>
      <c r="F785" s="84" t="s">
        <v>3935</v>
      </c>
      <c r="G785" s="84" t="b">
        <v>0</v>
      </c>
      <c r="H785" s="84" t="b">
        <v>0</v>
      </c>
      <c r="I785" s="84" t="b">
        <v>0</v>
      </c>
      <c r="J785" s="84" t="b">
        <v>0</v>
      </c>
      <c r="K785" s="84" t="b">
        <v>0</v>
      </c>
      <c r="L785" s="84" t="b">
        <v>0</v>
      </c>
    </row>
    <row r="786" spans="1:12" ht="15">
      <c r="A786" s="84" t="s">
        <v>295</v>
      </c>
      <c r="B786" s="84" t="s">
        <v>2733</v>
      </c>
      <c r="C786" s="84">
        <v>2</v>
      </c>
      <c r="D786" s="118">
        <v>0.0009823156841574521</v>
      </c>
      <c r="E786" s="118">
        <v>0.22904970821670062</v>
      </c>
      <c r="F786" s="84" t="s">
        <v>3935</v>
      </c>
      <c r="G786" s="84" t="b">
        <v>0</v>
      </c>
      <c r="H786" s="84" t="b">
        <v>0</v>
      </c>
      <c r="I786" s="84" t="b">
        <v>0</v>
      </c>
      <c r="J786" s="84" t="b">
        <v>0</v>
      </c>
      <c r="K786" s="84" t="b">
        <v>0</v>
      </c>
      <c r="L786" s="84" t="b">
        <v>0</v>
      </c>
    </row>
    <row r="787" spans="1:12" ht="15">
      <c r="A787" s="84" t="s">
        <v>3901</v>
      </c>
      <c r="B787" s="84" t="s">
        <v>3902</v>
      </c>
      <c r="C787" s="84">
        <v>2</v>
      </c>
      <c r="D787" s="118">
        <v>0.0009823156841574521</v>
      </c>
      <c r="E787" s="118">
        <v>3.3057811512549824</v>
      </c>
      <c r="F787" s="84" t="s">
        <v>3935</v>
      </c>
      <c r="G787" s="84" t="b">
        <v>0</v>
      </c>
      <c r="H787" s="84" t="b">
        <v>0</v>
      </c>
      <c r="I787" s="84" t="b">
        <v>0</v>
      </c>
      <c r="J787" s="84" t="b">
        <v>0</v>
      </c>
      <c r="K787" s="84" t="b">
        <v>0</v>
      </c>
      <c r="L787" s="84" t="b">
        <v>0</v>
      </c>
    </row>
    <row r="788" spans="1:12" ht="15">
      <c r="A788" s="84" t="s">
        <v>3902</v>
      </c>
      <c r="B788" s="84" t="s">
        <v>2666</v>
      </c>
      <c r="C788" s="84">
        <v>2</v>
      </c>
      <c r="D788" s="118">
        <v>0.0009823156841574521</v>
      </c>
      <c r="E788" s="118">
        <v>2.0386094228519687</v>
      </c>
      <c r="F788" s="84" t="s">
        <v>3935</v>
      </c>
      <c r="G788" s="84" t="b">
        <v>0</v>
      </c>
      <c r="H788" s="84" t="b">
        <v>0</v>
      </c>
      <c r="I788" s="84" t="b">
        <v>0</v>
      </c>
      <c r="J788" s="84" t="b">
        <v>0</v>
      </c>
      <c r="K788" s="84" t="b">
        <v>0</v>
      </c>
      <c r="L788" s="84" t="b">
        <v>0</v>
      </c>
    </row>
    <row r="789" spans="1:12" ht="15">
      <c r="A789" s="84" t="s">
        <v>2666</v>
      </c>
      <c r="B789" s="84" t="s">
        <v>3305</v>
      </c>
      <c r="C789" s="84">
        <v>2</v>
      </c>
      <c r="D789" s="118">
        <v>0.0009823156841574521</v>
      </c>
      <c r="E789" s="118">
        <v>1.3853969090766247</v>
      </c>
      <c r="F789" s="84" t="s">
        <v>3935</v>
      </c>
      <c r="G789" s="84" t="b">
        <v>0</v>
      </c>
      <c r="H789" s="84" t="b">
        <v>0</v>
      </c>
      <c r="I789" s="84" t="b">
        <v>0</v>
      </c>
      <c r="J789" s="84" t="b">
        <v>0</v>
      </c>
      <c r="K789" s="84" t="b">
        <v>0</v>
      </c>
      <c r="L789" s="84" t="b">
        <v>0</v>
      </c>
    </row>
    <row r="790" spans="1:12" ht="15">
      <c r="A790" s="84" t="s">
        <v>3305</v>
      </c>
      <c r="B790" s="84" t="s">
        <v>3903</v>
      </c>
      <c r="C790" s="84">
        <v>2</v>
      </c>
      <c r="D790" s="118">
        <v>0.0009823156841574521</v>
      </c>
      <c r="E790" s="118">
        <v>2.6525686374796384</v>
      </c>
      <c r="F790" s="84" t="s">
        <v>3935</v>
      </c>
      <c r="G790" s="84" t="b">
        <v>0</v>
      </c>
      <c r="H790" s="84" t="b">
        <v>0</v>
      </c>
      <c r="I790" s="84" t="b">
        <v>0</v>
      </c>
      <c r="J790" s="84" t="b">
        <v>0</v>
      </c>
      <c r="K790" s="84" t="b">
        <v>0</v>
      </c>
      <c r="L790" s="84" t="b">
        <v>0</v>
      </c>
    </row>
    <row r="791" spans="1:12" ht="15">
      <c r="A791" s="84" t="s">
        <v>3903</v>
      </c>
      <c r="B791" s="84" t="s">
        <v>3904</v>
      </c>
      <c r="C791" s="84">
        <v>2</v>
      </c>
      <c r="D791" s="118">
        <v>0.0009823156841574521</v>
      </c>
      <c r="E791" s="118">
        <v>3.3057811512549824</v>
      </c>
      <c r="F791" s="84" t="s">
        <v>3935</v>
      </c>
      <c r="G791" s="84" t="b">
        <v>0</v>
      </c>
      <c r="H791" s="84" t="b">
        <v>0</v>
      </c>
      <c r="I791" s="84" t="b">
        <v>0</v>
      </c>
      <c r="J791" s="84" t="b">
        <v>0</v>
      </c>
      <c r="K791" s="84" t="b">
        <v>0</v>
      </c>
      <c r="L791" s="84" t="b">
        <v>0</v>
      </c>
    </row>
    <row r="792" spans="1:12" ht="15">
      <c r="A792" s="84" t="s">
        <v>3904</v>
      </c>
      <c r="B792" s="84" t="s">
        <v>3905</v>
      </c>
      <c r="C792" s="84">
        <v>2</v>
      </c>
      <c r="D792" s="118">
        <v>0.0009823156841574521</v>
      </c>
      <c r="E792" s="118">
        <v>3.3057811512549824</v>
      </c>
      <c r="F792" s="84" t="s">
        <v>3935</v>
      </c>
      <c r="G792" s="84" t="b">
        <v>0</v>
      </c>
      <c r="H792" s="84" t="b">
        <v>0</v>
      </c>
      <c r="I792" s="84" t="b">
        <v>0</v>
      </c>
      <c r="J792" s="84" t="b">
        <v>0</v>
      </c>
      <c r="K792" s="84" t="b">
        <v>0</v>
      </c>
      <c r="L792" s="84" t="b">
        <v>0</v>
      </c>
    </row>
    <row r="793" spans="1:12" ht="15">
      <c r="A793" s="84" t="s">
        <v>3905</v>
      </c>
      <c r="B793" s="84" t="s">
        <v>3906</v>
      </c>
      <c r="C793" s="84">
        <v>2</v>
      </c>
      <c r="D793" s="118">
        <v>0.0009823156841574521</v>
      </c>
      <c r="E793" s="118">
        <v>3.3057811512549824</v>
      </c>
      <c r="F793" s="84" t="s">
        <v>3935</v>
      </c>
      <c r="G793" s="84" t="b">
        <v>0</v>
      </c>
      <c r="H793" s="84" t="b">
        <v>0</v>
      </c>
      <c r="I793" s="84" t="b">
        <v>0</v>
      </c>
      <c r="J793" s="84" t="b">
        <v>0</v>
      </c>
      <c r="K793" s="84" t="b">
        <v>0</v>
      </c>
      <c r="L793" s="84" t="b">
        <v>0</v>
      </c>
    </row>
    <row r="794" spans="1:12" ht="15">
      <c r="A794" s="84" t="s">
        <v>3906</v>
      </c>
      <c r="B794" s="84" t="s">
        <v>3907</v>
      </c>
      <c r="C794" s="84">
        <v>2</v>
      </c>
      <c r="D794" s="118">
        <v>0.0009823156841574521</v>
      </c>
      <c r="E794" s="118">
        <v>3.3057811512549824</v>
      </c>
      <c r="F794" s="84" t="s">
        <v>3935</v>
      </c>
      <c r="G794" s="84" t="b">
        <v>0</v>
      </c>
      <c r="H794" s="84" t="b">
        <v>0</v>
      </c>
      <c r="I794" s="84" t="b">
        <v>0</v>
      </c>
      <c r="J794" s="84" t="b">
        <v>0</v>
      </c>
      <c r="K794" s="84" t="b">
        <v>0</v>
      </c>
      <c r="L794" s="84" t="b">
        <v>0</v>
      </c>
    </row>
    <row r="795" spans="1:12" ht="15">
      <c r="A795" s="84" t="s">
        <v>3907</v>
      </c>
      <c r="B795" s="84" t="s">
        <v>3908</v>
      </c>
      <c r="C795" s="84">
        <v>2</v>
      </c>
      <c r="D795" s="118">
        <v>0.0009823156841574521</v>
      </c>
      <c r="E795" s="118">
        <v>3.3057811512549824</v>
      </c>
      <c r="F795" s="84" t="s">
        <v>3935</v>
      </c>
      <c r="G795" s="84" t="b">
        <v>0</v>
      </c>
      <c r="H795" s="84" t="b">
        <v>0</v>
      </c>
      <c r="I795" s="84" t="b">
        <v>0</v>
      </c>
      <c r="J795" s="84" t="b">
        <v>0</v>
      </c>
      <c r="K795" s="84" t="b">
        <v>0</v>
      </c>
      <c r="L795" s="84" t="b">
        <v>0</v>
      </c>
    </row>
    <row r="796" spans="1:12" ht="15">
      <c r="A796" s="84" t="s">
        <v>3908</v>
      </c>
      <c r="B796" s="84" t="s">
        <v>3368</v>
      </c>
      <c r="C796" s="84">
        <v>2</v>
      </c>
      <c r="D796" s="118">
        <v>0.0009823156841574521</v>
      </c>
      <c r="E796" s="118">
        <v>2.82865989653532</v>
      </c>
      <c r="F796" s="84" t="s">
        <v>3935</v>
      </c>
      <c r="G796" s="84" t="b">
        <v>0</v>
      </c>
      <c r="H796" s="84" t="b">
        <v>0</v>
      </c>
      <c r="I796" s="84" t="b">
        <v>0</v>
      </c>
      <c r="J796" s="84" t="b">
        <v>0</v>
      </c>
      <c r="K796" s="84" t="b">
        <v>0</v>
      </c>
      <c r="L796" s="84" t="b">
        <v>0</v>
      </c>
    </row>
    <row r="797" spans="1:12" ht="15">
      <c r="A797" s="84" t="s">
        <v>3368</v>
      </c>
      <c r="B797" s="84" t="s">
        <v>3909</v>
      </c>
      <c r="C797" s="84">
        <v>2</v>
      </c>
      <c r="D797" s="118">
        <v>0.0009823156841574521</v>
      </c>
      <c r="E797" s="118">
        <v>2.82865989653532</v>
      </c>
      <c r="F797" s="84" t="s">
        <v>3935</v>
      </c>
      <c r="G797" s="84" t="b">
        <v>0</v>
      </c>
      <c r="H797" s="84" t="b">
        <v>0</v>
      </c>
      <c r="I797" s="84" t="b">
        <v>0</v>
      </c>
      <c r="J797" s="84" t="b">
        <v>1</v>
      </c>
      <c r="K797" s="84" t="b">
        <v>0</v>
      </c>
      <c r="L797" s="84" t="b">
        <v>0</v>
      </c>
    </row>
    <row r="798" spans="1:12" ht="15">
      <c r="A798" s="84" t="s">
        <v>3909</v>
      </c>
      <c r="B798" s="84" t="s">
        <v>295</v>
      </c>
      <c r="C798" s="84">
        <v>2</v>
      </c>
      <c r="D798" s="118">
        <v>0.0009823156841574521</v>
      </c>
      <c r="E798" s="118">
        <v>2.159653115576744</v>
      </c>
      <c r="F798" s="84" t="s">
        <v>3935</v>
      </c>
      <c r="G798" s="84" t="b">
        <v>1</v>
      </c>
      <c r="H798" s="84" t="b">
        <v>0</v>
      </c>
      <c r="I798" s="84" t="b">
        <v>0</v>
      </c>
      <c r="J798" s="84" t="b">
        <v>0</v>
      </c>
      <c r="K798" s="84" t="b">
        <v>0</v>
      </c>
      <c r="L798" s="84" t="b">
        <v>0</v>
      </c>
    </row>
    <row r="799" spans="1:12" ht="15">
      <c r="A799" s="84" t="s">
        <v>2734</v>
      </c>
      <c r="B799" s="84" t="s">
        <v>2757</v>
      </c>
      <c r="C799" s="84">
        <v>2</v>
      </c>
      <c r="D799" s="118">
        <v>0.0009823156841574521</v>
      </c>
      <c r="E799" s="118">
        <v>0.942169171362838</v>
      </c>
      <c r="F799" s="84" t="s">
        <v>3935</v>
      </c>
      <c r="G799" s="84" t="b">
        <v>0</v>
      </c>
      <c r="H799" s="84" t="b">
        <v>0</v>
      </c>
      <c r="I799" s="84" t="b">
        <v>0</v>
      </c>
      <c r="J799" s="84" t="b">
        <v>0</v>
      </c>
      <c r="K799" s="84" t="b">
        <v>0</v>
      </c>
      <c r="L799" s="84" t="b">
        <v>0</v>
      </c>
    </row>
    <row r="800" spans="1:12" ht="15">
      <c r="A800" s="84" t="s">
        <v>3657</v>
      </c>
      <c r="B800" s="84" t="s">
        <v>3911</v>
      </c>
      <c r="C800" s="84">
        <v>2</v>
      </c>
      <c r="D800" s="118">
        <v>0.0009823156841574521</v>
      </c>
      <c r="E800" s="118">
        <v>3.129689892199301</v>
      </c>
      <c r="F800" s="84" t="s">
        <v>3935</v>
      </c>
      <c r="G800" s="84" t="b">
        <v>0</v>
      </c>
      <c r="H800" s="84" t="b">
        <v>0</v>
      </c>
      <c r="I800" s="84" t="b">
        <v>0</v>
      </c>
      <c r="J800" s="84" t="b">
        <v>0</v>
      </c>
      <c r="K800" s="84" t="b">
        <v>0</v>
      </c>
      <c r="L800" s="84" t="b">
        <v>0</v>
      </c>
    </row>
    <row r="801" spans="1:12" ht="15">
      <c r="A801" s="84" t="s">
        <v>3912</v>
      </c>
      <c r="B801" s="84" t="s">
        <v>3913</v>
      </c>
      <c r="C801" s="84">
        <v>2</v>
      </c>
      <c r="D801" s="118">
        <v>0.0009823156841574521</v>
      </c>
      <c r="E801" s="118">
        <v>3.3057811512549824</v>
      </c>
      <c r="F801" s="84" t="s">
        <v>3935</v>
      </c>
      <c r="G801" s="84" t="b">
        <v>0</v>
      </c>
      <c r="H801" s="84" t="b">
        <v>0</v>
      </c>
      <c r="I801" s="84" t="b">
        <v>0</v>
      </c>
      <c r="J801" s="84" t="b">
        <v>0</v>
      </c>
      <c r="K801" s="84" t="b">
        <v>0</v>
      </c>
      <c r="L801" s="84" t="b">
        <v>0</v>
      </c>
    </row>
    <row r="802" spans="1:12" ht="15">
      <c r="A802" s="84" t="s">
        <v>3913</v>
      </c>
      <c r="B802" s="84" t="s">
        <v>3308</v>
      </c>
      <c r="C802" s="84">
        <v>2</v>
      </c>
      <c r="D802" s="118">
        <v>0.0009823156841574521</v>
      </c>
      <c r="E802" s="118">
        <v>2.6525686374796384</v>
      </c>
      <c r="F802" s="84" t="s">
        <v>3935</v>
      </c>
      <c r="G802" s="84" t="b">
        <v>0</v>
      </c>
      <c r="H802" s="84" t="b">
        <v>0</v>
      </c>
      <c r="I802" s="84" t="b">
        <v>0</v>
      </c>
      <c r="J802" s="84" t="b">
        <v>0</v>
      </c>
      <c r="K802" s="84" t="b">
        <v>0</v>
      </c>
      <c r="L802" s="84" t="b">
        <v>0</v>
      </c>
    </row>
    <row r="803" spans="1:12" ht="15">
      <c r="A803" s="84" t="s">
        <v>3343</v>
      </c>
      <c r="B803" s="84" t="s">
        <v>3914</v>
      </c>
      <c r="C803" s="84">
        <v>2</v>
      </c>
      <c r="D803" s="118">
        <v>0.0009823156841574521</v>
      </c>
      <c r="E803" s="118">
        <v>2.7617131069047067</v>
      </c>
      <c r="F803" s="84" t="s">
        <v>3935</v>
      </c>
      <c r="G803" s="84" t="b">
        <v>0</v>
      </c>
      <c r="H803" s="84" t="b">
        <v>0</v>
      </c>
      <c r="I803" s="84" t="b">
        <v>0</v>
      </c>
      <c r="J803" s="84" t="b">
        <v>0</v>
      </c>
      <c r="K803" s="84" t="b">
        <v>0</v>
      </c>
      <c r="L803" s="84" t="b">
        <v>0</v>
      </c>
    </row>
    <row r="804" spans="1:12" ht="15">
      <c r="A804" s="84" t="s">
        <v>3914</v>
      </c>
      <c r="B804" s="84" t="s">
        <v>3546</v>
      </c>
      <c r="C804" s="84">
        <v>2</v>
      </c>
      <c r="D804" s="118">
        <v>0.0009823156841574521</v>
      </c>
      <c r="E804" s="118">
        <v>3.129689892199301</v>
      </c>
      <c r="F804" s="84" t="s">
        <v>3935</v>
      </c>
      <c r="G804" s="84" t="b">
        <v>0</v>
      </c>
      <c r="H804" s="84" t="b">
        <v>0</v>
      </c>
      <c r="I804" s="84" t="b">
        <v>0</v>
      </c>
      <c r="J804" s="84" t="b">
        <v>0</v>
      </c>
      <c r="K804" s="84" t="b">
        <v>0</v>
      </c>
      <c r="L804" s="84" t="b">
        <v>0</v>
      </c>
    </row>
    <row r="805" spans="1:12" ht="15">
      <c r="A805" s="84" t="s">
        <v>3546</v>
      </c>
      <c r="B805" s="84" t="s">
        <v>3915</v>
      </c>
      <c r="C805" s="84">
        <v>2</v>
      </c>
      <c r="D805" s="118">
        <v>0.0009823156841574521</v>
      </c>
      <c r="E805" s="118">
        <v>3.129689892199301</v>
      </c>
      <c r="F805" s="84" t="s">
        <v>3935</v>
      </c>
      <c r="G805" s="84" t="b">
        <v>0</v>
      </c>
      <c r="H805" s="84" t="b">
        <v>0</v>
      </c>
      <c r="I805" s="84" t="b">
        <v>0</v>
      </c>
      <c r="J805" s="84" t="b">
        <v>0</v>
      </c>
      <c r="K805" s="84" t="b">
        <v>0</v>
      </c>
      <c r="L805" s="84" t="b">
        <v>0</v>
      </c>
    </row>
    <row r="806" spans="1:12" ht="15">
      <c r="A806" s="84" t="s">
        <v>3915</v>
      </c>
      <c r="B806" s="84" t="s">
        <v>3916</v>
      </c>
      <c r="C806" s="84">
        <v>2</v>
      </c>
      <c r="D806" s="118">
        <v>0.0009823156841574521</v>
      </c>
      <c r="E806" s="118">
        <v>3.3057811512549824</v>
      </c>
      <c r="F806" s="84" t="s">
        <v>3935</v>
      </c>
      <c r="G806" s="84" t="b">
        <v>0</v>
      </c>
      <c r="H806" s="84" t="b">
        <v>0</v>
      </c>
      <c r="I806" s="84" t="b">
        <v>0</v>
      </c>
      <c r="J806" s="84" t="b">
        <v>0</v>
      </c>
      <c r="K806" s="84" t="b">
        <v>0</v>
      </c>
      <c r="L806" s="84" t="b">
        <v>0</v>
      </c>
    </row>
    <row r="807" spans="1:12" ht="15">
      <c r="A807" s="84" t="s">
        <v>3916</v>
      </c>
      <c r="B807" s="84" t="s">
        <v>3495</v>
      </c>
      <c r="C807" s="84">
        <v>2</v>
      </c>
      <c r="D807" s="118">
        <v>0.0009823156841574521</v>
      </c>
      <c r="E807" s="118">
        <v>3.004751155591001</v>
      </c>
      <c r="F807" s="84" t="s">
        <v>3935</v>
      </c>
      <c r="G807" s="84" t="b">
        <v>0</v>
      </c>
      <c r="H807" s="84" t="b">
        <v>0</v>
      </c>
      <c r="I807" s="84" t="b">
        <v>0</v>
      </c>
      <c r="J807" s="84" t="b">
        <v>0</v>
      </c>
      <c r="K807" s="84" t="b">
        <v>0</v>
      </c>
      <c r="L807" s="84" t="b">
        <v>0</v>
      </c>
    </row>
    <row r="808" spans="1:12" ht="15">
      <c r="A808" s="84" t="s">
        <v>3495</v>
      </c>
      <c r="B808" s="84" t="s">
        <v>1469</v>
      </c>
      <c r="C808" s="84">
        <v>2</v>
      </c>
      <c r="D808" s="118">
        <v>0.0009823156841574521</v>
      </c>
      <c r="E808" s="118">
        <v>1.2527027077715625</v>
      </c>
      <c r="F808" s="84" t="s">
        <v>3935</v>
      </c>
      <c r="G808" s="84" t="b">
        <v>0</v>
      </c>
      <c r="H808" s="84" t="b">
        <v>0</v>
      </c>
      <c r="I808" s="84" t="b">
        <v>0</v>
      </c>
      <c r="J808" s="84" t="b">
        <v>0</v>
      </c>
      <c r="K808" s="84" t="b">
        <v>0</v>
      </c>
      <c r="L808" s="84" t="b">
        <v>0</v>
      </c>
    </row>
    <row r="809" spans="1:12" ht="15">
      <c r="A809" s="84" t="s">
        <v>1469</v>
      </c>
      <c r="B809" s="84" t="s">
        <v>3917</v>
      </c>
      <c r="C809" s="84">
        <v>2</v>
      </c>
      <c r="D809" s="118">
        <v>0.0009823156841574521</v>
      </c>
      <c r="E809" s="118">
        <v>1.5537327034355437</v>
      </c>
      <c r="F809" s="84" t="s">
        <v>3935</v>
      </c>
      <c r="G809" s="84" t="b">
        <v>0</v>
      </c>
      <c r="H809" s="84" t="b">
        <v>0</v>
      </c>
      <c r="I809" s="84" t="b">
        <v>0</v>
      </c>
      <c r="J809" s="84" t="b">
        <v>0</v>
      </c>
      <c r="K809" s="84" t="b">
        <v>0</v>
      </c>
      <c r="L809" s="84" t="b">
        <v>0</v>
      </c>
    </row>
    <row r="810" spans="1:12" ht="15">
      <c r="A810" s="84" t="s">
        <v>3637</v>
      </c>
      <c r="B810" s="84" t="s">
        <v>3918</v>
      </c>
      <c r="C810" s="84">
        <v>2</v>
      </c>
      <c r="D810" s="118">
        <v>0.0009823156841574521</v>
      </c>
      <c r="E810" s="118">
        <v>3.129689892199301</v>
      </c>
      <c r="F810" s="84" t="s">
        <v>3935</v>
      </c>
      <c r="G810" s="84" t="b">
        <v>0</v>
      </c>
      <c r="H810" s="84" t="b">
        <v>0</v>
      </c>
      <c r="I810" s="84" t="b">
        <v>0</v>
      </c>
      <c r="J810" s="84" t="b">
        <v>0</v>
      </c>
      <c r="K810" s="84" t="b">
        <v>0</v>
      </c>
      <c r="L810" s="84" t="b">
        <v>0</v>
      </c>
    </row>
    <row r="811" spans="1:12" ht="15">
      <c r="A811" s="84" t="s">
        <v>3918</v>
      </c>
      <c r="B811" s="84" t="s">
        <v>3547</v>
      </c>
      <c r="C811" s="84">
        <v>2</v>
      </c>
      <c r="D811" s="118">
        <v>0.0009823156841574521</v>
      </c>
      <c r="E811" s="118">
        <v>3.129689892199301</v>
      </c>
      <c r="F811" s="84" t="s">
        <v>3935</v>
      </c>
      <c r="G811" s="84" t="b">
        <v>0</v>
      </c>
      <c r="H811" s="84" t="b">
        <v>0</v>
      </c>
      <c r="I811" s="84" t="b">
        <v>0</v>
      </c>
      <c r="J811" s="84" t="b">
        <v>0</v>
      </c>
      <c r="K811" s="84" t="b">
        <v>0</v>
      </c>
      <c r="L811" s="84" t="b">
        <v>0</v>
      </c>
    </row>
    <row r="812" spans="1:12" ht="15">
      <c r="A812" s="84" t="s">
        <v>3547</v>
      </c>
      <c r="B812" s="84" t="s">
        <v>2779</v>
      </c>
      <c r="C812" s="84">
        <v>2</v>
      </c>
      <c r="D812" s="118">
        <v>0.0009823156841574521</v>
      </c>
      <c r="E812" s="118">
        <v>2.476477378423957</v>
      </c>
      <c r="F812" s="84" t="s">
        <v>3935</v>
      </c>
      <c r="G812" s="84" t="b">
        <v>0</v>
      </c>
      <c r="H812" s="84" t="b">
        <v>0</v>
      </c>
      <c r="I812" s="84" t="b">
        <v>0</v>
      </c>
      <c r="J812" s="84" t="b">
        <v>0</v>
      </c>
      <c r="K812" s="84" t="b">
        <v>0</v>
      </c>
      <c r="L812" s="84" t="b">
        <v>0</v>
      </c>
    </row>
    <row r="813" spans="1:12" ht="15">
      <c r="A813" s="84" t="s">
        <v>2779</v>
      </c>
      <c r="B813" s="84" t="s">
        <v>3919</v>
      </c>
      <c r="C813" s="84">
        <v>2</v>
      </c>
      <c r="D813" s="118">
        <v>0.0009823156841574521</v>
      </c>
      <c r="E813" s="118">
        <v>2.6525686374796384</v>
      </c>
      <c r="F813" s="84" t="s">
        <v>3935</v>
      </c>
      <c r="G813" s="84" t="b">
        <v>0</v>
      </c>
      <c r="H813" s="84" t="b">
        <v>0</v>
      </c>
      <c r="I813" s="84" t="b">
        <v>0</v>
      </c>
      <c r="J813" s="84" t="b">
        <v>0</v>
      </c>
      <c r="K813" s="84" t="b">
        <v>0</v>
      </c>
      <c r="L813" s="84" t="b">
        <v>0</v>
      </c>
    </row>
    <row r="814" spans="1:12" ht="15">
      <c r="A814" s="84" t="s">
        <v>3919</v>
      </c>
      <c r="B814" s="84" t="s">
        <v>1469</v>
      </c>
      <c r="C814" s="84">
        <v>2</v>
      </c>
      <c r="D814" s="118">
        <v>0.0009823156841574521</v>
      </c>
      <c r="E814" s="118">
        <v>1.5537327034355437</v>
      </c>
      <c r="F814" s="84" t="s">
        <v>3935</v>
      </c>
      <c r="G814" s="84" t="b">
        <v>0</v>
      </c>
      <c r="H814" s="84" t="b">
        <v>0</v>
      </c>
      <c r="I814" s="84" t="b">
        <v>0</v>
      </c>
      <c r="J814" s="84" t="b">
        <v>0</v>
      </c>
      <c r="K814" s="84" t="b">
        <v>0</v>
      </c>
      <c r="L814" s="84" t="b">
        <v>0</v>
      </c>
    </row>
    <row r="815" spans="1:12" ht="15">
      <c r="A815" s="84" t="s">
        <v>1469</v>
      </c>
      <c r="B815" s="84" t="s">
        <v>3481</v>
      </c>
      <c r="C815" s="84">
        <v>2</v>
      </c>
      <c r="D815" s="118">
        <v>0.0009823156841574521</v>
      </c>
      <c r="E815" s="118">
        <v>1.2527027077715625</v>
      </c>
      <c r="F815" s="84" t="s">
        <v>3935</v>
      </c>
      <c r="G815" s="84" t="b">
        <v>0</v>
      </c>
      <c r="H815" s="84" t="b">
        <v>0</v>
      </c>
      <c r="I815" s="84" t="b">
        <v>0</v>
      </c>
      <c r="J815" s="84" t="b">
        <v>0</v>
      </c>
      <c r="K815" s="84" t="b">
        <v>0</v>
      </c>
      <c r="L815" s="84" t="b">
        <v>0</v>
      </c>
    </row>
    <row r="816" spans="1:12" ht="15">
      <c r="A816" s="84" t="s">
        <v>3481</v>
      </c>
      <c r="B816" s="84" t="s">
        <v>3495</v>
      </c>
      <c r="C816" s="84">
        <v>2</v>
      </c>
      <c r="D816" s="118">
        <v>0.0009823156841574521</v>
      </c>
      <c r="E816" s="118">
        <v>2.70372115992702</v>
      </c>
      <c r="F816" s="84" t="s">
        <v>3935</v>
      </c>
      <c r="G816" s="84" t="b">
        <v>0</v>
      </c>
      <c r="H816" s="84" t="b">
        <v>0</v>
      </c>
      <c r="I816" s="84" t="b">
        <v>0</v>
      </c>
      <c r="J816" s="84" t="b">
        <v>0</v>
      </c>
      <c r="K816" s="84" t="b">
        <v>0</v>
      </c>
      <c r="L816" s="84" t="b">
        <v>0</v>
      </c>
    </row>
    <row r="817" spans="1:12" ht="15">
      <c r="A817" s="84" t="s">
        <v>3495</v>
      </c>
      <c r="B817" s="84" t="s">
        <v>3920</v>
      </c>
      <c r="C817" s="84">
        <v>2</v>
      </c>
      <c r="D817" s="118">
        <v>0.0009823156841574521</v>
      </c>
      <c r="E817" s="118">
        <v>3.004751155591001</v>
      </c>
      <c r="F817" s="84" t="s">
        <v>3935</v>
      </c>
      <c r="G817" s="84" t="b">
        <v>0</v>
      </c>
      <c r="H817" s="84" t="b">
        <v>0</v>
      </c>
      <c r="I817" s="84" t="b">
        <v>0</v>
      </c>
      <c r="J817" s="84" t="b">
        <v>0</v>
      </c>
      <c r="K817" s="84" t="b">
        <v>0</v>
      </c>
      <c r="L817" s="84" t="b">
        <v>0</v>
      </c>
    </row>
    <row r="818" spans="1:12" ht="15">
      <c r="A818" s="84" t="s">
        <v>3920</v>
      </c>
      <c r="B818" s="84" t="s">
        <v>1469</v>
      </c>
      <c r="C818" s="84">
        <v>2</v>
      </c>
      <c r="D818" s="118">
        <v>0.0009823156841574521</v>
      </c>
      <c r="E818" s="118">
        <v>1.5537327034355437</v>
      </c>
      <c r="F818" s="84" t="s">
        <v>3935</v>
      </c>
      <c r="G818" s="84" t="b">
        <v>0</v>
      </c>
      <c r="H818" s="84" t="b">
        <v>0</v>
      </c>
      <c r="I818" s="84" t="b">
        <v>0</v>
      </c>
      <c r="J818" s="84" t="b">
        <v>0</v>
      </c>
      <c r="K818" s="84" t="b">
        <v>0</v>
      </c>
      <c r="L818" s="84" t="b">
        <v>0</v>
      </c>
    </row>
    <row r="819" spans="1:12" ht="15">
      <c r="A819" s="84" t="s">
        <v>1469</v>
      </c>
      <c r="B819" s="84" t="s">
        <v>3921</v>
      </c>
      <c r="C819" s="84">
        <v>2</v>
      </c>
      <c r="D819" s="118">
        <v>0.0009823156841574521</v>
      </c>
      <c r="E819" s="118">
        <v>1.5537327034355437</v>
      </c>
      <c r="F819" s="84" t="s">
        <v>3935</v>
      </c>
      <c r="G819" s="84" t="b">
        <v>0</v>
      </c>
      <c r="H819" s="84" t="b">
        <v>0</v>
      </c>
      <c r="I819" s="84" t="b">
        <v>0</v>
      </c>
      <c r="J819" s="84" t="b">
        <v>0</v>
      </c>
      <c r="K819" s="84" t="b">
        <v>0</v>
      </c>
      <c r="L819" s="84" t="b">
        <v>0</v>
      </c>
    </row>
    <row r="820" spans="1:12" ht="15">
      <c r="A820" s="84" t="s">
        <v>3922</v>
      </c>
      <c r="B820" s="84" t="s">
        <v>3658</v>
      </c>
      <c r="C820" s="84">
        <v>2</v>
      </c>
      <c r="D820" s="118">
        <v>0.0009823156841574521</v>
      </c>
      <c r="E820" s="118">
        <v>3.129689892199301</v>
      </c>
      <c r="F820" s="84" t="s">
        <v>3935</v>
      </c>
      <c r="G820" s="84" t="b">
        <v>0</v>
      </c>
      <c r="H820" s="84" t="b">
        <v>0</v>
      </c>
      <c r="I820" s="84" t="b">
        <v>0</v>
      </c>
      <c r="J820" s="84" t="b">
        <v>0</v>
      </c>
      <c r="K820" s="84" t="b">
        <v>0</v>
      </c>
      <c r="L820" s="84" t="b">
        <v>0</v>
      </c>
    </row>
    <row r="821" spans="1:12" ht="15">
      <c r="A821" s="84" t="s">
        <v>3658</v>
      </c>
      <c r="B821" s="84" t="s">
        <v>3923</v>
      </c>
      <c r="C821" s="84">
        <v>2</v>
      </c>
      <c r="D821" s="118">
        <v>0.0009823156841574521</v>
      </c>
      <c r="E821" s="118">
        <v>3.129689892199301</v>
      </c>
      <c r="F821" s="84" t="s">
        <v>3935</v>
      </c>
      <c r="G821" s="84" t="b">
        <v>0</v>
      </c>
      <c r="H821" s="84" t="b">
        <v>0</v>
      </c>
      <c r="I821" s="84" t="b">
        <v>0</v>
      </c>
      <c r="J821" s="84" t="b">
        <v>0</v>
      </c>
      <c r="K821" s="84" t="b">
        <v>0</v>
      </c>
      <c r="L821" s="84" t="b">
        <v>0</v>
      </c>
    </row>
    <row r="822" spans="1:12" ht="15">
      <c r="A822" s="84" t="s">
        <v>3923</v>
      </c>
      <c r="B822" s="84" t="s">
        <v>3588</v>
      </c>
      <c r="C822" s="84">
        <v>2</v>
      </c>
      <c r="D822" s="118">
        <v>0.0009823156841574521</v>
      </c>
      <c r="E822" s="118">
        <v>3.129689892199301</v>
      </c>
      <c r="F822" s="84" t="s">
        <v>3935</v>
      </c>
      <c r="G822" s="84" t="b">
        <v>0</v>
      </c>
      <c r="H822" s="84" t="b">
        <v>0</v>
      </c>
      <c r="I822" s="84" t="b">
        <v>0</v>
      </c>
      <c r="J822" s="84" t="b">
        <v>0</v>
      </c>
      <c r="K822" s="84" t="b">
        <v>0</v>
      </c>
      <c r="L822" s="84" t="b">
        <v>0</v>
      </c>
    </row>
    <row r="823" spans="1:12" ht="15">
      <c r="A823" s="84" t="s">
        <v>3588</v>
      </c>
      <c r="B823" s="84" t="s">
        <v>3924</v>
      </c>
      <c r="C823" s="84">
        <v>2</v>
      </c>
      <c r="D823" s="118">
        <v>0.0009823156841574521</v>
      </c>
      <c r="E823" s="118">
        <v>3.129689892199301</v>
      </c>
      <c r="F823" s="84" t="s">
        <v>3935</v>
      </c>
      <c r="G823" s="84" t="b">
        <v>0</v>
      </c>
      <c r="H823" s="84" t="b">
        <v>0</v>
      </c>
      <c r="I823" s="84" t="b">
        <v>0</v>
      </c>
      <c r="J823" s="84" t="b">
        <v>0</v>
      </c>
      <c r="K823" s="84" t="b">
        <v>0</v>
      </c>
      <c r="L823" s="84" t="b">
        <v>0</v>
      </c>
    </row>
    <row r="824" spans="1:12" ht="15">
      <c r="A824" s="84" t="s">
        <v>3924</v>
      </c>
      <c r="B824" s="84" t="s">
        <v>3925</v>
      </c>
      <c r="C824" s="84">
        <v>2</v>
      </c>
      <c r="D824" s="118">
        <v>0.0009823156841574521</v>
      </c>
      <c r="E824" s="118">
        <v>3.3057811512549824</v>
      </c>
      <c r="F824" s="84" t="s">
        <v>3935</v>
      </c>
      <c r="G824" s="84" t="b">
        <v>0</v>
      </c>
      <c r="H824" s="84" t="b">
        <v>0</v>
      </c>
      <c r="I824" s="84" t="b">
        <v>0</v>
      </c>
      <c r="J824" s="84" t="b">
        <v>0</v>
      </c>
      <c r="K824" s="84" t="b">
        <v>0</v>
      </c>
      <c r="L824" s="84" t="b">
        <v>0</v>
      </c>
    </row>
    <row r="825" spans="1:12" ht="15">
      <c r="A825" s="84" t="s">
        <v>3925</v>
      </c>
      <c r="B825" s="84" t="s">
        <v>3926</v>
      </c>
      <c r="C825" s="84">
        <v>2</v>
      </c>
      <c r="D825" s="118">
        <v>0.0009823156841574521</v>
      </c>
      <c r="E825" s="118">
        <v>3.3057811512549824</v>
      </c>
      <c r="F825" s="84" t="s">
        <v>3935</v>
      </c>
      <c r="G825" s="84" t="b">
        <v>0</v>
      </c>
      <c r="H825" s="84" t="b">
        <v>0</v>
      </c>
      <c r="I825" s="84" t="b">
        <v>0</v>
      </c>
      <c r="J825" s="84" t="b">
        <v>0</v>
      </c>
      <c r="K825" s="84" t="b">
        <v>0</v>
      </c>
      <c r="L825" s="84" t="b">
        <v>0</v>
      </c>
    </row>
    <row r="826" spans="1:12" ht="15">
      <c r="A826" s="84" t="s">
        <v>3926</v>
      </c>
      <c r="B826" s="84" t="s">
        <v>3303</v>
      </c>
      <c r="C826" s="84">
        <v>2</v>
      </c>
      <c r="D826" s="118">
        <v>0.0009823156841574521</v>
      </c>
      <c r="E826" s="118">
        <v>2.6068111469189637</v>
      </c>
      <c r="F826" s="84" t="s">
        <v>3935</v>
      </c>
      <c r="G826" s="84" t="b">
        <v>0</v>
      </c>
      <c r="H826" s="84" t="b">
        <v>0</v>
      </c>
      <c r="I826" s="84" t="b">
        <v>0</v>
      </c>
      <c r="J826" s="84" t="b">
        <v>0</v>
      </c>
      <c r="K826" s="84" t="b">
        <v>0</v>
      </c>
      <c r="L826" s="84" t="b">
        <v>0</v>
      </c>
    </row>
    <row r="827" spans="1:12" ht="15">
      <c r="A827" s="84" t="s">
        <v>3303</v>
      </c>
      <c r="B827" s="84" t="s">
        <v>1469</v>
      </c>
      <c r="C827" s="84">
        <v>2</v>
      </c>
      <c r="D827" s="118">
        <v>0.0009823156841574521</v>
      </c>
      <c r="E827" s="118">
        <v>0.9005201896602</v>
      </c>
      <c r="F827" s="84" t="s">
        <v>3935</v>
      </c>
      <c r="G827" s="84" t="b">
        <v>0</v>
      </c>
      <c r="H827" s="84" t="b">
        <v>0</v>
      </c>
      <c r="I827" s="84" t="b">
        <v>0</v>
      </c>
      <c r="J827" s="84" t="b">
        <v>0</v>
      </c>
      <c r="K827" s="84" t="b">
        <v>0</v>
      </c>
      <c r="L827" s="84" t="b">
        <v>0</v>
      </c>
    </row>
    <row r="828" spans="1:12" ht="15">
      <c r="A828" s="84" t="s">
        <v>1469</v>
      </c>
      <c r="B828" s="84" t="s">
        <v>3927</v>
      </c>
      <c r="C828" s="84">
        <v>2</v>
      </c>
      <c r="D828" s="118">
        <v>0.0009823156841574521</v>
      </c>
      <c r="E828" s="118">
        <v>1.5537327034355437</v>
      </c>
      <c r="F828" s="84" t="s">
        <v>3935</v>
      </c>
      <c r="G828" s="84" t="b">
        <v>0</v>
      </c>
      <c r="H828" s="84" t="b">
        <v>0</v>
      </c>
      <c r="I828" s="84" t="b">
        <v>0</v>
      </c>
      <c r="J828" s="84" t="b">
        <v>0</v>
      </c>
      <c r="K828" s="84" t="b">
        <v>0</v>
      </c>
      <c r="L828" s="84" t="b">
        <v>0</v>
      </c>
    </row>
    <row r="829" spans="1:12" ht="15">
      <c r="A829" s="84" t="s">
        <v>3927</v>
      </c>
      <c r="B829" s="84" t="s">
        <v>3928</v>
      </c>
      <c r="C829" s="84">
        <v>2</v>
      </c>
      <c r="D829" s="118">
        <v>0.0009823156841574521</v>
      </c>
      <c r="E829" s="118">
        <v>3.3057811512549824</v>
      </c>
      <c r="F829" s="84" t="s">
        <v>3935</v>
      </c>
      <c r="G829" s="84" t="b">
        <v>0</v>
      </c>
      <c r="H829" s="84" t="b">
        <v>0</v>
      </c>
      <c r="I829" s="84" t="b">
        <v>0</v>
      </c>
      <c r="J829" s="84" t="b">
        <v>0</v>
      </c>
      <c r="K829" s="84" t="b">
        <v>0</v>
      </c>
      <c r="L829" s="84" t="b">
        <v>0</v>
      </c>
    </row>
    <row r="830" spans="1:12" ht="15">
      <c r="A830" s="84" t="s">
        <v>3928</v>
      </c>
      <c r="B830" s="84" t="s">
        <v>3929</v>
      </c>
      <c r="C830" s="84">
        <v>2</v>
      </c>
      <c r="D830" s="118">
        <v>0.0009823156841574521</v>
      </c>
      <c r="E830" s="118">
        <v>3.3057811512549824</v>
      </c>
      <c r="F830" s="84" t="s">
        <v>3935</v>
      </c>
      <c r="G830" s="84" t="b">
        <v>0</v>
      </c>
      <c r="H830" s="84" t="b">
        <v>0</v>
      </c>
      <c r="I830" s="84" t="b">
        <v>0</v>
      </c>
      <c r="J830" s="84" t="b">
        <v>0</v>
      </c>
      <c r="K830" s="84" t="b">
        <v>0</v>
      </c>
      <c r="L830" s="84" t="b">
        <v>0</v>
      </c>
    </row>
    <row r="831" spans="1:12" ht="15">
      <c r="A831" s="84" t="s">
        <v>3930</v>
      </c>
      <c r="B831" s="84" t="s">
        <v>2746</v>
      </c>
      <c r="C831" s="84">
        <v>2</v>
      </c>
      <c r="D831" s="118">
        <v>0.0009823156841574521</v>
      </c>
      <c r="E831" s="118">
        <v>2.4026911642630386</v>
      </c>
      <c r="F831" s="84" t="s">
        <v>3935</v>
      </c>
      <c r="G831" s="84" t="b">
        <v>0</v>
      </c>
      <c r="H831" s="84" t="b">
        <v>0</v>
      </c>
      <c r="I831" s="84" t="b">
        <v>0</v>
      </c>
      <c r="J831" s="84" t="b">
        <v>0</v>
      </c>
      <c r="K831" s="84" t="b">
        <v>0</v>
      </c>
      <c r="L831" s="84" t="b">
        <v>0</v>
      </c>
    </row>
    <row r="832" spans="1:12" ht="15">
      <c r="A832" s="84" t="s">
        <v>3932</v>
      </c>
      <c r="B832" s="84" t="s">
        <v>2761</v>
      </c>
      <c r="C832" s="84">
        <v>2</v>
      </c>
      <c r="D832" s="118">
        <v>0.0009823156841574521</v>
      </c>
      <c r="E832" s="118">
        <v>2.907841142582945</v>
      </c>
      <c r="F832" s="84" t="s">
        <v>3935</v>
      </c>
      <c r="G832" s="84" t="b">
        <v>0</v>
      </c>
      <c r="H832" s="84" t="b">
        <v>0</v>
      </c>
      <c r="I832" s="84" t="b">
        <v>0</v>
      </c>
      <c r="J832" s="84" t="b">
        <v>0</v>
      </c>
      <c r="K832" s="84" t="b">
        <v>0</v>
      </c>
      <c r="L832" s="84" t="b">
        <v>0</v>
      </c>
    </row>
    <row r="833" spans="1:12" ht="15">
      <c r="A833" s="84" t="s">
        <v>2737</v>
      </c>
      <c r="B833" s="84" t="s">
        <v>2736</v>
      </c>
      <c r="C833" s="84">
        <v>10</v>
      </c>
      <c r="D833" s="118">
        <v>0.008789691628545792</v>
      </c>
      <c r="E833" s="118">
        <v>1.6842467475153124</v>
      </c>
      <c r="F833" s="84" t="s">
        <v>2565</v>
      </c>
      <c r="G833" s="84" t="b">
        <v>1</v>
      </c>
      <c r="H833" s="84" t="b">
        <v>0</v>
      </c>
      <c r="I833" s="84" t="b">
        <v>0</v>
      </c>
      <c r="J833" s="84" t="b">
        <v>0</v>
      </c>
      <c r="K833" s="84" t="b">
        <v>0</v>
      </c>
      <c r="L833" s="84" t="b">
        <v>0</v>
      </c>
    </row>
    <row r="834" spans="1:12" ht="15">
      <c r="A834" s="84" t="s">
        <v>2736</v>
      </c>
      <c r="B834" s="84" t="s">
        <v>2739</v>
      </c>
      <c r="C834" s="84">
        <v>10</v>
      </c>
      <c r="D834" s="118">
        <v>0.008789691628545792</v>
      </c>
      <c r="E834" s="118">
        <v>1.7634279935629373</v>
      </c>
      <c r="F834" s="84" t="s">
        <v>2565</v>
      </c>
      <c r="G834" s="84" t="b">
        <v>0</v>
      </c>
      <c r="H834" s="84" t="b">
        <v>0</v>
      </c>
      <c r="I834" s="84" t="b">
        <v>0</v>
      </c>
      <c r="J834" s="84" t="b">
        <v>1</v>
      </c>
      <c r="K834" s="84" t="b">
        <v>0</v>
      </c>
      <c r="L834" s="84" t="b">
        <v>0</v>
      </c>
    </row>
    <row r="835" spans="1:12" ht="15">
      <c r="A835" s="84" t="s">
        <v>2739</v>
      </c>
      <c r="B835" s="84" t="s">
        <v>2666</v>
      </c>
      <c r="C835" s="84">
        <v>9</v>
      </c>
      <c r="D835" s="118">
        <v>0.008422296894319881</v>
      </c>
      <c r="E835" s="118">
        <v>1.3001349382668437</v>
      </c>
      <c r="F835" s="84" t="s">
        <v>2565</v>
      </c>
      <c r="G835" s="84" t="b">
        <v>1</v>
      </c>
      <c r="H835" s="84" t="b">
        <v>0</v>
      </c>
      <c r="I835" s="84" t="b">
        <v>0</v>
      </c>
      <c r="J835" s="84" t="b">
        <v>0</v>
      </c>
      <c r="K835" s="84" t="b">
        <v>0</v>
      </c>
      <c r="L835" s="84" t="b">
        <v>0</v>
      </c>
    </row>
    <row r="836" spans="1:12" ht="15">
      <c r="A836" s="84" t="s">
        <v>2666</v>
      </c>
      <c r="B836" s="84" t="s">
        <v>3300</v>
      </c>
      <c r="C836" s="84">
        <v>9</v>
      </c>
      <c r="D836" s="118">
        <v>0.008422296894319881</v>
      </c>
      <c r="E836" s="118">
        <v>1.3130999154312115</v>
      </c>
      <c r="F836" s="84" t="s">
        <v>2565</v>
      </c>
      <c r="G836" s="84" t="b">
        <v>0</v>
      </c>
      <c r="H836" s="84" t="b">
        <v>0</v>
      </c>
      <c r="I836" s="84" t="b">
        <v>0</v>
      </c>
      <c r="J836" s="84" t="b">
        <v>0</v>
      </c>
      <c r="K836" s="84" t="b">
        <v>0</v>
      </c>
      <c r="L836" s="84" t="b">
        <v>0</v>
      </c>
    </row>
    <row r="837" spans="1:12" ht="15">
      <c r="A837" s="84" t="s">
        <v>3320</v>
      </c>
      <c r="B837" s="84" t="s">
        <v>295</v>
      </c>
      <c r="C837" s="84">
        <v>8</v>
      </c>
      <c r="D837" s="118">
        <v>0.007994834177450859</v>
      </c>
      <c r="E837" s="118">
        <v>1.7634279935629373</v>
      </c>
      <c r="F837" s="84" t="s">
        <v>2565</v>
      </c>
      <c r="G837" s="84" t="b">
        <v>0</v>
      </c>
      <c r="H837" s="84" t="b">
        <v>0</v>
      </c>
      <c r="I837" s="84" t="b">
        <v>0</v>
      </c>
      <c r="J837" s="84" t="b">
        <v>0</v>
      </c>
      <c r="K837" s="84" t="b">
        <v>0</v>
      </c>
      <c r="L837" s="84" t="b">
        <v>0</v>
      </c>
    </row>
    <row r="838" spans="1:12" ht="15">
      <c r="A838" s="84" t="s">
        <v>2672</v>
      </c>
      <c r="B838" s="84" t="s">
        <v>2666</v>
      </c>
      <c r="C838" s="84">
        <v>8</v>
      </c>
      <c r="D838" s="118">
        <v>0.007994834177450859</v>
      </c>
      <c r="E838" s="118">
        <v>1.345892428827519</v>
      </c>
      <c r="F838" s="84" t="s">
        <v>2565</v>
      </c>
      <c r="G838" s="84" t="b">
        <v>0</v>
      </c>
      <c r="H838" s="84" t="b">
        <v>0</v>
      </c>
      <c r="I838" s="84" t="b">
        <v>0</v>
      </c>
      <c r="J838" s="84" t="b">
        <v>0</v>
      </c>
      <c r="K838" s="84" t="b">
        <v>0</v>
      </c>
      <c r="L838" s="84" t="b">
        <v>0</v>
      </c>
    </row>
    <row r="839" spans="1:12" ht="15">
      <c r="A839" s="84" t="s">
        <v>2666</v>
      </c>
      <c r="B839" s="84" t="s">
        <v>2668</v>
      </c>
      <c r="C839" s="84">
        <v>8</v>
      </c>
      <c r="D839" s="118">
        <v>0.007994834177450859</v>
      </c>
      <c r="E839" s="118">
        <v>1.1827661469362052</v>
      </c>
      <c r="F839" s="84" t="s">
        <v>2565</v>
      </c>
      <c r="G839" s="84" t="b">
        <v>0</v>
      </c>
      <c r="H839" s="84" t="b">
        <v>0</v>
      </c>
      <c r="I839" s="84" t="b">
        <v>0</v>
      </c>
      <c r="J839" s="84" t="b">
        <v>0</v>
      </c>
      <c r="K839" s="84" t="b">
        <v>0</v>
      </c>
      <c r="L839" s="84" t="b">
        <v>0</v>
      </c>
    </row>
    <row r="840" spans="1:12" ht="15">
      <c r="A840" s="84" t="s">
        <v>295</v>
      </c>
      <c r="B840" s="84" t="s">
        <v>2738</v>
      </c>
      <c r="C840" s="84">
        <v>7</v>
      </c>
      <c r="D840" s="118">
        <v>0.007499757705075475</v>
      </c>
      <c r="E840" s="118">
        <v>1.3008654590142</v>
      </c>
      <c r="F840" s="84" t="s">
        <v>2565</v>
      </c>
      <c r="G840" s="84" t="b">
        <v>0</v>
      </c>
      <c r="H840" s="84" t="b">
        <v>0</v>
      </c>
      <c r="I840" s="84" t="b">
        <v>0</v>
      </c>
      <c r="J840" s="84" t="b">
        <v>0</v>
      </c>
      <c r="K840" s="84" t="b">
        <v>0</v>
      </c>
      <c r="L840" s="84" t="b">
        <v>0</v>
      </c>
    </row>
    <row r="841" spans="1:12" ht="15">
      <c r="A841" s="84" t="s">
        <v>2738</v>
      </c>
      <c r="B841" s="84" t="s">
        <v>2737</v>
      </c>
      <c r="C841" s="84">
        <v>7</v>
      </c>
      <c r="D841" s="118">
        <v>0.007499757705075475</v>
      </c>
      <c r="E841" s="118">
        <v>1.601895454678181</v>
      </c>
      <c r="F841" s="84" t="s">
        <v>2565</v>
      </c>
      <c r="G841" s="84" t="b">
        <v>0</v>
      </c>
      <c r="H841" s="84" t="b">
        <v>0</v>
      </c>
      <c r="I841" s="84" t="b">
        <v>0</v>
      </c>
      <c r="J841" s="84" t="b">
        <v>1</v>
      </c>
      <c r="K841" s="84" t="b">
        <v>0</v>
      </c>
      <c r="L841" s="84" t="b">
        <v>0</v>
      </c>
    </row>
    <row r="842" spans="1:12" ht="15">
      <c r="A842" s="84" t="s">
        <v>3300</v>
      </c>
      <c r="B842" s="84" t="s">
        <v>2672</v>
      </c>
      <c r="C842" s="84">
        <v>7</v>
      </c>
      <c r="D842" s="118">
        <v>0.007499757705075475</v>
      </c>
      <c r="E842" s="118">
        <v>1.8193793988920874</v>
      </c>
      <c r="F842" s="84" t="s">
        <v>2565</v>
      </c>
      <c r="G842" s="84" t="b">
        <v>0</v>
      </c>
      <c r="H842" s="84" t="b">
        <v>0</v>
      </c>
      <c r="I842" s="84" t="b">
        <v>0</v>
      </c>
      <c r="J842" s="84" t="b">
        <v>0</v>
      </c>
      <c r="K842" s="84" t="b">
        <v>0</v>
      </c>
      <c r="L842" s="84" t="b">
        <v>0</v>
      </c>
    </row>
    <row r="843" spans="1:12" ht="15">
      <c r="A843" s="84" t="s">
        <v>2668</v>
      </c>
      <c r="B843" s="84" t="s">
        <v>2733</v>
      </c>
      <c r="C843" s="84">
        <v>7</v>
      </c>
      <c r="D843" s="118">
        <v>0.007499757705075475</v>
      </c>
      <c r="E843" s="118">
        <v>1.1961301084941869</v>
      </c>
      <c r="F843" s="84" t="s">
        <v>2565</v>
      </c>
      <c r="G843" s="84" t="b">
        <v>0</v>
      </c>
      <c r="H843" s="84" t="b">
        <v>0</v>
      </c>
      <c r="I843" s="84" t="b">
        <v>0</v>
      </c>
      <c r="J843" s="84" t="b">
        <v>0</v>
      </c>
      <c r="K843" s="84" t="b">
        <v>0</v>
      </c>
      <c r="L843" s="84" t="b">
        <v>0</v>
      </c>
    </row>
    <row r="844" spans="1:12" ht="15">
      <c r="A844" s="84" t="s">
        <v>2733</v>
      </c>
      <c r="B844" s="84" t="s">
        <v>2764</v>
      </c>
      <c r="C844" s="84">
        <v>7</v>
      </c>
      <c r="D844" s="118">
        <v>0.007499757705075475</v>
      </c>
      <c r="E844" s="118">
        <v>1.30582887854575</v>
      </c>
      <c r="F844" s="84" t="s">
        <v>2565</v>
      </c>
      <c r="G844" s="84" t="b">
        <v>0</v>
      </c>
      <c r="H844" s="84" t="b">
        <v>0</v>
      </c>
      <c r="I844" s="84" t="b">
        <v>0</v>
      </c>
      <c r="J844" s="84" t="b">
        <v>0</v>
      </c>
      <c r="K844" s="84" t="b">
        <v>0</v>
      </c>
      <c r="L844" s="84" t="b">
        <v>0</v>
      </c>
    </row>
    <row r="845" spans="1:12" ht="15">
      <c r="A845" s="84" t="s">
        <v>323</v>
      </c>
      <c r="B845" s="84" t="s">
        <v>3320</v>
      </c>
      <c r="C845" s="84">
        <v>6</v>
      </c>
      <c r="D845" s="118">
        <v>0.006927346030168641</v>
      </c>
      <c r="E845" s="118">
        <v>1.9742813588778305</v>
      </c>
      <c r="F845" s="84" t="s">
        <v>2565</v>
      </c>
      <c r="G845" s="84" t="b">
        <v>0</v>
      </c>
      <c r="H845" s="84" t="b">
        <v>0</v>
      </c>
      <c r="I845" s="84" t="b">
        <v>0</v>
      </c>
      <c r="J845" s="84" t="b">
        <v>0</v>
      </c>
      <c r="K845" s="84" t="b">
        <v>0</v>
      </c>
      <c r="L845" s="84" t="b">
        <v>0</v>
      </c>
    </row>
    <row r="846" spans="1:12" ht="15">
      <c r="A846" s="84" t="s">
        <v>2734</v>
      </c>
      <c r="B846" s="84" t="s">
        <v>344</v>
      </c>
      <c r="C846" s="84">
        <v>6</v>
      </c>
      <c r="D846" s="118">
        <v>0.006927346030168641</v>
      </c>
      <c r="E846" s="118">
        <v>1.4708311654358188</v>
      </c>
      <c r="F846" s="84" t="s">
        <v>2565</v>
      </c>
      <c r="G846" s="84" t="b">
        <v>0</v>
      </c>
      <c r="H846" s="84" t="b">
        <v>0</v>
      </c>
      <c r="I846" s="84" t="b">
        <v>0</v>
      </c>
      <c r="J846" s="84" t="b">
        <v>0</v>
      </c>
      <c r="K846" s="84" t="b">
        <v>0</v>
      </c>
      <c r="L846" s="84" t="b">
        <v>0</v>
      </c>
    </row>
    <row r="847" spans="1:12" ht="15">
      <c r="A847" s="84" t="s">
        <v>2733</v>
      </c>
      <c r="B847" s="84" t="s">
        <v>2734</v>
      </c>
      <c r="C847" s="84">
        <v>6</v>
      </c>
      <c r="D847" s="118">
        <v>0.006927346030168641</v>
      </c>
      <c r="E847" s="118">
        <v>0.8920946026904804</v>
      </c>
      <c r="F847" s="84" t="s">
        <v>2565</v>
      </c>
      <c r="G847" s="84" t="b">
        <v>0</v>
      </c>
      <c r="H847" s="84" t="b">
        <v>0</v>
      </c>
      <c r="I847" s="84" t="b">
        <v>0</v>
      </c>
      <c r="J847" s="84" t="b">
        <v>0</v>
      </c>
      <c r="K847" s="84" t="b">
        <v>0</v>
      </c>
      <c r="L847" s="84" t="b">
        <v>0</v>
      </c>
    </row>
    <row r="848" spans="1:12" ht="15">
      <c r="A848" s="84" t="s">
        <v>2666</v>
      </c>
      <c r="B848" s="84" t="s">
        <v>3383</v>
      </c>
      <c r="C848" s="84">
        <v>4</v>
      </c>
      <c r="D848" s="118">
        <v>0.00549321830941602</v>
      </c>
      <c r="E848" s="118">
        <v>1.3588574059918865</v>
      </c>
      <c r="F848" s="84" t="s">
        <v>2565</v>
      </c>
      <c r="G848" s="84" t="b">
        <v>0</v>
      </c>
      <c r="H848" s="84" t="b">
        <v>0</v>
      </c>
      <c r="I848" s="84" t="b">
        <v>0</v>
      </c>
      <c r="J848" s="84" t="b">
        <v>0</v>
      </c>
      <c r="K848" s="84" t="b">
        <v>0</v>
      </c>
      <c r="L848" s="84" t="b">
        <v>0</v>
      </c>
    </row>
    <row r="849" spans="1:12" ht="15">
      <c r="A849" s="84" t="s">
        <v>3383</v>
      </c>
      <c r="B849" s="84" t="s">
        <v>3384</v>
      </c>
      <c r="C849" s="84">
        <v>4</v>
      </c>
      <c r="D849" s="118">
        <v>0.00549321830941602</v>
      </c>
      <c r="E849" s="118">
        <v>2.2753113545418118</v>
      </c>
      <c r="F849" s="84" t="s">
        <v>2565</v>
      </c>
      <c r="G849" s="84" t="b">
        <v>0</v>
      </c>
      <c r="H849" s="84" t="b">
        <v>0</v>
      </c>
      <c r="I849" s="84" t="b">
        <v>0</v>
      </c>
      <c r="J849" s="84" t="b">
        <v>0</v>
      </c>
      <c r="K849" s="84" t="b">
        <v>0</v>
      </c>
      <c r="L849" s="84" t="b">
        <v>0</v>
      </c>
    </row>
    <row r="850" spans="1:12" ht="15">
      <c r="A850" s="84" t="s">
        <v>3384</v>
      </c>
      <c r="B850" s="84" t="s">
        <v>3385</v>
      </c>
      <c r="C850" s="84">
        <v>4</v>
      </c>
      <c r="D850" s="118">
        <v>0.00549321830941602</v>
      </c>
      <c r="E850" s="118">
        <v>2.2753113545418118</v>
      </c>
      <c r="F850" s="84" t="s">
        <v>2565</v>
      </c>
      <c r="G850" s="84" t="b">
        <v>0</v>
      </c>
      <c r="H850" s="84" t="b">
        <v>0</v>
      </c>
      <c r="I850" s="84" t="b">
        <v>0</v>
      </c>
      <c r="J850" s="84" t="b">
        <v>0</v>
      </c>
      <c r="K850" s="84" t="b">
        <v>0</v>
      </c>
      <c r="L850" s="84" t="b">
        <v>0</v>
      </c>
    </row>
    <row r="851" spans="1:12" ht="15">
      <c r="A851" s="84" t="s">
        <v>674</v>
      </c>
      <c r="B851" s="84" t="s">
        <v>3327</v>
      </c>
      <c r="C851" s="84">
        <v>4</v>
      </c>
      <c r="D851" s="118">
        <v>0.00549321830941602</v>
      </c>
      <c r="E851" s="118">
        <v>1.7012800868140927</v>
      </c>
      <c r="F851" s="84" t="s">
        <v>2565</v>
      </c>
      <c r="G851" s="84" t="b">
        <v>0</v>
      </c>
      <c r="H851" s="84" t="b">
        <v>0</v>
      </c>
      <c r="I851" s="84" t="b">
        <v>0</v>
      </c>
      <c r="J851" s="84" t="b">
        <v>0</v>
      </c>
      <c r="K851" s="84" t="b">
        <v>0</v>
      </c>
      <c r="L851" s="84" t="b">
        <v>0</v>
      </c>
    </row>
    <row r="852" spans="1:12" ht="15">
      <c r="A852" s="84" t="s">
        <v>3327</v>
      </c>
      <c r="B852" s="84" t="s">
        <v>1514</v>
      </c>
      <c r="C852" s="84">
        <v>4</v>
      </c>
      <c r="D852" s="118">
        <v>0.00549321830941602</v>
      </c>
      <c r="E852" s="118">
        <v>1.935363292847461</v>
      </c>
      <c r="F852" s="84" t="s">
        <v>2565</v>
      </c>
      <c r="G852" s="84" t="b">
        <v>0</v>
      </c>
      <c r="H852" s="84" t="b">
        <v>0</v>
      </c>
      <c r="I852" s="84" t="b">
        <v>0</v>
      </c>
      <c r="J852" s="84" t="b">
        <v>0</v>
      </c>
      <c r="K852" s="84" t="b">
        <v>0</v>
      </c>
      <c r="L852" s="84" t="b">
        <v>0</v>
      </c>
    </row>
    <row r="853" spans="1:12" ht="15">
      <c r="A853" s="84" t="s">
        <v>1514</v>
      </c>
      <c r="B853" s="84" t="s">
        <v>3334</v>
      </c>
      <c r="C853" s="84">
        <v>4</v>
      </c>
      <c r="D853" s="118">
        <v>0.00549321830941602</v>
      </c>
      <c r="E853" s="118">
        <v>2.0322733058555174</v>
      </c>
      <c r="F853" s="84" t="s">
        <v>2565</v>
      </c>
      <c r="G853" s="84" t="b">
        <v>0</v>
      </c>
      <c r="H853" s="84" t="b">
        <v>0</v>
      </c>
      <c r="I853" s="84" t="b">
        <v>0</v>
      </c>
      <c r="J853" s="84" t="b">
        <v>0</v>
      </c>
      <c r="K853" s="84" t="b">
        <v>0</v>
      </c>
      <c r="L853" s="84" t="b">
        <v>0</v>
      </c>
    </row>
    <row r="854" spans="1:12" ht="15">
      <c r="A854" s="84" t="s">
        <v>3334</v>
      </c>
      <c r="B854" s="84" t="s">
        <v>3312</v>
      </c>
      <c r="C854" s="84">
        <v>4</v>
      </c>
      <c r="D854" s="118">
        <v>0.00549321830941602</v>
      </c>
      <c r="E854" s="118">
        <v>2.2753113545418118</v>
      </c>
      <c r="F854" s="84" t="s">
        <v>2565</v>
      </c>
      <c r="G854" s="84" t="b">
        <v>0</v>
      </c>
      <c r="H854" s="84" t="b">
        <v>0</v>
      </c>
      <c r="I854" s="84" t="b">
        <v>0</v>
      </c>
      <c r="J854" s="84" t="b">
        <v>0</v>
      </c>
      <c r="K854" s="84" t="b">
        <v>0</v>
      </c>
      <c r="L854" s="84" t="b">
        <v>0</v>
      </c>
    </row>
    <row r="855" spans="1:12" ht="15">
      <c r="A855" s="84" t="s">
        <v>3312</v>
      </c>
      <c r="B855" s="84" t="s">
        <v>2733</v>
      </c>
      <c r="C855" s="84">
        <v>4</v>
      </c>
      <c r="D855" s="118">
        <v>0.00549321830941602</v>
      </c>
      <c r="E855" s="118">
        <v>1.4302133145275548</v>
      </c>
      <c r="F855" s="84" t="s">
        <v>2565</v>
      </c>
      <c r="G855" s="84" t="b">
        <v>0</v>
      </c>
      <c r="H855" s="84" t="b">
        <v>0</v>
      </c>
      <c r="I855" s="84" t="b">
        <v>0</v>
      </c>
      <c r="J855" s="84" t="b">
        <v>0</v>
      </c>
      <c r="K855" s="84" t="b">
        <v>0</v>
      </c>
      <c r="L855" s="84" t="b">
        <v>0</v>
      </c>
    </row>
    <row r="856" spans="1:12" ht="15">
      <c r="A856" s="84" t="s">
        <v>3385</v>
      </c>
      <c r="B856" s="84" t="s">
        <v>2666</v>
      </c>
      <c r="C856" s="84">
        <v>3</v>
      </c>
      <c r="D856" s="118">
        <v>0.004585523930602263</v>
      </c>
      <c r="E856" s="118">
        <v>1.220953692219219</v>
      </c>
      <c r="F856" s="84" t="s">
        <v>2565</v>
      </c>
      <c r="G856" s="84" t="b">
        <v>0</v>
      </c>
      <c r="H856" s="84" t="b">
        <v>0</v>
      </c>
      <c r="I856" s="84" t="b">
        <v>0</v>
      </c>
      <c r="J856" s="84" t="b">
        <v>0</v>
      </c>
      <c r="K856" s="84" t="b">
        <v>0</v>
      </c>
      <c r="L856" s="84" t="b">
        <v>0</v>
      </c>
    </row>
    <row r="857" spans="1:12" ht="15">
      <c r="A857" s="84" t="s">
        <v>2666</v>
      </c>
      <c r="B857" s="84" t="s">
        <v>2666</v>
      </c>
      <c r="C857" s="84">
        <v>3</v>
      </c>
      <c r="D857" s="118">
        <v>0.004585523930602263</v>
      </c>
      <c r="E857" s="118">
        <v>0.3044997436692939</v>
      </c>
      <c r="F857" s="84" t="s">
        <v>2565</v>
      </c>
      <c r="G857" s="84" t="b">
        <v>0</v>
      </c>
      <c r="H857" s="84" t="b">
        <v>0</v>
      </c>
      <c r="I857" s="84" t="b">
        <v>0</v>
      </c>
      <c r="J857" s="84" t="b">
        <v>0</v>
      </c>
      <c r="K857" s="84" t="b">
        <v>0</v>
      </c>
      <c r="L857" s="84" t="b">
        <v>0</v>
      </c>
    </row>
    <row r="858" spans="1:12" ht="15">
      <c r="A858" s="84" t="s">
        <v>2666</v>
      </c>
      <c r="B858" s="84" t="s">
        <v>3506</v>
      </c>
      <c r="C858" s="84">
        <v>3</v>
      </c>
      <c r="D858" s="118">
        <v>0.004585523930602263</v>
      </c>
      <c r="E858" s="118">
        <v>1.3588574059918865</v>
      </c>
      <c r="F858" s="84" t="s">
        <v>2565</v>
      </c>
      <c r="G858" s="84" t="b">
        <v>0</v>
      </c>
      <c r="H858" s="84" t="b">
        <v>0</v>
      </c>
      <c r="I858" s="84" t="b">
        <v>0</v>
      </c>
      <c r="J858" s="84" t="b">
        <v>0</v>
      </c>
      <c r="K858" s="84" t="b">
        <v>0</v>
      </c>
      <c r="L858" s="84" t="b">
        <v>0</v>
      </c>
    </row>
    <row r="859" spans="1:12" ht="15">
      <c r="A859" s="84" t="s">
        <v>3506</v>
      </c>
      <c r="B859" s="84" t="s">
        <v>3507</v>
      </c>
      <c r="C859" s="84">
        <v>3</v>
      </c>
      <c r="D859" s="118">
        <v>0.004585523930602263</v>
      </c>
      <c r="E859" s="118">
        <v>2.4002500911501117</v>
      </c>
      <c r="F859" s="84" t="s">
        <v>2565</v>
      </c>
      <c r="G859" s="84" t="b">
        <v>0</v>
      </c>
      <c r="H859" s="84" t="b">
        <v>0</v>
      </c>
      <c r="I859" s="84" t="b">
        <v>0</v>
      </c>
      <c r="J859" s="84" t="b">
        <v>0</v>
      </c>
      <c r="K859" s="84" t="b">
        <v>0</v>
      </c>
      <c r="L859" s="84" t="b">
        <v>0</v>
      </c>
    </row>
    <row r="860" spans="1:12" ht="15">
      <c r="A860" s="84" t="s">
        <v>3507</v>
      </c>
      <c r="B860" s="84" t="s">
        <v>2666</v>
      </c>
      <c r="C860" s="84">
        <v>3</v>
      </c>
      <c r="D860" s="118">
        <v>0.004585523930602263</v>
      </c>
      <c r="E860" s="118">
        <v>1.345892428827519</v>
      </c>
      <c r="F860" s="84" t="s">
        <v>2565</v>
      </c>
      <c r="G860" s="84" t="b">
        <v>0</v>
      </c>
      <c r="H860" s="84" t="b">
        <v>0</v>
      </c>
      <c r="I860" s="84" t="b">
        <v>0</v>
      </c>
      <c r="J860" s="84" t="b">
        <v>0</v>
      </c>
      <c r="K860" s="84" t="b">
        <v>0</v>
      </c>
      <c r="L860" s="84" t="b">
        <v>0</v>
      </c>
    </row>
    <row r="861" spans="1:12" ht="15">
      <c r="A861" s="84" t="s">
        <v>2666</v>
      </c>
      <c r="B861" s="84" t="s">
        <v>3508</v>
      </c>
      <c r="C861" s="84">
        <v>3</v>
      </c>
      <c r="D861" s="118">
        <v>0.004585523930602263</v>
      </c>
      <c r="E861" s="118">
        <v>1.3588574059918865</v>
      </c>
      <c r="F861" s="84" t="s">
        <v>2565</v>
      </c>
      <c r="G861" s="84" t="b">
        <v>0</v>
      </c>
      <c r="H861" s="84" t="b">
        <v>0</v>
      </c>
      <c r="I861" s="84" t="b">
        <v>0</v>
      </c>
      <c r="J861" s="84" t="b">
        <v>0</v>
      </c>
      <c r="K861" s="84" t="b">
        <v>0</v>
      </c>
      <c r="L861" s="84" t="b">
        <v>0</v>
      </c>
    </row>
    <row r="862" spans="1:12" ht="15">
      <c r="A862" s="84" t="s">
        <v>3508</v>
      </c>
      <c r="B862" s="84" t="s">
        <v>3509</v>
      </c>
      <c r="C862" s="84">
        <v>3</v>
      </c>
      <c r="D862" s="118">
        <v>0.004585523930602263</v>
      </c>
      <c r="E862" s="118">
        <v>2.4002500911501117</v>
      </c>
      <c r="F862" s="84" t="s">
        <v>2565</v>
      </c>
      <c r="G862" s="84" t="b">
        <v>0</v>
      </c>
      <c r="H862" s="84" t="b">
        <v>0</v>
      </c>
      <c r="I862" s="84" t="b">
        <v>0</v>
      </c>
      <c r="J862" s="84" t="b">
        <v>0</v>
      </c>
      <c r="K862" s="84" t="b">
        <v>0</v>
      </c>
      <c r="L862" s="84" t="b">
        <v>0</v>
      </c>
    </row>
    <row r="863" spans="1:12" ht="15">
      <c r="A863" s="84" t="s">
        <v>3436</v>
      </c>
      <c r="B863" s="84" t="s">
        <v>2734</v>
      </c>
      <c r="C863" s="84">
        <v>3</v>
      </c>
      <c r="D863" s="118">
        <v>0.004585523930602263</v>
      </c>
      <c r="E863" s="118">
        <v>1.5763413502057928</v>
      </c>
      <c r="F863" s="84" t="s">
        <v>2565</v>
      </c>
      <c r="G863" s="84" t="b">
        <v>0</v>
      </c>
      <c r="H863" s="84" t="b">
        <v>0</v>
      </c>
      <c r="I863" s="84" t="b">
        <v>0</v>
      </c>
      <c r="J863" s="84" t="b">
        <v>0</v>
      </c>
      <c r="K863" s="84" t="b">
        <v>0</v>
      </c>
      <c r="L863" s="84" t="b">
        <v>0</v>
      </c>
    </row>
    <row r="864" spans="1:12" ht="15">
      <c r="A864" s="84" t="s">
        <v>3333</v>
      </c>
      <c r="B864" s="84" t="s">
        <v>3301</v>
      </c>
      <c r="C864" s="84">
        <v>3</v>
      </c>
      <c r="D864" s="118">
        <v>0.004585523930602263</v>
      </c>
      <c r="E864" s="118">
        <v>2.0992200954861304</v>
      </c>
      <c r="F864" s="84" t="s">
        <v>2565</v>
      </c>
      <c r="G864" s="84" t="b">
        <v>0</v>
      </c>
      <c r="H864" s="84" t="b">
        <v>0</v>
      </c>
      <c r="I864" s="84" t="b">
        <v>0</v>
      </c>
      <c r="J864" s="84" t="b">
        <v>0</v>
      </c>
      <c r="K864" s="84" t="b">
        <v>0</v>
      </c>
      <c r="L864" s="84" t="b">
        <v>0</v>
      </c>
    </row>
    <row r="865" spans="1:12" ht="15">
      <c r="A865" s="84" t="s">
        <v>678</v>
      </c>
      <c r="B865" s="84" t="s">
        <v>3301</v>
      </c>
      <c r="C865" s="84">
        <v>3</v>
      </c>
      <c r="D865" s="118">
        <v>0.005241764647579957</v>
      </c>
      <c r="E865" s="118">
        <v>2.0992200954861304</v>
      </c>
      <c r="F865" s="84" t="s">
        <v>2565</v>
      </c>
      <c r="G865" s="84" t="b">
        <v>0</v>
      </c>
      <c r="H865" s="84" t="b">
        <v>0</v>
      </c>
      <c r="I865" s="84" t="b">
        <v>0</v>
      </c>
      <c r="J865" s="84" t="b">
        <v>0</v>
      </c>
      <c r="K865" s="84" t="b">
        <v>0</v>
      </c>
      <c r="L865" s="84" t="b">
        <v>0</v>
      </c>
    </row>
    <row r="866" spans="1:12" ht="15">
      <c r="A866" s="84" t="s">
        <v>3307</v>
      </c>
      <c r="B866" s="84" t="s">
        <v>3321</v>
      </c>
      <c r="C866" s="84">
        <v>3</v>
      </c>
      <c r="D866" s="118">
        <v>0.004585523930602263</v>
      </c>
      <c r="E866" s="118">
        <v>2.150372617933512</v>
      </c>
      <c r="F866" s="84" t="s">
        <v>2565</v>
      </c>
      <c r="G866" s="84" t="b">
        <v>0</v>
      </c>
      <c r="H866" s="84" t="b">
        <v>0</v>
      </c>
      <c r="I866" s="84" t="b">
        <v>0</v>
      </c>
      <c r="J866" s="84" t="b">
        <v>0</v>
      </c>
      <c r="K866" s="84" t="b">
        <v>0</v>
      </c>
      <c r="L866" s="84" t="b">
        <v>0</v>
      </c>
    </row>
    <row r="867" spans="1:12" ht="15">
      <c r="A867" s="84" t="s">
        <v>3296</v>
      </c>
      <c r="B867" s="84" t="s">
        <v>3297</v>
      </c>
      <c r="C867" s="84">
        <v>3</v>
      </c>
      <c r="D867" s="118">
        <v>0.004585523930602263</v>
      </c>
      <c r="E867" s="118">
        <v>2.4002500911501117</v>
      </c>
      <c r="F867" s="84" t="s">
        <v>2565</v>
      </c>
      <c r="G867" s="84" t="b">
        <v>0</v>
      </c>
      <c r="H867" s="84" t="b">
        <v>0</v>
      </c>
      <c r="I867" s="84" t="b">
        <v>0</v>
      </c>
      <c r="J867" s="84" t="b">
        <v>0</v>
      </c>
      <c r="K867" s="84" t="b">
        <v>0</v>
      </c>
      <c r="L867" s="84" t="b">
        <v>0</v>
      </c>
    </row>
    <row r="868" spans="1:12" ht="15">
      <c r="A868" s="84" t="s">
        <v>3297</v>
      </c>
      <c r="B868" s="84" t="s">
        <v>3298</v>
      </c>
      <c r="C868" s="84">
        <v>3</v>
      </c>
      <c r="D868" s="118">
        <v>0.004585523930602263</v>
      </c>
      <c r="E868" s="118">
        <v>2.4002500911501117</v>
      </c>
      <c r="F868" s="84" t="s">
        <v>2565</v>
      </c>
      <c r="G868" s="84" t="b">
        <v>0</v>
      </c>
      <c r="H868" s="84" t="b">
        <v>0</v>
      </c>
      <c r="I868" s="84" t="b">
        <v>0</v>
      </c>
      <c r="J868" s="84" t="b">
        <v>0</v>
      </c>
      <c r="K868" s="84" t="b">
        <v>0</v>
      </c>
      <c r="L868" s="84" t="b">
        <v>0</v>
      </c>
    </row>
    <row r="869" spans="1:12" ht="15">
      <c r="A869" s="84" t="s">
        <v>3298</v>
      </c>
      <c r="B869" s="84" t="s">
        <v>3307</v>
      </c>
      <c r="C869" s="84">
        <v>3</v>
      </c>
      <c r="D869" s="118">
        <v>0.004585523930602263</v>
      </c>
      <c r="E869" s="118">
        <v>2.2753113545418118</v>
      </c>
      <c r="F869" s="84" t="s">
        <v>2565</v>
      </c>
      <c r="G869" s="84" t="b">
        <v>0</v>
      </c>
      <c r="H869" s="84" t="b">
        <v>0</v>
      </c>
      <c r="I869" s="84" t="b">
        <v>0</v>
      </c>
      <c r="J869" s="84" t="b">
        <v>0</v>
      </c>
      <c r="K869" s="84" t="b">
        <v>0</v>
      </c>
      <c r="L869" s="84" t="b">
        <v>0</v>
      </c>
    </row>
    <row r="870" spans="1:12" ht="15">
      <c r="A870" s="84" t="s">
        <v>3382</v>
      </c>
      <c r="B870" s="84" t="s">
        <v>2737</v>
      </c>
      <c r="C870" s="84">
        <v>3</v>
      </c>
      <c r="D870" s="118">
        <v>0.004585523930602263</v>
      </c>
      <c r="E870" s="118">
        <v>1.6732513632138493</v>
      </c>
      <c r="F870" s="84" t="s">
        <v>2565</v>
      </c>
      <c r="G870" s="84" t="b">
        <v>0</v>
      </c>
      <c r="H870" s="84" t="b">
        <v>0</v>
      </c>
      <c r="I870" s="84" t="b">
        <v>0</v>
      </c>
      <c r="J870" s="84" t="b">
        <v>1</v>
      </c>
      <c r="K870" s="84" t="b">
        <v>0</v>
      </c>
      <c r="L870" s="84" t="b">
        <v>0</v>
      </c>
    </row>
    <row r="871" spans="1:12" ht="15">
      <c r="A871" s="84" t="s">
        <v>3300</v>
      </c>
      <c r="B871" s="84" t="s">
        <v>3434</v>
      </c>
      <c r="C871" s="84">
        <v>3</v>
      </c>
      <c r="D871" s="118">
        <v>0.004585523930602263</v>
      </c>
      <c r="E871" s="118">
        <v>1.877371345869774</v>
      </c>
      <c r="F871" s="84" t="s">
        <v>2565</v>
      </c>
      <c r="G871" s="84" t="b">
        <v>0</v>
      </c>
      <c r="H871" s="84" t="b">
        <v>0</v>
      </c>
      <c r="I871" s="84" t="b">
        <v>0</v>
      </c>
      <c r="J871" s="84" t="b">
        <v>0</v>
      </c>
      <c r="K871" s="84" t="b">
        <v>0</v>
      </c>
      <c r="L871" s="84" t="b">
        <v>0</v>
      </c>
    </row>
    <row r="872" spans="1:12" ht="15">
      <c r="A872" s="84" t="s">
        <v>3434</v>
      </c>
      <c r="B872" s="84" t="s">
        <v>3303</v>
      </c>
      <c r="C872" s="84">
        <v>3</v>
      </c>
      <c r="D872" s="118">
        <v>0.004585523930602263</v>
      </c>
      <c r="E872" s="118">
        <v>2.2753113545418118</v>
      </c>
      <c r="F872" s="84" t="s">
        <v>2565</v>
      </c>
      <c r="G872" s="84" t="b">
        <v>0</v>
      </c>
      <c r="H872" s="84" t="b">
        <v>0</v>
      </c>
      <c r="I872" s="84" t="b">
        <v>0</v>
      </c>
      <c r="J872" s="84" t="b">
        <v>0</v>
      </c>
      <c r="K872" s="84" t="b">
        <v>0</v>
      </c>
      <c r="L872" s="84" t="b">
        <v>0</v>
      </c>
    </row>
    <row r="873" spans="1:12" ht="15">
      <c r="A873" s="84" t="s">
        <v>3303</v>
      </c>
      <c r="B873" s="84" t="s">
        <v>3306</v>
      </c>
      <c r="C873" s="84">
        <v>3</v>
      </c>
      <c r="D873" s="118">
        <v>0.004585523930602263</v>
      </c>
      <c r="E873" s="118">
        <v>2.053462604925455</v>
      </c>
      <c r="F873" s="84" t="s">
        <v>2565</v>
      </c>
      <c r="G873" s="84" t="b">
        <v>0</v>
      </c>
      <c r="H873" s="84" t="b">
        <v>0</v>
      </c>
      <c r="I873" s="84" t="b">
        <v>0</v>
      </c>
      <c r="J873" s="84" t="b">
        <v>0</v>
      </c>
      <c r="K873" s="84" t="b">
        <v>0</v>
      </c>
      <c r="L873" s="84" t="b">
        <v>0</v>
      </c>
    </row>
    <row r="874" spans="1:12" ht="15">
      <c r="A874" s="84" t="s">
        <v>3306</v>
      </c>
      <c r="B874" s="84" t="s">
        <v>2733</v>
      </c>
      <c r="C874" s="84">
        <v>3</v>
      </c>
      <c r="D874" s="118">
        <v>0.004585523930602263</v>
      </c>
      <c r="E874" s="118">
        <v>1.2083645649111985</v>
      </c>
      <c r="F874" s="84" t="s">
        <v>2565</v>
      </c>
      <c r="G874" s="84" t="b">
        <v>0</v>
      </c>
      <c r="H874" s="84" t="b">
        <v>0</v>
      </c>
      <c r="I874" s="84" t="b">
        <v>0</v>
      </c>
      <c r="J874" s="84" t="b">
        <v>0</v>
      </c>
      <c r="K874" s="84" t="b">
        <v>0</v>
      </c>
      <c r="L874" s="84" t="b">
        <v>0</v>
      </c>
    </row>
    <row r="875" spans="1:12" ht="15">
      <c r="A875" s="84" t="s">
        <v>2733</v>
      </c>
      <c r="B875" s="84" t="s">
        <v>2666</v>
      </c>
      <c r="C875" s="84">
        <v>3</v>
      </c>
      <c r="D875" s="118">
        <v>0.004585523930602263</v>
      </c>
      <c r="E875" s="118">
        <v>0.36061568564822527</v>
      </c>
      <c r="F875" s="84" t="s">
        <v>2565</v>
      </c>
      <c r="G875" s="84" t="b">
        <v>0</v>
      </c>
      <c r="H875" s="84" t="b">
        <v>0</v>
      </c>
      <c r="I875" s="84" t="b">
        <v>0</v>
      </c>
      <c r="J875" s="84" t="b">
        <v>0</v>
      </c>
      <c r="K875" s="84" t="b">
        <v>0</v>
      </c>
      <c r="L875" s="84" t="b">
        <v>0</v>
      </c>
    </row>
    <row r="876" spans="1:12" ht="15">
      <c r="A876" s="84" t="s">
        <v>295</v>
      </c>
      <c r="B876" s="84" t="s">
        <v>674</v>
      </c>
      <c r="C876" s="84">
        <v>3</v>
      </c>
      <c r="D876" s="118">
        <v>0.004585523930602263</v>
      </c>
      <c r="E876" s="118">
        <v>0.9742813588778304</v>
      </c>
      <c r="F876" s="84" t="s">
        <v>2565</v>
      </c>
      <c r="G876" s="84" t="b">
        <v>0</v>
      </c>
      <c r="H876" s="84" t="b">
        <v>0</v>
      </c>
      <c r="I876" s="84" t="b">
        <v>0</v>
      </c>
      <c r="J876" s="84" t="b">
        <v>0</v>
      </c>
      <c r="K876" s="84" t="b">
        <v>0</v>
      </c>
      <c r="L876" s="84" t="b">
        <v>0</v>
      </c>
    </row>
    <row r="877" spans="1:12" ht="15">
      <c r="A877" s="84" t="s">
        <v>3509</v>
      </c>
      <c r="B877" s="84" t="s">
        <v>3436</v>
      </c>
      <c r="C877" s="84">
        <v>2</v>
      </c>
      <c r="D877" s="118">
        <v>0.0034945097650533052</v>
      </c>
      <c r="E877" s="118">
        <v>2.2241588320944303</v>
      </c>
      <c r="F877" s="84" t="s">
        <v>2565</v>
      </c>
      <c r="G877" s="84" t="b">
        <v>0</v>
      </c>
      <c r="H877" s="84" t="b">
        <v>0</v>
      </c>
      <c r="I877" s="84" t="b">
        <v>0</v>
      </c>
      <c r="J877" s="84" t="b">
        <v>0</v>
      </c>
      <c r="K877" s="84" t="b">
        <v>0</v>
      </c>
      <c r="L877" s="84" t="b">
        <v>0</v>
      </c>
    </row>
    <row r="878" spans="1:12" ht="15">
      <c r="A878" s="84" t="s">
        <v>2734</v>
      </c>
      <c r="B878" s="84" t="s">
        <v>368</v>
      </c>
      <c r="C878" s="84">
        <v>2</v>
      </c>
      <c r="D878" s="118">
        <v>0.0034945097650533052</v>
      </c>
      <c r="E878" s="118">
        <v>1.6469224244915002</v>
      </c>
      <c r="F878" s="84" t="s">
        <v>2565</v>
      </c>
      <c r="G878" s="84" t="b">
        <v>0</v>
      </c>
      <c r="H878" s="84" t="b">
        <v>0</v>
      </c>
      <c r="I878" s="84" t="b">
        <v>0</v>
      </c>
      <c r="J878" s="84" t="b">
        <v>0</v>
      </c>
      <c r="K878" s="84" t="b">
        <v>0</v>
      </c>
      <c r="L878" s="84" t="b">
        <v>0</v>
      </c>
    </row>
    <row r="879" spans="1:12" ht="15">
      <c r="A879" s="84" t="s">
        <v>3392</v>
      </c>
      <c r="B879" s="84" t="s">
        <v>2734</v>
      </c>
      <c r="C879" s="84">
        <v>2</v>
      </c>
      <c r="D879" s="118">
        <v>0.0034945097650533052</v>
      </c>
      <c r="E879" s="118">
        <v>1.5763413502057928</v>
      </c>
      <c r="F879" s="84" t="s">
        <v>2565</v>
      </c>
      <c r="G879" s="84" t="b">
        <v>0</v>
      </c>
      <c r="H879" s="84" t="b">
        <v>0</v>
      </c>
      <c r="I879" s="84" t="b">
        <v>0</v>
      </c>
      <c r="J879" s="84" t="b">
        <v>0</v>
      </c>
      <c r="K879" s="84" t="b">
        <v>0</v>
      </c>
      <c r="L879" s="84" t="b">
        <v>0</v>
      </c>
    </row>
    <row r="880" spans="1:12" ht="15">
      <c r="A880" s="84" t="s">
        <v>3295</v>
      </c>
      <c r="B880" s="84" t="s">
        <v>3593</v>
      </c>
      <c r="C880" s="84">
        <v>2</v>
      </c>
      <c r="D880" s="118">
        <v>0.0034945097650533052</v>
      </c>
      <c r="E880" s="118">
        <v>2.576341350205793</v>
      </c>
      <c r="F880" s="84" t="s">
        <v>2565</v>
      </c>
      <c r="G880" s="84" t="b">
        <v>0</v>
      </c>
      <c r="H880" s="84" t="b">
        <v>0</v>
      </c>
      <c r="I880" s="84" t="b">
        <v>0</v>
      </c>
      <c r="J880" s="84" t="b">
        <v>0</v>
      </c>
      <c r="K880" s="84" t="b">
        <v>0</v>
      </c>
      <c r="L880" s="84" t="b">
        <v>0</v>
      </c>
    </row>
    <row r="881" spans="1:12" ht="15">
      <c r="A881" s="84" t="s">
        <v>3593</v>
      </c>
      <c r="B881" s="84" t="s">
        <v>2733</v>
      </c>
      <c r="C881" s="84">
        <v>2</v>
      </c>
      <c r="D881" s="118">
        <v>0.0034945097650533052</v>
      </c>
      <c r="E881" s="118">
        <v>1.4302133145275548</v>
      </c>
      <c r="F881" s="84" t="s">
        <v>2565</v>
      </c>
      <c r="G881" s="84" t="b">
        <v>0</v>
      </c>
      <c r="H881" s="84" t="b">
        <v>0</v>
      </c>
      <c r="I881" s="84" t="b">
        <v>0</v>
      </c>
      <c r="J881" s="84" t="b">
        <v>0</v>
      </c>
      <c r="K881" s="84" t="b">
        <v>0</v>
      </c>
      <c r="L881" s="84" t="b">
        <v>0</v>
      </c>
    </row>
    <row r="882" spans="1:12" ht="15">
      <c r="A882" s="84" t="s">
        <v>2733</v>
      </c>
      <c r="B882" s="84" t="s">
        <v>3594</v>
      </c>
      <c r="C882" s="84">
        <v>2</v>
      </c>
      <c r="D882" s="118">
        <v>0.0034945097650533052</v>
      </c>
      <c r="E882" s="118">
        <v>1.414973347970818</v>
      </c>
      <c r="F882" s="84" t="s">
        <v>2565</v>
      </c>
      <c r="G882" s="84" t="b">
        <v>0</v>
      </c>
      <c r="H882" s="84" t="b">
        <v>0</v>
      </c>
      <c r="I882" s="84" t="b">
        <v>0</v>
      </c>
      <c r="J882" s="84" t="b">
        <v>0</v>
      </c>
      <c r="K882" s="84" t="b">
        <v>0</v>
      </c>
      <c r="L882" s="84" t="b">
        <v>0</v>
      </c>
    </row>
    <row r="883" spans="1:12" ht="15">
      <c r="A883" s="84" t="s">
        <v>3594</v>
      </c>
      <c r="B883" s="84" t="s">
        <v>2738</v>
      </c>
      <c r="C883" s="84">
        <v>2</v>
      </c>
      <c r="D883" s="118">
        <v>0.0034945097650533052</v>
      </c>
      <c r="E883" s="118">
        <v>1.835978660711549</v>
      </c>
      <c r="F883" s="84" t="s">
        <v>2565</v>
      </c>
      <c r="G883" s="84" t="b">
        <v>0</v>
      </c>
      <c r="H883" s="84" t="b">
        <v>0</v>
      </c>
      <c r="I883" s="84" t="b">
        <v>0</v>
      </c>
      <c r="J883" s="84" t="b">
        <v>0</v>
      </c>
      <c r="K883" s="84" t="b">
        <v>0</v>
      </c>
      <c r="L883" s="84" t="b">
        <v>0</v>
      </c>
    </row>
    <row r="884" spans="1:12" ht="15">
      <c r="A884" s="84" t="s">
        <v>2738</v>
      </c>
      <c r="B884" s="84" t="s">
        <v>3299</v>
      </c>
      <c r="C884" s="84">
        <v>2</v>
      </c>
      <c r="D884" s="118">
        <v>0.0034945097650533052</v>
      </c>
      <c r="E884" s="118">
        <v>1.2919106163612732</v>
      </c>
      <c r="F884" s="84" t="s">
        <v>2565</v>
      </c>
      <c r="G884" s="84" t="b">
        <v>0</v>
      </c>
      <c r="H884" s="84" t="b">
        <v>0</v>
      </c>
      <c r="I884" s="84" t="b">
        <v>0</v>
      </c>
      <c r="J884" s="84" t="b">
        <v>0</v>
      </c>
      <c r="K884" s="84" t="b">
        <v>0</v>
      </c>
      <c r="L884" s="84" t="b">
        <v>0</v>
      </c>
    </row>
    <row r="885" spans="1:12" ht="15">
      <c r="A885" s="84" t="s">
        <v>3299</v>
      </c>
      <c r="B885" s="84" t="s">
        <v>3595</v>
      </c>
      <c r="C885" s="84">
        <v>2</v>
      </c>
      <c r="D885" s="118">
        <v>0.0034945097650533052</v>
      </c>
      <c r="E885" s="118">
        <v>2.0322733058555174</v>
      </c>
      <c r="F885" s="84" t="s">
        <v>2565</v>
      </c>
      <c r="G885" s="84" t="b">
        <v>0</v>
      </c>
      <c r="H885" s="84" t="b">
        <v>0</v>
      </c>
      <c r="I885" s="84" t="b">
        <v>0</v>
      </c>
      <c r="J885" s="84" t="b">
        <v>0</v>
      </c>
      <c r="K885" s="84" t="b">
        <v>0</v>
      </c>
      <c r="L885" s="84" t="b">
        <v>0</v>
      </c>
    </row>
    <row r="886" spans="1:12" ht="15">
      <c r="A886" s="84" t="s">
        <v>3595</v>
      </c>
      <c r="B886" s="84" t="s">
        <v>3596</v>
      </c>
      <c r="C886" s="84">
        <v>2</v>
      </c>
      <c r="D886" s="118">
        <v>0.0034945097650533052</v>
      </c>
      <c r="E886" s="118">
        <v>2.576341350205793</v>
      </c>
      <c r="F886" s="84" t="s">
        <v>2565</v>
      </c>
      <c r="G886" s="84" t="b">
        <v>0</v>
      </c>
      <c r="H886" s="84" t="b">
        <v>0</v>
      </c>
      <c r="I886" s="84" t="b">
        <v>0</v>
      </c>
      <c r="J886" s="84" t="b">
        <v>0</v>
      </c>
      <c r="K886" s="84" t="b">
        <v>0</v>
      </c>
      <c r="L886" s="84" t="b">
        <v>0</v>
      </c>
    </row>
    <row r="887" spans="1:12" ht="15">
      <c r="A887" s="84" t="s">
        <v>3596</v>
      </c>
      <c r="B887" s="84" t="s">
        <v>3597</v>
      </c>
      <c r="C887" s="84">
        <v>2</v>
      </c>
      <c r="D887" s="118">
        <v>0.0034945097650533052</v>
      </c>
      <c r="E887" s="118">
        <v>2.576341350205793</v>
      </c>
      <c r="F887" s="84" t="s">
        <v>2565</v>
      </c>
      <c r="G887" s="84" t="b">
        <v>0</v>
      </c>
      <c r="H887" s="84" t="b">
        <v>0</v>
      </c>
      <c r="I887" s="84" t="b">
        <v>0</v>
      </c>
      <c r="J887" s="84" t="b">
        <v>0</v>
      </c>
      <c r="K887" s="84" t="b">
        <v>0</v>
      </c>
      <c r="L887" s="84" t="b">
        <v>0</v>
      </c>
    </row>
    <row r="888" spans="1:12" ht="15">
      <c r="A888" s="84" t="s">
        <v>3597</v>
      </c>
      <c r="B888" s="84" t="s">
        <v>3598</v>
      </c>
      <c r="C888" s="84">
        <v>2</v>
      </c>
      <c r="D888" s="118">
        <v>0.0034945097650533052</v>
      </c>
      <c r="E888" s="118">
        <v>2.576341350205793</v>
      </c>
      <c r="F888" s="84" t="s">
        <v>2565</v>
      </c>
      <c r="G888" s="84" t="b">
        <v>0</v>
      </c>
      <c r="H888" s="84" t="b">
        <v>0</v>
      </c>
      <c r="I888" s="84" t="b">
        <v>0</v>
      </c>
      <c r="J888" s="84" t="b">
        <v>0</v>
      </c>
      <c r="K888" s="84" t="b">
        <v>0</v>
      </c>
      <c r="L888" s="84" t="b">
        <v>0</v>
      </c>
    </row>
    <row r="889" spans="1:12" ht="15">
      <c r="A889" s="84" t="s">
        <v>3598</v>
      </c>
      <c r="B889" s="84" t="s">
        <v>3599</v>
      </c>
      <c r="C889" s="84">
        <v>2</v>
      </c>
      <c r="D889" s="118">
        <v>0.0034945097650533052</v>
      </c>
      <c r="E889" s="118">
        <v>2.576341350205793</v>
      </c>
      <c r="F889" s="84" t="s">
        <v>2565</v>
      </c>
      <c r="G889" s="84" t="b">
        <v>0</v>
      </c>
      <c r="H889" s="84" t="b">
        <v>0</v>
      </c>
      <c r="I889" s="84" t="b">
        <v>0</v>
      </c>
      <c r="J889" s="84" t="b">
        <v>0</v>
      </c>
      <c r="K889" s="84" t="b">
        <v>0</v>
      </c>
      <c r="L889" s="84" t="b">
        <v>0</v>
      </c>
    </row>
    <row r="890" spans="1:12" ht="15">
      <c r="A890" s="84" t="s">
        <v>3599</v>
      </c>
      <c r="B890" s="84" t="s">
        <v>3600</v>
      </c>
      <c r="C890" s="84">
        <v>2</v>
      </c>
      <c r="D890" s="118">
        <v>0.0034945097650533052</v>
      </c>
      <c r="E890" s="118">
        <v>2.576341350205793</v>
      </c>
      <c r="F890" s="84" t="s">
        <v>2565</v>
      </c>
      <c r="G890" s="84" t="b">
        <v>0</v>
      </c>
      <c r="H890" s="84" t="b">
        <v>0</v>
      </c>
      <c r="I890" s="84" t="b">
        <v>0</v>
      </c>
      <c r="J890" s="84" t="b">
        <v>1</v>
      </c>
      <c r="K890" s="84" t="b">
        <v>0</v>
      </c>
      <c r="L890" s="84" t="b">
        <v>0</v>
      </c>
    </row>
    <row r="891" spans="1:12" ht="15">
      <c r="A891" s="84" t="s">
        <v>3600</v>
      </c>
      <c r="B891" s="84" t="s">
        <v>3601</v>
      </c>
      <c r="C891" s="84">
        <v>2</v>
      </c>
      <c r="D891" s="118">
        <v>0.0034945097650533052</v>
      </c>
      <c r="E891" s="118">
        <v>2.576341350205793</v>
      </c>
      <c r="F891" s="84" t="s">
        <v>2565</v>
      </c>
      <c r="G891" s="84" t="b">
        <v>1</v>
      </c>
      <c r="H891" s="84" t="b">
        <v>0</v>
      </c>
      <c r="I891" s="84" t="b">
        <v>0</v>
      </c>
      <c r="J891" s="84" t="b">
        <v>0</v>
      </c>
      <c r="K891" s="84" t="b">
        <v>0</v>
      </c>
      <c r="L891" s="84" t="b">
        <v>0</v>
      </c>
    </row>
    <row r="892" spans="1:12" ht="15">
      <c r="A892" s="84" t="s">
        <v>3601</v>
      </c>
      <c r="B892" s="84" t="s">
        <v>3369</v>
      </c>
      <c r="C892" s="84">
        <v>2</v>
      </c>
      <c r="D892" s="118">
        <v>0.0034945097650533052</v>
      </c>
      <c r="E892" s="118">
        <v>2.576341350205793</v>
      </c>
      <c r="F892" s="84" t="s">
        <v>2565</v>
      </c>
      <c r="G892" s="84" t="b">
        <v>0</v>
      </c>
      <c r="H892" s="84" t="b">
        <v>0</v>
      </c>
      <c r="I892" s="84" t="b">
        <v>0</v>
      </c>
      <c r="J892" s="84" t="b">
        <v>0</v>
      </c>
      <c r="K892" s="84" t="b">
        <v>0</v>
      </c>
      <c r="L892" s="84" t="b">
        <v>0</v>
      </c>
    </row>
    <row r="893" spans="1:12" ht="15">
      <c r="A893" s="84" t="s">
        <v>3369</v>
      </c>
      <c r="B893" s="84" t="s">
        <v>3370</v>
      </c>
      <c r="C893" s="84">
        <v>2</v>
      </c>
      <c r="D893" s="118">
        <v>0.0034945097650533052</v>
      </c>
      <c r="E893" s="118">
        <v>2.576341350205793</v>
      </c>
      <c r="F893" s="84" t="s">
        <v>2565</v>
      </c>
      <c r="G893" s="84" t="b">
        <v>0</v>
      </c>
      <c r="H893" s="84" t="b">
        <v>0</v>
      </c>
      <c r="I893" s="84" t="b">
        <v>0</v>
      </c>
      <c r="J893" s="84" t="b">
        <v>0</v>
      </c>
      <c r="K893" s="84" t="b">
        <v>0</v>
      </c>
      <c r="L893" s="84" t="b">
        <v>0</v>
      </c>
    </row>
    <row r="894" spans="1:12" ht="15">
      <c r="A894" s="84" t="s">
        <v>2750</v>
      </c>
      <c r="B894" s="84" t="s">
        <v>3832</v>
      </c>
      <c r="C894" s="84">
        <v>2</v>
      </c>
      <c r="D894" s="118">
        <v>0.0034945097650533052</v>
      </c>
      <c r="E894" s="118">
        <v>2.178401341533755</v>
      </c>
      <c r="F894" s="84" t="s">
        <v>2565</v>
      </c>
      <c r="G894" s="84" t="b">
        <v>0</v>
      </c>
      <c r="H894" s="84" t="b">
        <v>0</v>
      </c>
      <c r="I894" s="84" t="b">
        <v>0</v>
      </c>
      <c r="J894" s="84" t="b">
        <v>0</v>
      </c>
      <c r="K894" s="84" t="b">
        <v>0</v>
      </c>
      <c r="L894" s="84" t="b">
        <v>0</v>
      </c>
    </row>
    <row r="895" spans="1:12" ht="15">
      <c r="A895" s="84" t="s">
        <v>3832</v>
      </c>
      <c r="B895" s="84" t="s">
        <v>2752</v>
      </c>
      <c r="C895" s="84">
        <v>2</v>
      </c>
      <c r="D895" s="118">
        <v>0.0034945097650533052</v>
      </c>
      <c r="E895" s="118">
        <v>2.4002500911501117</v>
      </c>
      <c r="F895" s="84" t="s">
        <v>2565</v>
      </c>
      <c r="G895" s="84" t="b">
        <v>0</v>
      </c>
      <c r="H895" s="84" t="b">
        <v>0</v>
      </c>
      <c r="I895" s="84" t="b">
        <v>0</v>
      </c>
      <c r="J895" s="84" t="b">
        <v>0</v>
      </c>
      <c r="K895" s="84" t="b">
        <v>0</v>
      </c>
      <c r="L895" s="84" t="b">
        <v>0</v>
      </c>
    </row>
    <row r="896" spans="1:12" ht="15">
      <c r="A896" s="84" t="s">
        <v>2752</v>
      </c>
      <c r="B896" s="84" t="s">
        <v>3323</v>
      </c>
      <c r="C896" s="84">
        <v>2</v>
      </c>
      <c r="D896" s="118">
        <v>0.0034945097650533052</v>
      </c>
      <c r="E896" s="118">
        <v>2.4002500911501117</v>
      </c>
      <c r="F896" s="84" t="s">
        <v>2565</v>
      </c>
      <c r="G896" s="84" t="b">
        <v>0</v>
      </c>
      <c r="H896" s="84" t="b">
        <v>0</v>
      </c>
      <c r="I896" s="84" t="b">
        <v>0</v>
      </c>
      <c r="J896" s="84" t="b">
        <v>0</v>
      </c>
      <c r="K896" s="84" t="b">
        <v>0</v>
      </c>
      <c r="L896" s="84" t="b">
        <v>0</v>
      </c>
    </row>
    <row r="897" spans="1:12" ht="15">
      <c r="A897" s="84" t="s">
        <v>3323</v>
      </c>
      <c r="B897" s="84" t="s">
        <v>3833</v>
      </c>
      <c r="C897" s="84">
        <v>2</v>
      </c>
      <c r="D897" s="118">
        <v>0.0034945097650533052</v>
      </c>
      <c r="E897" s="118">
        <v>2.576341350205793</v>
      </c>
      <c r="F897" s="84" t="s">
        <v>2565</v>
      </c>
      <c r="G897" s="84" t="b">
        <v>0</v>
      </c>
      <c r="H897" s="84" t="b">
        <v>0</v>
      </c>
      <c r="I897" s="84" t="b">
        <v>0</v>
      </c>
      <c r="J897" s="84" t="b">
        <v>0</v>
      </c>
      <c r="K897" s="84" t="b">
        <v>0</v>
      </c>
      <c r="L897" s="84" t="b">
        <v>0</v>
      </c>
    </row>
    <row r="898" spans="1:12" ht="15">
      <c r="A898" s="84" t="s">
        <v>3833</v>
      </c>
      <c r="B898" s="84" t="s">
        <v>3617</v>
      </c>
      <c r="C898" s="84">
        <v>2</v>
      </c>
      <c r="D898" s="118">
        <v>0.0034945097650533052</v>
      </c>
      <c r="E898" s="118">
        <v>2.576341350205793</v>
      </c>
      <c r="F898" s="84" t="s">
        <v>2565</v>
      </c>
      <c r="G898" s="84" t="b">
        <v>0</v>
      </c>
      <c r="H898" s="84" t="b">
        <v>0</v>
      </c>
      <c r="I898" s="84" t="b">
        <v>0</v>
      </c>
      <c r="J898" s="84" t="b">
        <v>0</v>
      </c>
      <c r="K898" s="84" t="b">
        <v>0</v>
      </c>
      <c r="L898" s="84" t="b">
        <v>0</v>
      </c>
    </row>
    <row r="899" spans="1:12" ht="15">
      <c r="A899" s="84" t="s">
        <v>3617</v>
      </c>
      <c r="B899" s="84" t="s">
        <v>3834</v>
      </c>
      <c r="C899" s="84">
        <v>2</v>
      </c>
      <c r="D899" s="118">
        <v>0.0034945097650533052</v>
      </c>
      <c r="E899" s="118">
        <v>2.576341350205793</v>
      </c>
      <c r="F899" s="84" t="s">
        <v>2565</v>
      </c>
      <c r="G899" s="84" t="b">
        <v>0</v>
      </c>
      <c r="H899" s="84" t="b">
        <v>0</v>
      </c>
      <c r="I899" s="84" t="b">
        <v>0</v>
      </c>
      <c r="J899" s="84" t="b">
        <v>0</v>
      </c>
      <c r="K899" s="84" t="b">
        <v>0</v>
      </c>
      <c r="L899" s="84" t="b">
        <v>0</v>
      </c>
    </row>
    <row r="900" spans="1:12" ht="15">
      <c r="A900" s="84" t="s">
        <v>3834</v>
      </c>
      <c r="B900" s="84" t="s">
        <v>3306</v>
      </c>
      <c r="C900" s="84">
        <v>2</v>
      </c>
      <c r="D900" s="118">
        <v>0.0034945097650533052</v>
      </c>
      <c r="E900" s="118">
        <v>2.178401341533755</v>
      </c>
      <c r="F900" s="84" t="s">
        <v>2565</v>
      </c>
      <c r="G900" s="84" t="b">
        <v>0</v>
      </c>
      <c r="H900" s="84" t="b">
        <v>0</v>
      </c>
      <c r="I900" s="84" t="b">
        <v>0</v>
      </c>
      <c r="J900" s="84" t="b">
        <v>0</v>
      </c>
      <c r="K900" s="84" t="b">
        <v>0</v>
      </c>
      <c r="L900" s="84" t="b">
        <v>0</v>
      </c>
    </row>
    <row r="901" spans="1:12" ht="15">
      <c r="A901" s="84" t="s">
        <v>3306</v>
      </c>
      <c r="B901" s="84" t="s">
        <v>3474</v>
      </c>
      <c r="C901" s="84">
        <v>2</v>
      </c>
      <c r="D901" s="118">
        <v>0.0034945097650533052</v>
      </c>
      <c r="E901" s="118">
        <v>2.0023100824780737</v>
      </c>
      <c r="F901" s="84" t="s">
        <v>2565</v>
      </c>
      <c r="G901" s="84" t="b">
        <v>0</v>
      </c>
      <c r="H901" s="84" t="b">
        <v>0</v>
      </c>
      <c r="I901" s="84" t="b">
        <v>0</v>
      </c>
      <c r="J901" s="84" t="b">
        <v>0</v>
      </c>
      <c r="K901" s="84" t="b">
        <v>0</v>
      </c>
      <c r="L901" s="84" t="b">
        <v>0</v>
      </c>
    </row>
    <row r="902" spans="1:12" ht="15">
      <c r="A902" s="84" t="s">
        <v>3474</v>
      </c>
      <c r="B902" s="84" t="s">
        <v>3367</v>
      </c>
      <c r="C902" s="84">
        <v>2</v>
      </c>
      <c r="D902" s="118">
        <v>0.0034945097650533052</v>
      </c>
      <c r="E902" s="118">
        <v>2.0023100824780737</v>
      </c>
      <c r="F902" s="84" t="s">
        <v>2565</v>
      </c>
      <c r="G902" s="84" t="b">
        <v>0</v>
      </c>
      <c r="H902" s="84" t="b">
        <v>0</v>
      </c>
      <c r="I902" s="84" t="b">
        <v>0</v>
      </c>
      <c r="J902" s="84" t="b">
        <v>0</v>
      </c>
      <c r="K902" s="84" t="b">
        <v>0</v>
      </c>
      <c r="L902" s="84" t="b">
        <v>0</v>
      </c>
    </row>
    <row r="903" spans="1:12" ht="15">
      <c r="A903" s="84" t="s">
        <v>3367</v>
      </c>
      <c r="B903" s="84" t="s">
        <v>3835</v>
      </c>
      <c r="C903" s="84">
        <v>2</v>
      </c>
      <c r="D903" s="118">
        <v>0.0034945097650533052</v>
      </c>
      <c r="E903" s="118">
        <v>2.178401341533755</v>
      </c>
      <c r="F903" s="84" t="s">
        <v>2565</v>
      </c>
      <c r="G903" s="84" t="b">
        <v>0</v>
      </c>
      <c r="H903" s="84" t="b">
        <v>0</v>
      </c>
      <c r="I903" s="84" t="b">
        <v>0</v>
      </c>
      <c r="J903" s="84" t="b">
        <v>0</v>
      </c>
      <c r="K903" s="84" t="b">
        <v>0</v>
      </c>
      <c r="L903" s="84" t="b">
        <v>0</v>
      </c>
    </row>
    <row r="904" spans="1:12" ht="15">
      <c r="A904" s="84" t="s">
        <v>3367</v>
      </c>
      <c r="B904" s="84" t="s">
        <v>3576</v>
      </c>
      <c r="C904" s="84">
        <v>2</v>
      </c>
      <c r="D904" s="118">
        <v>0.0034945097650533052</v>
      </c>
      <c r="E904" s="118">
        <v>2.178401341533755</v>
      </c>
      <c r="F904" s="84" t="s">
        <v>2565</v>
      </c>
      <c r="G904" s="84" t="b">
        <v>0</v>
      </c>
      <c r="H904" s="84" t="b">
        <v>0</v>
      </c>
      <c r="I904" s="84" t="b">
        <v>0</v>
      </c>
      <c r="J904" s="84" t="b">
        <v>0</v>
      </c>
      <c r="K904" s="84" t="b">
        <v>0</v>
      </c>
      <c r="L904" s="84" t="b">
        <v>0</v>
      </c>
    </row>
    <row r="905" spans="1:12" ht="15">
      <c r="A905" s="84" t="s">
        <v>3576</v>
      </c>
      <c r="B905" s="84" t="s">
        <v>2734</v>
      </c>
      <c r="C905" s="84">
        <v>2</v>
      </c>
      <c r="D905" s="118">
        <v>0.0034945097650533052</v>
      </c>
      <c r="E905" s="118">
        <v>1.5763413502057928</v>
      </c>
      <c r="F905" s="84" t="s">
        <v>2565</v>
      </c>
      <c r="G905" s="84" t="b">
        <v>0</v>
      </c>
      <c r="H905" s="84" t="b">
        <v>0</v>
      </c>
      <c r="I905" s="84" t="b">
        <v>0</v>
      </c>
      <c r="J905" s="84" t="b">
        <v>0</v>
      </c>
      <c r="K905" s="84" t="b">
        <v>0</v>
      </c>
      <c r="L905" s="84" t="b">
        <v>0</v>
      </c>
    </row>
    <row r="906" spans="1:12" ht="15">
      <c r="A906" s="84" t="s">
        <v>299</v>
      </c>
      <c r="B906" s="84" t="s">
        <v>3322</v>
      </c>
      <c r="C906" s="84">
        <v>2</v>
      </c>
      <c r="D906" s="118">
        <v>0.0034945097650533052</v>
      </c>
      <c r="E906" s="118">
        <v>1.7981900998221492</v>
      </c>
      <c r="F906" s="84" t="s">
        <v>2565</v>
      </c>
      <c r="G906" s="84" t="b">
        <v>0</v>
      </c>
      <c r="H906" s="84" t="b">
        <v>0</v>
      </c>
      <c r="I906" s="84" t="b">
        <v>0</v>
      </c>
      <c r="J906" s="84" t="b">
        <v>0</v>
      </c>
      <c r="K906" s="84" t="b">
        <v>0</v>
      </c>
      <c r="L906" s="84" t="b">
        <v>0</v>
      </c>
    </row>
    <row r="907" spans="1:12" ht="15">
      <c r="A907" s="84" t="s">
        <v>3322</v>
      </c>
      <c r="B907" s="84" t="s">
        <v>3468</v>
      </c>
      <c r="C907" s="84">
        <v>2</v>
      </c>
      <c r="D907" s="118">
        <v>0.0034945097650533052</v>
      </c>
      <c r="E907" s="118">
        <v>2.2753113545418118</v>
      </c>
      <c r="F907" s="84" t="s">
        <v>2565</v>
      </c>
      <c r="G907" s="84" t="b">
        <v>0</v>
      </c>
      <c r="H907" s="84" t="b">
        <v>0</v>
      </c>
      <c r="I907" s="84" t="b">
        <v>0</v>
      </c>
      <c r="J907" s="84" t="b">
        <v>0</v>
      </c>
      <c r="K907" s="84" t="b">
        <v>0</v>
      </c>
      <c r="L907" s="84" t="b">
        <v>0</v>
      </c>
    </row>
    <row r="908" spans="1:12" ht="15">
      <c r="A908" s="84" t="s">
        <v>3468</v>
      </c>
      <c r="B908" s="84" t="s">
        <v>3469</v>
      </c>
      <c r="C908" s="84">
        <v>2</v>
      </c>
      <c r="D908" s="118">
        <v>0.0034945097650533052</v>
      </c>
      <c r="E908" s="118">
        <v>2.576341350205793</v>
      </c>
      <c r="F908" s="84" t="s">
        <v>2565</v>
      </c>
      <c r="G908" s="84" t="b">
        <v>0</v>
      </c>
      <c r="H908" s="84" t="b">
        <v>0</v>
      </c>
      <c r="I908" s="84" t="b">
        <v>0</v>
      </c>
      <c r="J908" s="84" t="b">
        <v>0</v>
      </c>
      <c r="K908" s="84" t="b">
        <v>0</v>
      </c>
      <c r="L908" s="84" t="b">
        <v>0</v>
      </c>
    </row>
    <row r="909" spans="1:12" ht="15">
      <c r="A909" s="84" t="s">
        <v>3469</v>
      </c>
      <c r="B909" s="84" t="s">
        <v>2668</v>
      </c>
      <c r="C909" s="84">
        <v>2</v>
      </c>
      <c r="D909" s="118">
        <v>0.0034945097650533052</v>
      </c>
      <c r="E909" s="118">
        <v>1.7981900998221492</v>
      </c>
      <c r="F909" s="84" t="s">
        <v>2565</v>
      </c>
      <c r="G909" s="84" t="b">
        <v>0</v>
      </c>
      <c r="H909" s="84" t="b">
        <v>0</v>
      </c>
      <c r="I909" s="84" t="b">
        <v>0</v>
      </c>
      <c r="J909" s="84" t="b">
        <v>0</v>
      </c>
      <c r="K909" s="84" t="b">
        <v>0</v>
      </c>
      <c r="L909" s="84" t="b">
        <v>0</v>
      </c>
    </row>
    <row r="910" spans="1:12" ht="15">
      <c r="A910" s="84" t="s">
        <v>2668</v>
      </c>
      <c r="B910" s="84" t="s">
        <v>3470</v>
      </c>
      <c r="C910" s="84">
        <v>2</v>
      </c>
      <c r="D910" s="118">
        <v>0.0034945097650533052</v>
      </c>
      <c r="E910" s="118">
        <v>1.7981900998221492</v>
      </c>
      <c r="F910" s="84" t="s">
        <v>2565</v>
      </c>
      <c r="G910" s="84" t="b">
        <v>0</v>
      </c>
      <c r="H910" s="84" t="b">
        <v>0</v>
      </c>
      <c r="I910" s="84" t="b">
        <v>0</v>
      </c>
      <c r="J910" s="84" t="b">
        <v>0</v>
      </c>
      <c r="K910" s="84" t="b">
        <v>0</v>
      </c>
      <c r="L910" s="84" t="b">
        <v>0</v>
      </c>
    </row>
    <row r="911" spans="1:12" ht="15">
      <c r="A911" s="84" t="s">
        <v>3470</v>
      </c>
      <c r="B911" s="84" t="s">
        <v>3471</v>
      </c>
      <c r="C911" s="84">
        <v>2</v>
      </c>
      <c r="D911" s="118">
        <v>0.0034945097650533052</v>
      </c>
      <c r="E911" s="118">
        <v>2.576341350205793</v>
      </c>
      <c r="F911" s="84" t="s">
        <v>2565</v>
      </c>
      <c r="G911" s="84" t="b">
        <v>0</v>
      </c>
      <c r="H911" s="84" t="b">
        <v>0</v>
      </c>
      <c r="I911" s="84" t="b">
        <v>0</v>
      </c>
      <c r="J911" s="84" t="b">
        <v>0</v>
      </c>
      <c r="K911" s="84" t="b">
        <v>0</v>
      </c>
      <c r="L911" s="84" t="b">
        <v>0</v>
      </c>
    </row>
    <row r="912" spans="1:12" ht="15">
      <c r="A912" s="84" t="s">
        <v>3471</v>
      </c>
      <c r="B912" s="84" t="s">
        <v>695</v>
      </c>
      <c r="C912" s="84">
        <v>2</v>
      </c>
      <c r="D912" s="118">
        <v>0.0034945097650533052</v>
      </c>
      <c r="E912" s="118">
        <v>2.576341350205793</v>
      </c>
      <c r="F912" s="84" t="s">
        <v>2565</v>
      </c>
      <c r="G912" s="84" t="b">
        <v>0</v>
      </c>
      <c r="H912" s="84" t="b">
        <v>0</v>
      </c>
      <c r="I912" s="84" t="b">
        <v>0</v>
      </c>
      <c r="J912" s="84" t="b">
        <v>0</v>
      </c>
      <c r="K912" s="84" t="b">
        <v>0</v>
      </c>
      <c r="L912" s="84" t="b">
        <v>0</v>
      </c>
    </row>
    <row r="913" spans="1:12" ht="15">
      <c r="A913" s="84" t="s">
        <v>695</v>
      </c>
      <c r="B913" s="84" t="s">
        <v>3302</v>
      </c>
      <c r="C913" s="84">
        <v>2</v>
      </c>
      <c r="D913" s="118">
        <v>0.0034945097650533052</v>
      </c>
      <c r="E913" s="118">
        <v>2.576341350205793</v>
      </c>
      <c r="F913" s="84" t="s">
        <v>2565</v>
      </c>
      <c r="G913" s="84" t="b">
        <v>0</v>
      </c>
      <c r="H913" s="84" t="b">
        <v>0</v>
      </c>
      <c r="I913" s="84" t="b">
        <v>0</v>
      </c>
      <c r="J913" s="84" t="b">
        <v>0</v>
      </c>
      <c r="K913" s="84" t="b">
        <v>0</v>
      </c>
      <c r="L913" s="84" t="b">
        <v>0</v>
      </c>
    </row>
    <row r="914" spans="1:12" ht="15">
      <c r="A914" s="84" t="s">
        <v>3302</v>
      </c>
      <c r="B914" s="84" t="s">
        <v>3472</v>
      </c>
      <c r="C914" s="84">
        <v>2</v>
      </c>
      <c r="D914" s="118">
        <v>0.0034945097650533052</v>
      </c>
      <c r="E914" s="118">
        <v>2.576341350205793</v>
      </c>
      <c r="F914" s="84" t="s">
        <v>2565</v>
      </c>
      <c r="G914" s="84" t="b">
        <v>0</v>
      </c>
      <c r="H914" s="84" t="b">
        <v>0</v>
      </c>
      <c r="I914" s="84" t="b">
        <v>0</v>
      </c>
      <c r="J914" s="84" t="b">
        <v>0</v>
      </c>
      <c r="K914" s="84" t="b">
        <v>0</v>
      </c>
      <c r="L914" s="84" t="b">
        <v>0</v>
      </c>
    </row>
    <row r="915" spans="1:12" ht="15">
      <c r="A915" s="84" t="s">
        <v>3472</v>
      </c>
      <c r="B915" s="84" t="s">
        <v>3299</v>
      </c>
      <c r="C915" s="84">
        <v>2</v>
      </c>
      <c r="D915" s="118">
        <v>0.0034945097650533052</v>
      </c>
      <c r="E915" s="118">
        <v>2.0322733058555174</v>
      </c>
      <c r="F915" s="84" t="s">
        <v>2565</v>
      </c>
      <c r="G915" s="84" t="b">
        <v>0</v>
      </c>
      <c r="H915" s="84" t="b">
        <v>0</v>
      </c>
      <c r="I915" s="84" t="b">
        <v>0</v>
      </c>
      <c r="J915" s="84" t="b">
        <v>0</v>
      </c>
      <c r="K915" s="84" t="b">
        <v>0</v>
      </c>
      <c r="L915" s="84" t="b">
        <v>0</v>
      </c>
    </row>
    <row r="916" spans="1:12" ht="15">
      <c r="A916" s="84" t="s">
        <v>3299</v>
      </c>
      <c r="B916" s="84" t="s">
        <v>674</v>
      </c>
      <c r="C916" s="84">
        <v>2</v>
      </c>
      <c r="D916" s="118">
        <v>0.0034945097650533052</v>
      </c>
      <c r="E916" s="118">
        <v>1.3333033015194984</v>
      </c>
      <c r="F916" s="84" t="s">
        <v>2565</v>
      </c>
      <c r="G916" s="84" t="b">
        <v>0</v>
      </c>
      <c r="H916" s="84" t="b">
        <v>0</v>
      </c>
      <c r="I916" s="84" t="b">
        <v>0</v>
      </c>
      <c r="J916" s="84" t="b">
        <v>0</v>
      </c>
      <c r="K916" s="84" t="b">
        <v>0</v>
      </c>
      <c r="L916" s="84" t="b">
        <v>0</v>
      </c>
    </row>
    <row r="917" spans="1:12" ht="15">
      <c r="A917" s="84" t="s">
        <v>674</v>
      </c>
      <c r="B917" s="84" t="s">
        <v>3473</v>
      </c>
      <c r="C917" s="84">
        <v>2</v>
      </c>
      <c r="D917" s="118">
        <v>0.0034945097650533052</v>
      </c>
      <c r="E917" s="118">
        <v>1.7981900998221492</v>
      </c>
      <c r="F917" s="84" t="s">
        <v>2565</v>
      </c>
      <c r="G917" s="84" t="b">
        <v>0</v>
      </c>
      <c r="H917" s="84" t="b">
        <v>0</v>
      </c>
      <c r="I917" s="84" t="b">
        <v>0</v>
      </c>
      <c r="J917" s="84" t="b">
        <v>0</v>
      </c>
      <c r="K917" s="84" t="b">
        <v>0</v>
      </c>
      <c r="L917" s="84" t="b">
        <v>0</v>
      </c>
    </row>
    <row r="918" spans="1:12" ht="15">
      <c r="A918" s="84" t="s">
        <v>2738</v>
      </c>
      <c r="B918" s="84" t="s">
        <v>3803</v>
      </c>
      <c r="C918" s="84">
        <v>2</v>
      </c>
      <c r="D918" s="118">
        <v>0.0034945097650533052</v>
      </c>
      <c r="E918" s="118">
        <v>1.835978660711549</v>
      </c>
      <c r="F918" s="84" t="s">
        <v>2565</v>
      </c>
      <c r="G918" s="84" t="b">
        <v>0</v>
      </c>
      <c r="H918" s="84" t="b">
        <v>0</v>
      </c>
      <c r="I918" s="84" t="b">
        <v>0</v>
      </c>
      <c r="J918" s="84" t="b">
        <v>0</v>
      </c>
      <c r="K918" s="84" t="b">
        <v>0</v>
      </c>
      <c r="L918" s="84" t="b">
        <v>0</v>
      </c>
    </row>
    <row r="919" spans="1:12" ht="15">
      <c r="A919" s="84" t="s">
        <v>2733</v>
      </c>
      <c r="B919" s="84" t="s">
        <v>3767</v>
      </c>
      <c r="C919" s="84">
        <v>2</v>
      </c>
      <c r="D919" s="118">
        <v>0.0034945097650533052</v>
      </c>
      <c r="E919" s="118">
        <v>1.414973347970818</v>
      </c>
      <c r="F919" s="84" t="s">
        <v>2565</v>
      </c>
      <c r="G919" s="84" t="b">
        <v>0</v>
      </c>
      <c r="H919" s="84" t="b">
        <v>0</v>
      </c>
      <c r="I919" s="84" t="b">
        <v>0</v>
      </c>
      <c r="J919" s="84" t="b">
        <v>0</v>
      </c>
      <c r="K919" s="84" t="b">
        <v>0</v>
      </c>
      <c r="L919" s="84" t="b">
        <v>0</v>
      </c>
    </row>
    <row r="920" spans="1:12" ht="15">
      <c r="A920" s="84" t="s">
        <v>3767</v>
      </c>
      <c r="B920" s="84" t="s">
        <v>3768</v>
      </c>
      <c r="C920" s="84">
        <v>2</v>
      </c>
      <c r="D920" s="118">
        <v>0.0034945097650533052</v>
      </c>
      <c r="E920" s="118">
        <v>2.576341350205793</v>
      </c>
      <c r="F920" s="84" t="s">
        <v>2565</v>
      </c>
      <c r="G920" s="84" t="b">
        <v>0</v>
      </c>
      <c r="H920" s="84" t="b">
        <v>0</v>
      </c>
      <c r="I920" s="84" t="b">
        <v>0</v>
      </c>
      <c r="J920" s="84" t="b">
        <v>0</v>
      </c>
      <c r="K920" s="84" t="b">
        <v>0</v>
      </c>
      <c r="L920" s="84" t="b">
        <v>0</v>
      </c>
    </row>
    <row r="921" spans="1:12" ht="15">
      <c r="A921" s="84" t="s">
        <v>3768</v>
      </c>
      <c r="B921" s="84" t="s">
        <v>3769</v>
      </c>
      <c r="C921" s="84">
        <v>2</v>
      </c>
      <c r="D921" s="118">
        <v>0.0034945097650533052</v>
      </c>
      <c r="E921" s="118">
        <v>2.576341350205793</v>
      </c>
      <c r="F921" s="84" t="s">
        <v>2565</v>
      </c>
      <c r="G921" s="84" t="b">
        <v>0</v>
      </c>
      <c r="H921" s="84" t="b">
        <v>0</v>
      </c>
      <c r="I921" s="84" t="b">
        <v>0</v>
      </c>
      <c r="J921" s="84" t="b">
        <v>1</v>
      </c>
      <c r="K921" s="84" t="b">
        <v>0</v>
      </c>
      <c r="L921" s="84" t="b">
        <v>0</v>
      </c>
    </row>
    <row r="922" spans="1:12" ht="15">
      <c r="A922" s="84" t="s">
        <v>3769</v>
      </c>
      <c r="B922" s="84" t="s">
        <v>3310</v>
      </c>
      <c r="C922" s="84">
        <v>2</v>
      </c>
      <c r="D922" s="118">
        <v>0.0034945097650533052</v>
      </c>
      <c r="E922" s="118">
        <v>2.0992200954861304</v>
      </c>
      <c r="F922" s="84" t="s">
        <v>2565</v>
      </c>
      <c r="G922" s="84" t="b">
        <v>1</v>
      </c>
      <c r="H922" s="84" t="b">
        <v>0</v>
      </c>
      <c r="I922" s="84" t="b">
        <v>0</v>
      </c>
      <c r="J922" s="84" t="b">
        <v>0</v>
      </c>
      <c r="K922" s="84" t="b">
        <v>0</v>
      </c>
      <c r="L922" s="84" t="b">
        <v>0</v>
      </c>
    </row>
    <row r="923" spans="1:12" ht="15">
      <c r="A923" s="84" t="s">
        <v>3310</v>
      </c>
      <c r="B923" s="84" t="s">
        <v>3770</v>
      </c>
      <c r="C923" s="84">
        <v>2</v>
      </c>
      <c r="D923" s="118">
        <v>0.0034945097650533052</v>
      </c>
      <c r="E923" s="118">
        <v>2.0992200954861304</v>
      </c>
      <c r="F923" s="84" t="s">
        <v>2565</v>
      </c>
      <c r="G923" s="84" t="b">
        <v>0</v>
      </c>
      <c r="H923" s="84" t="b">
        <v>0</v>
      </c>
      <c r="I923" s="84" t="b">
        <v>0</v>
      </c>
      <c r="J923" s="84" t="b">
        <v>0</v>
      </c>
      <c r="K923" s="84" t="b">
        <v>0</v>
      </c>
      <c r="L923" s="84" t="b">
        <v>0</v>
      </c>
    </row>
    <row r="924" spans="1:12" ht="15">
      <c r="A924" s="84" t="s">
        <v>3770</v>
      </c>
      <c r="B924" s="84" t="s">
        <v>3771</v>
      </c>
      <c r="C924" s="84">
        <v>2</v>
      </c>
      <c r="D924" s="118">
        <v>0.0034945097650533052</v>
      </c>
      <c r="E924" s="118">
        <v>2.576341350205793</v>
      </c>
      <c r="F924" s="84" t="s">
        <v>2565</v>
      </c>
      <c r="G924" s="84" t="b">
        <v>0</v>
      </c>
      <c r="H924" s="84" t="b">
        <v>0</v>
      </c>
      <c r="I924" s="84" t="b">
        <v>0</v>
      </c>
      <c r="J924" s="84" t="b">
        <v>0</v>
      </c>
      <c r="K924" s="84" t="b">
        <v>0</v>
      </c>
      <c r="L924" s="84" t="b">
        <v>0</v>
      </c>
    </row>
    <row r="925" spans="1:12" ht="15">
      <c r="A925" s="84" t="s">
        <v>3771</v>
      </c>
      <c r="B925" s="84" t="s">
        <v>3772</v>
      </c>
      <c r="C925" s="84">
        <v>2</v>
      </c>
      <c r="D925" s="118">
        <v>0.0034945097650533052</v>
      </c>
      <c r="E925" s="118">
        <v>2.576341350205793</v>
      </c>
      <c r="F925" s="84" t="s">
        <v>2565</v>
      </c>
      <c r="G925" s="84" t="b">
        <v>0</v>
      </c>
      <c r="H925" s="84" t="b">
        <v>0</v>
      </c>
      <c r="I925" s="84" t="b">
        <v>0</v>
      </c>
      <c r="J925" s="84" t="b">
        <v>0</v>
      </c>
      <c r="K925" s="84" t="b">
        <v>0</v>
      </c>
      <c r="L925" s="84" t="b">
        <v>0</v>
      </c>
    </row>
    <row r="926" spans="1:12" ht="15">
      <c r="A926" s="84" t="s">
        <v>3772</v>
      </c>
      <c r="B926" s="84" t="s">
        <v>3773</v>
      </c>
      <c r="C926" s="84">
        <v>2</v>
      </c>
      <c r="D926" s="118">
        <v>0.0034945097650533052</v>
      </c>
      <c r="E926" s="118">
        <v>2.576341350205793</v>
      </c>
      <c r="F926" s="84" t="s">
        <v>2565</v>
      </c>
      <c r="G926" s="84" t="b">
        <v>0</v>
      </c>
      <c r="H926" s="84" t="b">
        <v>0</v>
      </c>
      <c r="I926" s="84" t="b">
        <v>0</v>
      </c>
      <c r="J926" s="84" t="b">
        <v>0</v>
      </c>
      <c r="K926" s="84" t="b">
        <v>0</v>
      </c>
      <c r="L926" s="84" t="b">
        <v>0</v>
      </c>
    </row>
    <row r="927" spans="1:12" ht="15">
      <c r="A927" s="84" t="s">
        <v>3773</v>
      </c>
      <c r="B927" s="84" t="s">
        <v>2666</v>
      </c>
      <c r="C927" s="84">
        <v>2</v>
      </c>
      <c r="D927" s="118">
        <v>0.0034945097650533052</v>
      </c>
      <c r="E927" s="118">
        <v>1.345892428827519</v>
      </c>
      <c r="F927" s="84" t="s">
        <v>2565</v>
      </c>
      <c r="G927" s="84" t="b">
        <v>0</v>
      </c>
      <c r="H927" s="84" t="b">
        <v>0</v>
      </c>
      <c r="I927" s="84" t="b">
        <v>0</v>
      </c>
      <c r="J927" s="84" t="b">
        <v>0</v>
      </c>
      <c r="K927" s="84" t="b">
        <v>0</v>
      </c>
      <c r="L927" s="84" t="b">
        <v>0</v>
      </c>
    </row>
    <row r="928" spans="1:12" ht="15">
      <c r="A928" s="84" t="s">
        <v>3456</v>
      </c>
      <c r="B928" s="84" t="s">
        <v>3760</v>
      </c>
      <c r="C928" s="84">
        <v>2</v>
      </c>
      <c r="D928" s="118">
        <v>0.0034945097650533052</v>
      </c>
      <c r="E928" s="118">
        <v>2.576341350205793</v>
      </c>
      <c r="F928" s="84" t="s">
        <v>2565</v>
      </c>
      <c r="G928" s="84" t="b">
        <v>0</v>
      </c>
      <c r="H928" s="84" t="b">
        <v>0</v>
      </c>
      <c r="I928" s="84" t="b">
        <v>0</v>
      </c>
      <c r="J928" s="84" t="b">
        <v>0</v>
      </c>
      <c r="K928" s="84" t="b">
        <v>0</v>
      </c>
      <c r="L928" s="84" t="b">
        <v>0</v>
      </c>
    </row>
    <row r="929" spans="1:12" ht="15">
      <c r="A929" s="84" t="s">
        <v>3760</v>
      </c>
      <c r="B929" s="84" t="s">
        <v>3761</v>
      </c>
      <c r="C929" s="84">
        <v>2</v>
      </c>
      <c r="D929" s="118">
        <v>0.0034945097650533052</v>
      </c>
      <c r="E929" s="118">
        <v>2.576341350205793</v>
      </c>
      <c r="F929" s="84" t="s">
        <v>2565</v>
      </c>
      <c r="G929" s="84" t="b">
        <v>0</v>
      </c>
      <c r="H929" s="84" t="b">
        <v>0</v>
      </c>
      <c r="I929" s="84" t="b">
        <v>0</v>
      </c>
      <c r="J929" s="84" t="b">
        <v>0</v>
      </c>
      <c r="K929" s="84" t="b">
        <v>0</v>
      </c>
      <c r="L929" s="84" t="b">
        <v>0</v>
      </c>
    </row>
    <row r="930" spans="1:12" ht="15">
      <c r="A930" s="84" t="s">
        <v>3761</v>
      </c>
      <c r="B930" s="84" t="s">
        <v>3762</v>
      </c>
      <c r="C930" s="84">
        <v>2</v>
      </c>
      <c r="D930" s="118">
        <v>0.0034945097650533052</v>
      </c>
      <c r="E930" s="118">
        <v>2.576341350205793</v>
      </c>
      <c r="F930" s="84" t="s">
        <v>2565</v>
      </c>
      <c r="G930" s="84" t="b">
        <v>0</v>
      </c>
      <c r="H930" s="84" t="b">
        <v>0</v>
      </c>
      <c r="I930" s="84" t="b">
        <v>0</v>
      </c>
      <c r="J930" s="84" t="b">
        <v>0</v>
      </c>
      <c r="K930" s="84" t="b">
        <v>0</v>
      </c>
      <c r="L930" s="84" t="b">
        <v>0</v>
      </c>
    </row>
    <row r="931" spans="1:12" ht="15">
      <c r="A931" s="84" t="s">
        <v>3762</v>
      </c>
      <c r="B931" s="84" t="s">
        <v>3763</v>
      </c>
      <c r="C931" s="84">
        <v>2</v>
      </c>
      <c r="D931" s="118">
        <v>0.0034945097650533052</v>
      </c>
      <c r="E931" s="118">
        <v>2.576341350205793</v>
      </c>
      <c r="F931" s="84" t="s">
        <v>2565</v>
      </c>
      <c r="G931" s="84" t="b">
        <v>0</v>
      </c>
      <c r="H931" s="84" t="b">
        <v>0</v>
      </c>
      <c r="I931" s="84" t="b">
        <v>0</v>
      </c>
      <c r="J931" s="84" t="b">
        <v>0</v>
      </c>
      <c r="K931" s="84" t="b">
        <v>0</v>
      </c>
      <c r="L931" s="84" t="b">
        <v>0</v>
      </c>
    </row>
    <row r="932" spans="1:12" ht="15">
      <c r="A932" s="84" t="s">
        <v>3763</v>
      </c>
      <c r="B932" s="84" t="s">
        <v>3573</v>
      </c>
      <c r="C932" s="84">
        <v>2</v>
      </c>
      <c r="D932" s="118">
        <v>0.0034945097650533052</v>
      </c>
      <c r="E932" s="118">
        <v>2.4002500911501117</v>
      </c>
      <c r="F932" s="84" t="s">
        <v>2565</v>
      </c>
      <c r="G932" s="84" t="b">
        <v>0</v>
      </c>
      <c r="H932" s="84" t="b">
        <v>0</v>
      </c>
      <c r="I932" s="84" t="b">
        <v>0</v>
      </c>
      <c r="J932" s="84" t="b">
        <v>0</v>
      </c>
      <c r="K932" s="84" t="b">
        <v>0</v>
      </c>
      <c r="L932" s="84" t="b">
        <v>0</v>
      </c>
    </row>
    <row r="933" spans="1:12" ht="15">
      <c r="A933" s="84" t="s">
        <v>3573</v>
      </c>
      <c r="B933" s="84" t="s">
        <v>3764</v>
      </c>
      <c r="C933" s="84">
        <v>2</v>
      </c>
      <c r="D933" s="118">
        <v>0.0034945097650533052</v>
      </c>
      <c r="E933" s="118">
        <v>2.4002500911501117</v>
      </c>
      <c r="F933" s="84" t="s">
        <v>2565</v>
      </c>
      <c r="G933" s="84" t="b">
        <v>0</v>
      </c>
      <c r="H933" s="84" t="b">
        <v>0</v>
      </c>
      <c r="I933" s="84" t="b">
        <v>0</v>
      </c>
      <c r="J933" s="84" t="b">
        <v>0</v>
      </c>
      <c r="K933" s="84" t="b">
        <v>0</v>
      </c>
      <c r="L933" s="84" t="b">
        <v>0</v>
      </c>
    </row>
    <row r="934" spans="1:12" ht="15">
      <c r="A934" s="84" t="s">
        <v>3764</v>
      </c>
      <c r="B934" s="84" t="s">
        <v>3765</v>
      </c>
      <c r="C934" s="84">
        <v>2</v>
      </c>
      <c r="D934" s="118">
        <v>0.0034945097650533052</v>
      </c>
      <c r="E934" s="118">
        <v>2.576341350205793</v>
      </c>
      <c r="F934" s="84" t="s">
        <v>2565</v>
      </c>
      <c r="G934" s="84" t="b">
        <v>0</v>
      </c>
      <c r="H934" s="84" t="b">
        <v>0</v>
      </c>
      <c r="I934" s="84" t="b">
        <v>0</v>
      </c>
      <c r="J934" s="84" t="b">
        <v>0</v>
      </c>
      <c r="K934" s="84" t="b">
        <v>0</v>
      </c>
      <c r="L934" s="84" t="b">
        <v>0</v>
      </c>
    </row>
    <row r="935" spans="1:12" ht="15">
      <c r="A935" s="84" t="s">
        <v>3765</v>
      </c>
      <c r="B935" s="84" t="s">
        <v>3574</v>
      </c>
      <c r="C935" s="84">
        <v>2</v>
      </c>
      <c r="D935" s="118">
        <v>0.0034945097650533052</v>
      </c>
      <c r="E935" s="118">
        <v>2.4002500911501117</v>
      </c>
      <c r="F935" s="84" t="s">
        <v>2565</v>
      </c>
      <c r="G935" s="84" t="b">
        <v>0</v>
      </c>
      <c r="H935" s="84" t="b">
        <v>0</v>
      </c>
      <c r="I935" s="84" t="b">
        <v>0</v>
      </c>
      <c r="J935" s="84" t="b">
        <v>0</v>
      </c>
      <c r="K935" s="84" t="b">
        <v>0</v>
      </c>
      <c r="L935" s="84" t="b">
        <v>0</v>
      </c>
    </row>
    <row r="936" spans="1:12" ht="15">
      <c r="A936" s="84" t="s">
        <v>3574</v>
      </c>
      <c r="B936" s="84" t="s">
        <v>3766</v>
      </c>
      <c r="C936" s="84">
        <v>2</v>
      </c>
      <c r="D936" s="118">
        <v>0.0034945097650533052</v>
      </c>
      <c r="E936" s="118">
        <v>2.4002500911501117</v>
      </c>
      <c r="F936" s="84" t="s">
        <v>2565</v>
      </c>
      <c r="G936" s="84" t="b">
        <v>0</v>
      </c>
      <c r="H936" s="84" t="b">
        <v>0</v>
      </c>
      <c r="I936" s="84" t="b">
        <v>0</v>
      </c>
      <c r="J936" s="84" t="b">
        <v>0</v>
      </c>
      <c r="K936" s="84" t="b">
        <v>0</v>
      </c>
      <c r="L936" s="84" t="b">
        <v>0</v>
      </c>
    </row>
    <row r="937" spans="1:12" ht="15">
      <c r="A937" s="84" t="s">
        <v>3561</v>
      </c>
      <c r="B937" s="84" t="s">
        <v>3562</v>
      </c>
      <c r="C937" s="84">
        <v>2</v>
      </c>
      <c r="D937" s="118">
        <v>0.0034945097650533052</v>
      </c>
      <c r="E937" s="118">
        <v>2.576341350205793</v>
      </c>
      <c r="F937" s="84" t="s">
        <v>2565</v>
      </c>
      <c r="G937" s="84" t="b">
        <v>0</v>
      </c>
      <c r="H937" s="84" t="b">
        <v>0</v>
      </c>
      <c r="I937" s="84" t="b">
        <v>0</v>
      </c>
      <c r="J937" s="84" t="b">
        <v>0</v>
      </c>
      <c r="K937" s="84" t="b">
        <v>0</v>
      </c>
      <c r="L937" s="84" t="b">
        <v>0</v>
      </c>
    </row>
    <row r="938" spans="1:12" ht="15">
      <c r="A938" s="84" t="s">
        <v>3562</v>
      </c>
      <c r="B938" s="84" t="s">
        <v>3563</v>
      </c>
      <c r="C938" s="84">
        <v>2</v>
      </c>
      <c r="D938" s="118">
        <v>0.0034945097650533052</v>
      </c>
      <c r="E938" s="118">
        <v>2.576341350205793</v>
      </c>
      <c r="F938" s="84" t="s">
        <v>2565</v>
      </c>
      <c r="G938" s="84" t="b">
        <v>0</v>
      </c>
      <c r="H938" s="84" t="b">
        <v>0</v>
      </c>
      <c r="I938" s="84" t="b">
        <v>0</v>
      </c>
      <c r="J938" s="84" t="b">
        <v>0</v>
      </c>
      <c r="K938" s="84" t="b">
        <v>0</v>
      </c>
      <c r="L938" s="84" t="b">
        <v>0</v>
      </c>
    </row>
    <row r="939" spans="1:12" ht="15">
      <c r="A939" s="84" t="s">
        <v>3563</v>
      </c>
      <c r="B939" s="84" t="s">
        <v>3564</v>
      </c>
      <c r="C939" s="84">
        <v>2</v>
      </c>
      <c r="D939" s="118">
        <v>0.0034945097650533052</v>
      </c>
      <c r="E939" s="118">
        <v>2.576341350205793</v>
      </c>
      <c r="F939" s="84" t="s">
        <v>2565</v>
      </c>
      <c r="G939" s="84" t="b">
        <v>0</v>
      </c>
      <c r="H939" s="84" t="b">
        <v>0</v>
      </c>
      <c r="I939" s="84" t="b">
        <v>0</v>
      </c>
      <c r="J939" s="84" t="b">
        <v>0</v>
      </c>
      <c r="K939" s="84" t="b">
        <v>0</v>
      </c>
      <c r="L939" s="84" t="b">
        <v>0</v>
      </c>
    </row>
    <row r="940" spans="1:12" ht="15">
      <c r="A940" s="84" t="s">
        <v>3564</v>
      </c>
      <c r="B940" s="84" t="s">
        <v>3310</v>
      </c>
      <c r="C940" s="84">
        <v>2</v>
      </c>
      <c r="D940" s="118">
        <v>0.0034945097650533052</v>
      </c>
      <c r="E940" s="118">
        <v>2.0992200954861304</v>
      </c>
      <c r="F940" s="84" t="s">
        <v>2565</v>
      </c>
      <c r="G940" s="84" t="b">
        <v>0</v>
      </c>
      <c r="H940" s="84" t="b">
        <v>0</v>
      </c>
      <c r="I940" s="84" t="b">
        <v>0</v>
      </c>
      <c r="J940" s="84" t="b">
        <v>0</v>
      </c>
      <c r="K940" s="84" t="b">
        <v>0</v>
      </c>
      <c r="L940" s="84" t="b">
        <v>0</v>
      </c>
    </row>
    <row r="941" spans="1:12" ht="15">
      <c r="A941" s="84" t="s">
        <v>3310</v>
      </c>
      <c r="B941" s="84" t="s">
        <v>3565</v>
      </c>
      <c r="C941" s="84">
        <v>2</v>
      </c>
      <c r="D941" s="118">
        <v>0.0034945097650533052</v>
      </c>
      <c r="E941" s="118">
        <v>2.0992200954861304</v>
      </c>
      <c r="F941" s="84" t="s">
        <v>2565</v>
      </c>
      <c r="G941" s="84" t="b">
        <v>0</v>
      </c>
      <c r="H941" s="84" t="b">
        <v>0</v>
      </c>
      <c r="I941" s="84" t="b">
        <v>0</v>
      </c>
      <c r="J941" s="84" t="b">
        <v>0</v>
      </c>
      <c r="K941" s="84" t="b">
        <v>0</v>
      </c>
      <c r="L941" s="84" t="b">
        <v>0</v>
      </c>
    </row>
    <row r="942" spans="1:12" ht="15">
      <c r="A942" s="84" t="s">
        <v>3565</v>
      </c>
      <c r="B942" s="84" t="s">
        <v>3566</v>
      </c>
      <c r="C942" s="84">
        <v>2</v>
      </c>
      <c r="D942" s="118">
        <v>0.0034945097650533052</v>
      </c>
      <c r="E942" s="118">
        <v>2.576341350205793</v>
      </c>
      <c r="F942" s="84" t="s">
        <v>2565</v>
      </c>
      <c r="G942" s="84" t="b">
        <v>0</v>
      </c>
      <c r="H942" s="84" t="b">
        <v>0</v>
      </c>
      <c r="I942" s="84" t="b">
        <v>0</v>
      </c>
      <c r="J942" s="84" t="b">
        <v>0</v>
      </c>
      <c r="K942" s="84" t="b">
        <v>0</v>
      </c>
      <c r="L942" s="84" t="b">
        <v>0</v>
      </c>
    </row>
    <row r="943" spans="1:12" ht="15">
      <c r="A943" s="84" t="s">
        <v>3566</v>
      </c>
      <c r="B943" s="84" t="s">
        <v>3391</v>
      </c>
      <c r="C943" s="84">
        <v>2</v>
      </c>
      <c r="D943" s="118">
        <v>0.0034945097650533052</v>
      </c>
      <c r="E943" s="118">
        <v>2.576341350205793</v>
      </c>
      <c r="F943" s="84" t="s">
        <v>2565</v>
      </c>
      <c r="G943" s="84" t="b">
        <v>0</v>
      </c>
      <c r="H943" s="84" t="b">
        <v>0</v>
      </c>
      <c r="I943" s="84" t="b">
        <v>0</v>
      </c>
      <c r="J943" s="84" t="b">
        <v>0</v>
      </c>
      <c r="K943" s="84" t="b">
        <v>0</v>
      </c>
      <c r="L943" s="84" t="b">
        <v>0</v>
      </c>
    </row>
    <row r="944" spans="1:12" ht="15">
      <c r="A944" s="84" t="s">
        <v>3391</v>
      </c>
      <c r="B944" s="84" t="s">
        <v>3333</v>
      </c>
      <c r="C944" s="84">
        <v>2</v>
      </c>
      <c r="D944" s="118">
        <v>0.0034945097650533052</v>
      </c>
      <c r="E944" s="118">
        <v>2.4002500911501117</v>
      </c>
      <c r="F944" s="84" t="s">
        <v>2565</v>
      </c>
      <c r="G944" s="84" t="b">
        <v>0</v>
      </c>
      <c r="H944" s="84" t="b">
        <v>0</v>
      </c>
      <c r="I944" s="84" t="b">
        <v>0</v>
      </c>
      <c r="J944" s="84" t="b">
        <v>0</v>
      </c>
      <c r="K944" s="84" t="b">
        <v>0</v>
      </c>
      <c r="L944" s="84" t="b">
        <v>0</v>
      </c>
    </row>
    <row r="945" spans="1:12" ht="15">
      <c r="A945" s="84" t="s">
        <v>3301</v>
      </c>
      <c r="B945" s="84" t="s">
        <v>3567</v>
      </c>
      <c r="C945" s="84">
        <v>2</v>
      </c>
      <c r="D945" s="118">
        <v>0.0034945097650533052</v>
      </c>
      <c r="E945" s="118">
        <v>2.0992200954861304</v>
      </c>
      <c r="F945" s="84" t="s">
        <v>2565</v>
      </c>
      <c r="G945" s="84" t="b">
        <v>0</v>
      </c>
      <c r="H945" s="84" t="b">
        <v>0</v>
      </c>
      <c r="I945" s="84" t="b">
        <v>0</v>
      </c>
      <c r="J945" s="84" t="b">
        <v>0</v>
      </c>
      <c r="K945" s="84" t="b">
        <v>0</v>
      </c>
      <c r="L945" s="84" t="b">
        <v>0</v>
      </c>
    </row>
    <row r="946" spans="1:12" ht="15">
      <c r="A946" s="84" t="s">
        <v>3567</v>
      </c>
      <c r="B946" s="84" t="s">
        <v>3568</v>
      </c>
      <c r="C946" s="84">
        <v>2</v>
      </c>
      <c r="D946" s="118">
        <v>0.0034945097650533052</v>
      </c>
      <c r="E946" s="118">
        <v>2.576341350205793</v>
      </c>
      <c r="F946" s="84" t="s">
        <v>2565</v>
      </c>
      <c r="G946" s="84" t="b">
        <v>0</v>
      </c>
      <c r="H946" s="84" t="b">
        <v>0</v>
      </c>
      <c r="I946" s="84" t="b">
        <v>0</v>
      </c>
      <c r="J946" s="84" t="b">
        <v>0</v>
      </c>
      <c r="K946" s="84" t="b">
        <v>0</v>
      </c>
      <c r="L946" s="84" t="b">
        <v>0</v>
      </c>
    </row>
    <row r="947" spans="1:12" ht="15">
      <c r="A947" s="84" t="s">
        <v>3568</v>
      </c>
      <c r="B947" s="84" t="s">
        <v>3569</v>
      </c>
      <c r="C947" s="84">
        <v>2</v>
      </c>
      <c r="D947" s="118">
        <v>0.0034945097650533052</v>
      </c>
      <c r="E947" s="118">
        <v>2.576341350205793</v>
      </c>
      <c r="F947" s="84" t="s">
        <v>2565</v>
      </c>
      <c r="G947" s="84" t="b">
        <v>0</v>
      </c>
      <c r="H947" s="84" t="b">
        <v>0</v>
      </c>
      <c r="I947" s="84" t="b">
        <v>0</v>
      </c>
      <c r="J947" s="84" t="b">
        <v>0</v>
      </c>
      <c r="K947" s="84" t="b">
        <v>0</v>
      </c>
      <c r="L947" s="84" t="b">
        <v>0</v>
      </c>
    </row>
    <row r="948" spans="1:12" ht="15">
      <c r="A948" s="84" t="s">
        <v>3569</v>
      </c>
      <c r="B948" s="84" t="s">
        <v>3570</v>
      </c>
      <c r="C948" s="84">
        <v>2</v>
      </c>
      <c r="D948" s="118">
        <v>0.0034945097650533052</v>
      </c>
      <c r="E948" s="118">
        <v>2.576341350205793</v>
      </c>
      <c r="F948" s="84" t="s">
        <v>2565</v>
      </c>
      <c r="G948" s="84" t="b">
        <v>0</v>
      </c>
      <c r="H948" s="84" t="b">
        <v>0</v>
      </c>
      <c r="I948" s="84" t="b">
        <v>0</v>
      </c>
      <c r="J948" s="84" t="b">
        <v>0</v>
      </c>
      <c r="K948" s="84" t="b">
        <v>0</v>
      </c>
      <c r="L948" s="84" t="b">
        <v>0</v>
      </c>
    </row>
    <row r="949" spans="1:12" ht="15">
      <c r="A949" s="84" t="s">
        <v>3570</v>
      </c>
      <c r="B949" s="84" t="s">
        <v>3571</v>
      </c>
      <c r="C949" s="84">
        <v>2</v>
      </c>
      <c r="D949" s="118">
        <v>0.0034945097650533052</v>
      </c>
      <c r="E949" s="118">
        <v>2.576341350205793</v>
      </c>
      <c r="F949" s="84" t="s">
        <v>2565</v>
      </c>
      <c r="G949" s="84" t="b">
        <v>0</v>
      </c>
      <c r="H949" s="84" t="b">
        <v>0</v>
      </c>
      <c r="I949" s="84" t="b">
        <v>0</v>
      </c>
      <c r="J949" s="84" t="b">
        <v>1</v>
      </c>
      <c r="K949" s="84" t="b">
        <v>0</v>
      </c>
      <c r="L949" s="84" t="b">
        <v>0</v>
      </c>
    </row>
    <row r="950" spans="1:12" ht="15">
      <c r="A950" s="84" t="s">
        <v>2734</v>
      </c>
      <c r="B950" s="84" t="s">
        <v>2733</v>
      </c>
      <c r="C950" s="84">
        <v>2</v>
      </c>
      <c r="D950" s="118">
        <v>0.0034945097650533052</v>
      </c>
      <c r="E950" s="118">
        <v>0.5007943888132621</v>
      </c>
      <c r="F950" s="84" t="s">
        <v>2565</v>
      </c>
      <c r="G950" s="84" t="b">
        <v>0</v>
      </c>
      <c r="H950" s="84" t="b">
        <v>0</v>
      </c>
      <c r="I950" s="84" t="b">
        <v>0</v>
      </c>
      <c r="J950" s="84" t="b">
        <v>0</v>
      </c>
      <c r="K950" s="84" t="b">
        <v>0</v>
      </c>
      <c r="L950" s="84" t="b">
        <v>0</v>
      </c>
    </row>
    <row r="951" spans="1:12" ht="15">
      <c r="A951" s="84" t="s">
        <v>3752</v>
      </c>
      <c r="B951" s="84" t="s">
        <v>3455</v>
      </c>
      <c r="C951" s="84">
        <v>2</v>
      </c>
      <c r="D951" s="118">
        <v>0.0034945097650533052</v>
      </c>
      <c r="E951" s="118">
        <v>2.576341350205793</v>
      </c>
      <c r="F951" s="84" t="s">
        <v>2565</v>
      </c>
      <c r="G951" s="84" t="b">
        <v>1</v>
      </c>
      <c r="H951" s="84" t="b">
        <v>0</v>
      </c>
      <c r="I951" s="84" t="b">
        <v>0</v>
      </c>
      <c r="J951" s="84" t="b">
        <v>0</v>
      </c>
      <c r="K951" s="84" t="b">
        <v>0</v>
      </c>
      <c r="L951" s="84" t="b">
        <v>0</v>
      </c>
    </row>
    <row r="952" spans="1:12" ht="15">
      <c r="A952" s="84" t="s">
        <v>3455</v>
      </c>
      <c r="B952" s="84" t="s">
        <v>2662</v>
      </c>
      <c r="C952" s="84">
        <v>2</v>
      </c>
      <c r="D952" s="118">
        <v>0.0034945097650533052</v>
      </c>
      <c r="E952" s="118">
        <v>2.4002500911501117</v>
      </c>
      <c r="F952" s="84" t="s">
        <v>2565</v>
      </c>
      <c r="G952" s="84" t="b">
        <v>0</v>
      </c>
      <c r="H952" s="84" t="b">
        <v>0</v>
      </c>
      <c r="I952" s="84" t="b">
        <v>0</v>
      </c>
      <c r="J952" s="84" t="b">
        <v>0</v>
      </c>
      <c r="K952" s="84" t="b">
        <v>0</v>
      </c>
      <c r="L952" s="84" t="b">
        <v>0</v>
      </c>
    </row>
    <row r="953" spans="1:12" ht="15">
      <c r="A953" s="84" t="s">
        <v>2662</v>
      </c>
      <c r="B953" s="84" t="s">
        <v>678</v>
      </c>
      <c r="C953" s="84">
        <v>2</v>
      </c>
      <c r="D953" s="118">
        <v>0.0034945097650533052</v>
      </c>
      <c r="E953" s="118">
        <v>2.2241588320944303</v>
      </c>
      <c r="F953" s="84" t="s">
        <v>2565</v>
      </c>
      <c r="G953" s="84" t="b">
        <v>0</v>
      </c>
      <c r="H953" s="84" t="b">
        <v>0</v>
      </c>
      <c r="I953" s="84" t="b">
        <v>0</v>
      </c>
      <c r="J953" s="84" t="b">
        <v>0</v>
      </c>
      <c r="K953" s="84" t="b">
        <v>0</v>
      </c>
      <c r="L953" s="84" t="b">
        <v>0</v>
      </c>
    </row>
    <row r="954" spans="1:12" ht="15">
      <c r="A954" s="84" t="s">
        <v>3301</v>
      </c>
      <c r="B954" s="84" t="s">
        <v>3753</v>
      </c>
      <c r="C954" s="84">
        <v>2</v>
      </c>
      <c r="D954" s="118">
        <v>0.0034945097650533052</v>
      </c>
      <c r="E954" s="118">
        <v>2.0992200954861304</v>
      </c>
      <c r="F954" s="84" t="s">
        <v>2565</v>
      </c>
      <c r="G954" s="84" t="b">
        <v>0</v>
      </c>
      <c r="H954" s="84" t="b">
        <v>0</v>
      </c>
      <c r="I954" s="84" t="b">
        <v>0</v>
      </c>
      <c r="J954" s="84" t="b">
        <v>0</v>
      </c>
      <c r="K954" s="84" t="b">
        <v>0</v>
      </c>
      <c r="L954" s="84" t="b">
        <v>0</v>
      </c>
    </row>
    <row r="955" spans="1:12" ht="15">
      <c r="A955" s="84" t="s">
        <v>3753</v>
      </c>
      <c r="B955" s="84" t="s">
        <v>3754</v>
      </c>
      <c r="C955" s="84">
        <v>2</v>
      </c>
      <c r="D955" s="118">
        <v>0.0034945097650533052</v>
      </c>
      <c r="E955" s="118">
        <v>2.576341350205793</v>
      </c>
      <c r="F955" s="84" t="s">
        <v>2565</v>
      </c>
      <c r="G955" s="84" t="b">
        <v>0</v>
      </c>
      <c r="H955" s="84" t="b">
        <v>0</v>
      </c>
      <c r="I955" s="84" t="b">
        <v>0</v>
      </c>
      <c r="J955" s="84" t="b">
        <v>0</v>
      </c>
      <c r="K955" s="84" t="b">
        <v>0</v>
      </c>
      <c r="L955" s="84" t="b">
        <v>0</v>
      </c>
    </row>
    <row r="956" spans="1:12" ht="15">
      <c r="A956" s="84" t="s">
        <v>3754</v>
      </c>
      <c r="B956" s="84" t="s">
        <v>3519</v>
      </c>
      <c r="C956" s="84">
        <v>2</v>
      </c>
      <c r="D956" s="118">
        <v>0.0034945097650533052</v>
      </c>
      <c r="E956" s="118">
        <v>2.576341350205793</v>
      </c>
      <c r="F956" s="84" t="s">
        <v>2565</v>
      </c>
      <c r="G956" s="84" t="b">
        <v>0</v>
      </c>
      <c r="H956" s="84" t="b">
        <v>0</v>
      </c>
      <c r="I956" s="84" t="b">
        <v>0</v>
      </c>
      <c r="J956" s="84" t="b">
        <v>0</v>
      </c>
      <c r="K956" s="84" t="b">
        <v>0</v>
      </c>
      <c r="L956" s="84" t="b">
        <v>0</v>
      </c>
    </row>
    <row r="957" spans="1:12" ht="15">
      <c r="A957" s="84" t="s">
        <v>3519</v>
      </c>
      <c r="B957" s="84" t="s">
        <v>3755</v>
      </c>
      <c r="C957" s="84">
        <v>2</v>
      </c>
      <c r="D957" s="118">
        <v>0.0034945097650533052</v>
      </c>
      <c r="E957" s="118">
        <v>2.576341350205793</v>
      </c>
      <c r="F957" s="84" t="s">
        <v>2565</v>
      </c>
      <c r="G957" s="84" t="b">
        <v>0</v>
      </c>
      <c r="H957" s="84" t="b">
        <v>0</v>
      </c>
      <c r="I957" s="84" t="b">
        <v>0</v>
      </c>
      <c r="J957" s="84" t="b">
        <v>0</v>
      </c>
      <c r="K957" s="84" t="b">
        <v>0</v>
      </c>
      <c r="L957" s="84" t="b">
        <v>0</v>
      </c>
    </row>
    <row r="958" spans="1:12" ht="15">
      <c r="A958" s="84" t="s">
        <v>3755</v>
      </c>
      <c r="B958" s="84" t="s">
        <v>3756</v>
      </c>
      <c r="C958" s="84">
        <v>2</v>
      </c>
      <c r="D958" s="118">
        <v>0.0034945097650533052</v>
      </c>
      <c r="E958" s="118">
        <v>2.576341350205793</v>
      </c>
      <c r="F958" s="84" t="s">
        <v>2565</v>
      </c>
      <c r="G958" s="84" t="b">
        <v>0</v>
      </c>
      <c r="H958" s="84" t="b">
        <v>0</v>
      </c>
      <c r="I958" s="84" t="b">
        <v>0</v>
      </c>
      <c r="J958" s="84" t="b">
        <v>0</v>
      </c>
      <c r="K958" s="84" t="b">
        <v>0</v>
      </c>
      <c r="L958" s="84" t="b">
        <v>0</v>
      </c>
    </row>
    <row r="959" spans="1:12" ht="15">
      <c r="A959" s="84" t="s">
        <v>3756</v>
      </c>
      <c r="B959" s="84" t="s">
        <v>3757</v>
      </c>
      <c r="C959" s="84">
        <v>2</v>
      </c>
      <c r="D959" s="118">
        <v>0.0034945097650533052</v>
      </c>
      <c r="E959" s="118">
        <v>2.576341350205793</v>
      </c>
      <c r="F959" s="84" t="s">
        <v>2565</v>
      </c>
      <c r="G959" s="84" t="b">
        <v>0</v>
      </c>
      <c r="H959" s="84" t="b">
        <v>0</v>
      </c>
      <c r="I959" s="84" t="b">
        <v>0</v>
      </c>
      <c r="J959" s="84" t="b">
        <v>0</v>
      </c>
      <c r="K959" s="84" t="b">
        <v>0</v>
      </c>
      <c r="L959" s="84" t="b">
        <v>0</v>
      </c>
    </row>
    <row r="960" spans="1:12" ht="15">
      <c r="A960" s="84" t="s">
        <v>3742</v>
      </c>
      <c r="B960" s="84" t="s">
        <v>3452</v>
      </c>
      <c r="C960" s="84">
        <v>2</v>
      </c>
      <c r="D960" s="118">
        <v>0.0034945097650533052</v>
      </c>
      <c r="E960" s="118">
        <v>2.4002500911501117</v>
      </c>
      <c r="F960" s="84" t="s">
        <v>2565</v>
      </c>
      <c r="G960" s="84" t="b">
        <v>0</v>
      </c>
      <c r="H960" s="84" t="b">
        <v>0</v>
      </c>
      <c r="I960" s="84" t="b">
        <v>0</v>
      </c>
      <c r="J960" s="84" t="b">
        <v>1</v>
      </c>
      <c r="K960" s="84" t="b">
        <v>0</v>
      </c>
      <c r="L960" s="84" t="b">
        <v>0</v>
      </c>
    </row>
    <row r="961" spans="1:12" ht="15">
      <c r="A961" s="84" t="s">
        <v>3452</v>
      </c>
      <c r="B961" s="84" t="s">
        <v>3453</v>
      </c>
      <c r="C961" s="84">
        <v>2</v>
      </c>
      <c r="D961" s="118">
        <v>0.0034945097650533052</v>
      </c>
      <c r="E961" s="118">
        <v>2.0992200954861304</v>
      </c>
      <c r="F961" s="84" t="s">
        <v>2565</v>
      </c>
      <c r="G961" s="84" t="b">
        <v>1</v>
      </c>
      <c r="H961" s="84" t="b">
        <v>0</v>
      </c>
      <c r="I961" s="84" t="b">
        <v>0</v>
      </c>
      <c r="J961" s="84" t="b">
        <v>0</v>
      </c>
      <c r="K961" s="84" t="b">
        <v>0</v>
      </c>
      <c r="L961" s="84" t="b">
        <v>0</v>
      </c>
    </row>
    <row r="962" spans="1:12" ht="15">
      <c r="A962" s="84" t="s">
        <v>3453</v>
      </c>
      <c r="B962" s="84" t="s">
        <v>3743</v>
      </c>
      <c r="C962" s="84">
        <v>2</v>
      </c>
      <c r="D962" s="118">
        <v>0.0034945097650533052</v>
      </c>
      <c r="E962" s="118">
        <v>2.2753113545418118</v>
      </c>
      <c r="F962" s="84" t="s">
        <v>2565</v>
      </c>
      <c r="G962" s="84" t="b">
        <v>0</v>
      </c>
      <c r="H962" s="84" t="b">
        <v>0</v>
      </c>
      <c r="I962" s="84" t="b">
        <v>0</v>
      </c>
      <c r="J962" s="84" t="b">
        <v>0</v>
      </c>
      <c r="K962" s="84" t="b">
        <v>0</v>
      </c>
      <c r="L962" s="84" t="b">
        <v>0</v>
      </c>
    </row>
    <row r="963" spans="1:12" ht="15">
      <c r="A963" s="84" t="s">
        <v>3743</v>
      </c>
      <c r="B963" s="84" t="s">
        <v>301</v>
      </c>
      <c r="C963" s="84">
        <v>2</v>
      </c>
      <c r="D963" s="118">
        <v>0.0034945097650533052</v>
      </c>
      <c r="E963" s="118">
        <v>2.4002500911501117</v>
      </c>
      <c r="F963" s="84" t="s">
        <v>2565</v>
      </c>
      <c r="G963" s="84" t="b">
        <v>0</v>
      </c>
      <c r="H963" s="84" t="b">
        <v>0</v>
      </c>
      <c r="I963" s="84" t="b">
        <v>0</v>
      </c>
      <c r="J963" s="84" t="b">
        <v>0</v>
      </c>
      <c r="K963" s="84" t="b">
        <v>0</v>
      </c>
      <c r="L963" s="84" t="b">
        <v>0</v>
      </c>
    </row>
    <row r="964" spans="1:12" ht="15">
      <c r="A964" s="84" t="s">
        <v>301</v>
      </c>
      <c r="B964" s="84" t="s">
        <v>3744</v>
      </c>
      <c r="C964" s="84">
        <v>2</v>
      </c>
      <c r="D964" s="118">
        <v>0.0034945097650533052</v>
      </c>
      <c r="E964" s="118">
        <v>2.4002500911501117</v>
      </c>
      <c r="F964" s="84" t="s">
        <v>2565</v>
      </c>
      <c r="G964" s="84" t="b">
        <v>0</v>
      </c>
      <c r="H964" s="84" t="b">
        <v>0</v>
      </c>
      <c r="I964" s="84" t="b">
        <v>0</v>
      </c>
      <c r="J964" s="84" t="b">
        <v>0</v>
      </c>
      <c r="K964" s="84" t="b">
        <v>0</v>
      </c>
      <c r="L964" s="84" t="b">
        <v>0</v>
      </c>
    </row>
    <row r="965" spans="1:12" ht="15">
      <c r="A965" s="84" t="s">
        <v>3744</v>
      </c>
      <c r="B965" s="84" t="s">
        <v>3745</v>
      </c>
      <c r="C965" s="84">
        <v>2</v>
      </c>
      <c r="D965" s="118">
        <v>0.0034945097650533052</v>
      </c>
      <c r="E965" s="118">
        <v>2.576341350205793</v>
      </c>
      <c r="F965" s="84" t="s">
        <v>2565</v>
      </c>
      <c r="G965" s="84" t="b">
        <v>0</v>
      </c>
      <c r="H965" s="84" t="b">
        <v>0</v>
      </c>
      <c r="I965" s="84" t="b">
        <v>0</v>
      </c>
      <c r="J965" s="84" t="b">
        <v>0</v>
      </c>
      <c r="K965" s="84" t="b">
        <v>0</v>
      </c>
      <c r="L965" s="84" t="b">
        <v>0</v>
      </c>
    </row>
    <row r="966" spans="1:12" ht="15">
      <c r="A966" s="84" t="s">
        <v>3745</v>
      </c>
      <c r="B966" s="84" t="s">
        <v>2736</v>
      </c>
      <c r="C966" s="84">
        <v>2</v>
      </c>
      <c r="D966" s="118">
        <v>0.0034945097650533052</v>
      </c>
      <c r="E966" s="118">
        <v>1.7634279935629373</v>
      </c>
      <c r="F966" s="84" t="s">
        <v>2565</v>
      </c>
      <c r="G966" s="84" t="b">
        <v>0</v>
      </c>
      <c r="H966" s="84" t="b">
        <v>0</v>
      </c>
      <c r="I966" s="84" t="b">
        <v>0</v>
      </c>
      <c r="J966" s="84" t="b">
        <v>0</v>
      </c>
      <c r="K966" s="84" t="b">
        <v>0</v>
      </c>
      <c r="L966" s="84" t="b">
        <v>0</v>
      </c>
    </row>
    <row r="967" spans="1:12" ht="15">
      <c r="A967" s="84" t="s">
        <v>2736</v>
      </c>
      <c r="B967" s="84" t="s">
        <v>3560</v>
      </c>
      <c r="C967" s="84">
        <v>2</v>
      </c>
      <c r="D967" s="118">
        <v>0.0034945097650533052</v>
      </c>
      <c r="E967" s="118">
        <v>1.7634279935629373</v>
      </c>
      <c r="F967" s="84" t="s">
        <v>2565</v>
      </c>
      <c r="G967" s="84" t="b">
        <v>0</v>
      </c>
      <c r="H967" s="84" t="b">
        <v>0</v>
      </c>
      <c r="I967" s="84" t="b">
        <v>0</v>
      </c>
      <c r="J967" s="84" t="b">
        <v>1</v>
      </c>
      <c r="K967" s="84" t="b">
        <v>0</v>
      </c>
      <c r="L967" s="84" t="b">
        <v>0</v>
      </c>
    </row>
    <row r="968" spans="1:12" ht="15">
      <c r="A968" s="84" t="s">
        <v>3560</v>
      </c>
      <c r="B968" s="84" t="s">
        <v>3453</v>
      </c>
      <c r="C968" s="84">
        <v>2</v>
      </c>
      <c r="D968" s="118">
        <v>0.0034945097650533052</v>
      </c>
      <c r="E968" s="118">
        <v>2.2753113545418118</v>
      </c>
      <c r="F968" s="84" t="s">
        <v>2565</v>
      </c>
      <c r="G968" s="84" t="b">
        <v>1</v>
      </c>
      <c r="H968" s="84" t="b">
        <v>0</v>
      </c>
      <c r="I968" s="84" t="b">
        <v>0</v>
      </c>
      <c r="J968" s="84" t="b">
        <v>0</v>
      </c>
      <c r="K968" s="84" t="b">
        <v>0</v>
      </c>
      <c r="L968" s="84" t="b">
        <v>0</v>
      </c>
    </row>
    <row r="969" spans="1:12" ht="15">
      <c r="A969" s="84" t="s">
        <v>3453</v>
      </c>
      <c r="B969" s="84" t="s">
        <v>3746</v>
      </c>
      <c r="C969" s="84">
        <v>2</v>
      </c>
      <c r="D969" s="118">
        <v>0.0034945097650533052</v>
      </c>
      <c r="E969" s="118">
        <v>2.2753113545418118</v>
      </c>
      <c r="F969" s="84" t="s">
        <v>2565</v>
      </c>
      <c r="G969" s="84" t="b">
        <v>0</v>
      </c>
      <c r="H969" s="84" t="b">
        <v>0</v>
      </c>
      <c r="I969" s="84" t="b">
        <v>0</v>
      </c>
      <c r="J969" s="84" t="b">
        <v>0</v>
      </c>
      <c r="K969" s="84" t="b">
        <v>0</v>
      </c>
      <c r="L969" s="84" t="b">
        <v>0</v>
      </c>
    </row>
    <row r="970" spans="1:12" ht="15">
      <c r="A970" s="84" t="s">
        <v>3746</v>
      </c>
      <c r="B970" s="84" t="s">
        <v>2742</v>
      </c>
      <c r="C970" s="84">
        <v>2</v>
      </c>
      <c r="D970" s="118">
        <v>0.0034945097650533052</v>
      </c>
      <c r="E970" s="118">
        <v>2.2753113545418118</v>
      </c>
      <c r="F970" s="84" t="s">
        <v>2565</v>
      </c>
      <c r="G970" s="84" t="b">
        <v>0</v>
      </c>
      <c r="H970" s="84" t="b">
        <v>0</v>
      </c>
      <c r="I970" s="84" t="b">
        <v>0</v>
      </c>
      <c r="J970" s="84" t="b">
        <v>0</v>
      </c>
      <c r="K970" s="84" t="b">
        <v>0</v>
      </c>
      <c r="L970" s="84" t="b">
        <v>0</v>
      </c>
    </row>
    <row r="971" spans="1:12" ht="15">
      <c r="A971" s="84" t="s">
        <v>3354</v>
      </c>
      <c r="B971" s="84" t="s">
        <v>3299</v>
      </c>
      <c r="C971" s="84">
        <v>2</v>
      </c>
      <c r="D971" s="118">
        <v>0.0034945097650533052</v>
      </c>
      <c r="E971" s="118">
        <v>2.0322733058555174</v>
      </c>
      <c r="F971" s="84" t="s">
        <v>2565</v>
      </c>
      <c r="G971" s="84" t="b">
        <v>1</v>
      </c>
      <c r="H971" s="84" t="b">
        <v>0</v>
      </c>
      <c r="I971" s="84" t="b">
        <v>0</v>
      </c>
      <c r="J971" s="84" t="b">
        <v>0</v>
      </c>
      <c r="K971" s="84" t="b">
        <v>0</v>
      </c>
      <c r="L971" s="84" t="b">
        <v>0</v>
      </c>
    </row>
    <row r="972" spans="1:12" ht="15">
      <c r="A972" s="84" t="s">
        <v>3299</v>
      </c>
      <c r="B972" s="84" t="s">
        <v>3355</v>
      </c>
      <c r="C972" s="84">
        <v>2</v>
      </c>
      <c r="D972" s="118">
        <v>0.0034945097650533052</v>
      </c>
      <c r="E972" s="118">
        <v>2.0322733058555174</v>
      </c>
      <c r="F972" s="84" t="s">
        <v>2565</v>
      </c>
      <c r="G972" s="84" t="b">
        <v>0</v>
      </c>
      <c r="H972" s="84" t="b">
        <v>0</v>
      </c>
      <c r="I972" s="84" t="b">
        <v>0</v>
      </c>
      <c r="J972" s="84" t="b">
        <v>0</v>
      </c>
      <c r="K972" s="84" t="b">
        <v>0</v>
      </c>
      <c r="L972" s="84" t="b">
        <v>0</v>
      </c>
    </row>
    <row r="973" spans="1:12" ht="15">
      <c r="A973" s="84" t="s">
        <v>3355</v>
      </c>
      <c r="B973" s="84" t="s">
        <v>3443</v>
      </c>
      <c r="C973" s="84">
        <v>2</v>
      </c>
      <c r="D973" s="118">
        <v>0.0034945097650533052</v>
      </c>
      <c r="E973" s="118">
        <v>2.576341350205793</v>
      </c>
      <c r="F973" s="84" t="s">
        <v>2565</v>
      </c>
      <c r="G973" s="84" t="b">
        <v>0</v>
      </c>
      <c r="H973" s="84" t="b">
        <v>0</v>
      </c>
      <c r="I973" s="84" t="b">
        <v>0</v>
      </c>
      <c r="J973" s="84" t="b">
        <v>0</v>
      </c>
      <c r="K973" s="84" t="b">
        <v>0</v>
      </c>
      <c r="L973" s="84" t="b">
        <v>0</v>
      </c>
    </row>
    <row r="974" spans="1:12" ht="15">
      <c r="A974" s="84" t="s">
        <v>3443</v>
      </c>
      <c r="B974" s="84" t="s">
        <v>3444</v>
      </c>
      <c r="C974" s="84">
        <v>2</v>
      </c>
      <c r="D974" s="118">
        <v>0.0034945097650533052</v>
      </c>
      <c r="E974" s="118">
        <v>2.576341350205793</v>
      </c>
      <c r="F974" s="84" t="s">
        <v>2565</v>
      </c>
      <c r="G974" s="84" t="b">
        <v>0</v>
      </c>
      <c r="H974" s="84" t="b">
        <v>0</v>
      </c>
      <c r="I974" s="84" t="b">
        <v>0</v>
      </c>
      <c r="J974" s="84" t="b">
        <v>0</v>
      </c>
      <c r="K974" s="84" t="b">
        <v>0</v>
      </c>
      <c r="L974" s="84" t="b">
        <v>0</v>
      </c>
    </row>
    <row r="975" spans="1:12" ht="15">
      <c r="A975" s="84" t="s">
        <v>3444</v>
      </c>
      <c r="B975" s="84" t="s">
        <v>3445</v>
      </c>
      <c r="C975" s="84">
        <v>2</v>
      </c>
      <c r="D975" s="118">
        <v>0.0034945097650533052</v>
      </c>
      <c r="E975" s="118">
        <v>2.576341350205793</v>
      </c>
      <c r="F975" s="84" t="s">
        <v>2565</v>
      </c>
      <c r="G975" s="84" t="b">
        <v>0</v>
      </c>
      <c r="H975" s="84" t="b">
        <v>0</v>
      </c>
      <c r="I975" s="84" t="b">
        <v>0</v>
      </c>
      <c r="J975" s="84" t="b">
        <v>0</v>
      </c>
      <c r="K975" s="84" t="b">
        <v>0</v>
      </c>
      <c r="L975" s="84" t="b">
        <v>0</v>
      </c>
    </row>
    <row r="976" spans="1:12" ht="15">
      <c r="A976" s="84" t="s">
        <v>3445</v>
      </c>
      <c r="B976" s="84" t="s">
        <v>3446</v>
      </c>
      <c r="C976" s="84">
        <v>2</v>
      </c>
      <c r="D976" s="118">
        <v>0.0034945097650533052</v>
      </c>
      <c r="E976" s="118">
        <v>2.576341350205793</v>
      </c>
      <c r="F976" s="84" t="s">
        <v>2565</v>
      </c>
      <c r="G976" s="84" t="b">
        <v>0</v>
      </c>
      <c r="H976" s="84" t="b">
        <v>0</v>
      </c>
      <c r="I976" s="84" t="b">
        <v>0</v>
      </c>
      <c r="J976" s="84" t="b">
        <v>0</v>
      </c>
      <c r="K976" s="84" t="b">
        <v>0</v>
      </c>
      <c r="L976" s="84" t="b">
        <v>0</v>
      </c>
    </row>
    <row r="977" spans="1:12" ht="15">
      <c r="A977" s="84" t="s">
        <v>3446</v>
      </c>
      <c r="B977" s="84" t="s">
        <v>3447</v>
      </c>
      <c r="C977" s="84">
        <v>2</v>
      </c>
      <c r="D977" s="118">
        <v>0.0034945097650533052</v>
      </c>
      <c r="E977" s="118">
        <v>2.576341350205793</v>
      </c>
      <c r="F977" s="84" t="s">
        <v>2565</v>
      </c>
      <c r="G977" s="84" t="b">
        <v>0</v>
      </c>
      <c r="H977" s="84" t="b">
        <v>0</v>
      </c>
      <c r="I977" s="84" t="b">
        <v>0</v>
      </c>
      <c r="J977" s="84" t="b">
        <v>0</v>
      </c>
      <c r="K977" s="84" t="b">
        <v>0</v>
      </c>
      <c r="L977" s="84" t="b">
        <v>0</v>
      </c>
    </row>
    <row r="978" spans="1:12" ht="15">
      <c r="A978" s="84" t="s">
        <v>3447</v>
      </c>
      <c r="B978" s="84" t="s">
        <v>3448</v>
      </c>
      <c r="C978" s="84">
        <v>2</v>
      </c>
      <c r="D978" s="118">
        <v>0.0034945097650533052</v>
      </c>
      <c r="E978" s="118">
        <v>2.576341350205793</v>
      </c>
      <c r="F978" s="84" t="s">
        <v>2565</v>
      </c>
      <c r="G978" s="84" t="b">
        <v>0</v>
      </c>
      <c r="H978" s="84" t="b">
        <v>0</v>
      </c>
      <c r="I978" s="84" t="b">
        <v>0</v>
      </c>
      <c r="J978" s="84" t="b">
        <v>0</v>
      </c>
      <c r="K978" s="84" t="b">
        <v>0</v>
      </c>
      <c r="L978" s="84" t="b">
        <v>0</v>
      </c>
    </row>
    <row r="979" spans="1:12" ht="15">
      <c r="A979" s="84" t="s">
        <v>3448</v>
      </c>
      <c r="B979" s="84" t="s">
        <v>3449</v>
      </c>
      <c r="C979" s="84">
        <v>2</v>
      </c>
      <c r="D979" s="118">
        <v>0.0034945097650533052</v>
      </c>
      <c r="E979" s="118">
        <v>2.576341350205793</v>
      </c>
      <c r="F979" s="84" t="s">
        <v>2565</v>
      </c>
      <c r="G979" s="84" t="b">
        <v>0</v>
      </c>
      <c r="H979" s="84" t="b">
        <v>0</v>
      </c>
      <c r="I979" s="84" t="b">
        <v>0</v>
      </c>
      <c r="J979" s="84" t="b">
        <v>0</v>
      </c>
      <c r="K979" s="84" t="b">
        <v>0</v>
      </c>
      <c r="L979" s="84" t="b">
        <v>0</v>
      </c>
    </row>
    <row r="980" spans="1:12" ht="15">
      <c r="A980" s="84" t="s">
        <v>3449</v>
      </c>
      <c r="B980" s="84" t="s">
        <v>3310</v>
      </c>
      <c r="C980" s="84">
        <v>2</v>
      </c>
      <c r="D980" s="118">
        <v>0.0034945097650533052</v>
      </c>
      <c r="E980" s="118">
        <v>2.0992200954861304</v>
      </c>
      <c r="F980" s="84" t="s">
        <v>2565</v>
      </c>
      <c r="G980" s="84" t="b">
        <v>0</v>
      </c>
      <c r="H980" s="84" t="b">
        <v>0</v>
      </c>
      <c r="I980" s="84" t="b">
        <v>0</v>
      </c>
      <c r="J980" s="84" t="b">
        <v>0</v>
      </c>
      <c r="K980" s="84" t="b">
        <v>0</v>
      </c>
      <c r="L980" s="84" t="b">
        <v>0</v>
      </c>
    </row>
    <row r="981" spans="1:12" ht="15">
      <c r="A981" s="84" t="s">
        <v>3310</v>
      </c>
      <c r="B981" s="84" t="s">
        <v>2733</v>
      </c>
      <c r="C981" s="84">
        <v>2</v>
      </c>
      <c r="D981" s="118">
        <v>0.0034945097650533052</v>
      </c>
      <c r="E981" s="118">
        <v>0.9530920598078924</v>
      </c>
      <c r="F981" s="84" t="s">
        <v>2565</v>
      </c>
      <c r="G981" s="84" t="b">
        <v>0</v>
      </c>
      <c r="H981" s="84" t="b">
        <v>0</v>
      </c>
      <c r="I981" s="84" t="b">
        <v>0</v>
      </c>
      <c r="J981" s="84" t="b">
        <v>0</v>
      </c>
      <c r="K981" s="84" t="b">
        <v>0</v>
      </c>
      <c r="L981" s="84" t="b">
        <v>0</v>
      </c>
    </row>
    <row r="982" spans="1:12" ht="15">
      <c r="A982" s="84" t="s">
        <v>2734</v>
      </c>
      <c r="B982" s="84" t="s">
        <v>306</v>
      </c>
      <c r="C982" s="84">
        <v>2</v>
      </c>
      <c r="D982" s="118">
        <v>0.0034945097650533052</v>
      </c>
      <c r="E982" s="118">
        <v>1.345892428827519</v>
      </c>
      <c r="F982" s="84" t="s">
        <v>2565</v>
      </c>
      <c r="G982" s="84" t="b">
        <v>0</v>
      </c>
      <c r="H982" s="84" t="b">
        <v>0</v>
      </c>
      <c r="I982" s="84" t="b">
        <v>0</v>
      </c>
      <c r="J982" s="84" t="b">
        <v>0</v>
      </c>
      <c r="K982" s="84" t="b">
        <v>0</v>
      </c>
      <c r="L982" s="84" t="b">
        <v>0</v>
      </c>
    </row>
    <row r="983" spans="1:12" ht="15">
      <c r="A983" s="84" t="s">
        <v>3504</v>
      </c>
      <c r="B983" s="84" t="s">
        <v>3296</v>
      </c>
      <c r="C983" s="84">
        <v>2</v>
      </c>
      <c r="D983" s="118">
        <v>0.0034945097650533052</v>
      </c>
      <c r="E983" s="118">
        <v>2.4002500911501117</v>
      </c>
      <c r="F983" s="84" t="s">
        <v>2565</v>
      </c>
      <c r="G983" s="84" t="b">
        <v>1</v>
      </c>
      <c r="H983" s="84" t="b">
        <v>0</v>
      </c>
      <c r="I983" s="84" t="b">
        <v>0</v>
      </c>
      <c r="J983" s="84" t="b">
        <v>0</v>
      </c>
      <c r="K983" s="84" t="b">
        <v>0</v>
      </c>
      <c r="L983" s="84" t="b">
        <v>0</v>
      </c>
    </row>
    <row r="984" spans="1:12" ht="15">
      <c r="A984" s="84" t="s">
        <v>3321</v>
      </c>
      <c r="B984" s="84" t="s">
        <v>3505</v>
      </c>
      <c r="C984" s="84">
        <v>2</v>
      </c>
      <c r="D984" s="118">
        <v>0.0034945097650533052</v>
      </c>
      <c r="E984" s="118">
        <v>2.2753113545418118</v>
      </c>
      <c r="F984" s="84" t="s">
        <v>2565</v>
      </c>
      <c r="G984" s="84" t="b">
        <v>0</v>
      </c>
      <c r="H984" s="84" t="b">
        <v>0</v>
      </c>
      <c r="I984" s="84" t="b">
        <v>0</v>
      </c>
      <c r="J984" s="84" t="b">
        <v>0</v>
      </c>
      <c r="K984" s="84" t="b">
        <v>0</v>
      </c>
      <c r="L984" s="84" t="b">
        <v>0</v>
      </c>
    </row>
    <row r="985" spans="1:12" ht="15">
      <c r="A985" s="84" t="s">
        <v>3505</v>
      </c>
      <c r="B985" s="84" t="s">
        <v>3386</v>
      </c>
      <c r="C985" s="84">
        <v>2</v>
      </c>
      <c r="D985" s="118">
        <v>0.0034945097650533052</v>
      </c>
      <c r="E985" s="118">
        <v>2.576341350205793</v>
      </c>
      <c r="F985" s="84" t="s">
        <v>2565</v>
      </c>
      <c r="G985" s="84" t="b">
        <v>0</v>
      </c>
      <c r="H985" s="84" t="b">
        <v>0</v>
      </c>
      <c r="I985" s="84" t="b">
        <v>0</v>
      </c>
      <c r="J985" s="84" t="b">
        <v>0</v>
      </c>
      <c r="K985" s="84" t="b">
        <v>0</v>
      </c>
      <c r="L985" s="84" t="b">
        <v>0</v>
      </c>
    </row>
    <row r="986" spans="1:12" ht="15">
      <c r="A986" s="84" t="s">
        <v>3386</v>
      </c>
      <c r="B986" s="84" t="s">
        <v>3387</v>
      </c>
      <c r="C986" s="84">
        <v>2</v>
      </c>
      <c r="D986" s="118">
        <v>0.0034945097650533052</v>
      </c>
      <c r="E986" s="118">
        <v>2.576341350205793</v>
      </c>
      <c r="F986" s="84" t="s">
        <v>2565</v>
      </c>
      <c r="G986" s="84" t="b">
        <v>0</v>
      </c>
      <c r="H986" s="84" t="b">
        <v>0</v>
      </c>
      <c r="I986" s="84" t="b">
        <v>0</v>
      </c>
      <c r="J986" s="84" t="b">
        <v>0</v>
      </c>
      <c r="K986" s="84" t="b">
        <v>0</v>
      </c>
      <c r="L986" s="84" t="b">
        <v>0</v>
      </c>
    </row>
    <row r="987" spans="1:12" ht="15">
      <c r="A987" s="84" t="s">
        <v>3387</v>
      </c>
      <c r="B987" s="84" t="s">
        <v>3388</v>
      </c>
      <c r="C987" s="84">
        <v>2</v>
      </c>
      <c r="D987" s="118">
        <v>0.0034945097650533052</v>
      </c>
      <c r="E987" s="118">
        <v>2.576341350205793</v>
      </c>
      <c r="F987" s="84" t="s">
        <v>2565</v>
      </c>
      <c r="G987" s="84" t="b">
        <v>0</v>
      </c>
      <c r="H987" s="84" t="b">
        <v>0</v>
      </c>
      <c r="I987" s="84" t="b">
        <v>0</v>
      </c>
      <c r="J987" s="84" t="b">
        <v>0</v>
      </c>
      <c r="K987" s="84" t="b">
        <v>0</v>
      </c>
      <c r="L987" s="84" t="b">
        <v>0</v>
      </c>
    </row>
    <row r="988" spans="1:12" ht="15">
      <c r="A988" s="84" t="s">
        <v>3388</v>
      </c>
      <c r="B988" s="84" t="s">
        <v>3389</v>
      </c>
      <c r="C988" s="84">
        <v>2</v>
      </c>
      <c r="D988" s="118">
        <v>0.0034945097650533052</v>
      </c>
      <c r="E988" s="118">
        <v>2.576341350205793</v>
      </c>
      <c r="F988" s="84" t="s">
        <v>2565</v>
      </c>
      <c r="G988" s="84" t="b">
        <v>0</v>
      </c>
      <c r="H988" s="84" t="b">
        <v>0</v>
      </c>
      <c r="I988" s="84" t="b">
        <v>0</v>
      </c>
      <c r="J988" s="84" t="b">
        <v>0</v>
      </c>
      <c r="K988" s="84" t="b">
        <v>0</v>
      </c>
      <c r="L988" s="84" t="b">
        <v>0</v>
      </c>
    </row>
    <row r="989" spans="1:12" ht="15">
      <c r="A989" s="84" t="s">
        <v>295</v>
      </c>
      <c r="B989" s="84" t="s">
        <v>3382</v>
      </c>
      <c r="C989" s="84">
        <v>2</v>
      </c>
      <c r="D989" s="118">
        <v>0.0034945097650533052</v>
      </c>
      <c r="E989" s="118">
        <v>1.3210688451024868</v>
      </c>
      <c r="F989" s="84" t="s">
        <v>2565</v>
      </c>
      <c r="G989" s="84" t="b">
        <v>0</v>
      </c>
      <c r="H989" s="84" t="b">
        <v>0</v>
      </c>
      <c r="I989" s="84" t="b">
        <v>0</v>
      </c>
      <c r="J989" s="84" t="b">
        <v>0</v>
      </c>
      <c r="K989" s="84" t="b">
        <v>0</v>
      </c>
      <c r="L989" s="84" t="b">
        <v>0</v>
      </c>
    </row>
    <row r="990" spans="1:12" ht="15">
      <c r="A990" s="84" t="s">
        <v>295</v>
      </c>
      <c r="B990" s="84" t="s">
        <v>2733</v>
      </c>
      <c r="C990" s="84">
        <v>2</v>
      </c>
      <c r="D990" s="118">
        <v>0.0034945097650533052</v>
      </c>
      <c r="E990" s="118">
        <v>0.35103206847993</v>
      </c>
      <c r="F990" s="84" t="s">
        <v>2565</v>
      </c>
      <c r="G990" s="84" t="b">
        <v>0</v>
      </c>
      <c r="H990" s="84" t="b">
        <v>0</v>
      </c>
      <c r="I990" s="84" t="b">
        <v>0</v>
      </c>
      <c r="J990" s="84" t="b">
        <v>0</v>
      </c>
      <c r="K990" s="84" t="b">
        <v>0</v>
      </c>
      <c r="L990" s="84" t="b">
        <v>0</v>
      </c>
    </row>
    <row r="991" spans="1:12" ht="15">
      <c r="A991" s="84" t="s">
        <v>3901</v>
      </c>
      <c r="B991" s="84" t="s">
        <v>3902</v>
      </c>
      <c r="C991" s="84">
        <v>2</v>
      </c>
      <c r="D991" s="118">
        <v>0.0034945097650533052</v>
      </c>
      <c r="E991" s="118">
        <v>2.576341350205793</v>
      </c>
      <c r="F991" s="84" t="s">
        <v>2565</v>
      </c>
      <c r="G991" s="84" t="b">
        <v>0</v>
      </c>
      <c r="H991" s="84" t="b">
        <v>0</v>
      </c>
      <c r="I991" s="84" t="b">
        <v>0</v>
      </c>
      <c r="J991" s="84" t="b">
        <v>0</v>
      </c>
      <c r="K991" s="84" t="b">
        <v>0</v>
      </c>
      <c r="L991" s="84" t="b">
        <v>0</v>
      </c>
    </row>
    <row r="992" spans="1:12" ht="15">
      <c r="A992" s="84" t="s">
        <v>3902</v>
      </c>
      <c r="B992" s="84" t="s">
        <v>2666</v>
      </c>
      <c r="C992" s="84">
        <v>2</v>
      </c>
      <c r="D992" s="118">
        <v>0.0034945097650533052</v>
      </c>
      <c r="E992" s="118">
        <v>1.345892428827519</v>
      </c>
      <c r="F992" s="84" t="s">
        <v>2565</v>
      </c>
      <c r="G992" s="84" t="b">
        <v>0</v>
      </c>
      <c r="H992" s="84" t="b">
        <v>0</v>
      </c>
      <c r="I992" s="84" t="b">
        <v>0</v>
      </c>
      <c r="J992" s="84" t="b">
        <v>0</v>
      </c>
      <c r="K992" s="84" t="b">
        <v>0</v>
      </c>
      <c r="L992" s="84" t="b">
        <v>0</v>
      </c>
    </row>
    <row r="993" spans="1:12" ht="15">
      <c r="A993" s="84" t="s">
        <v>2666</v>
      </c>
      <c r="B993" s="84" t="s">
        <v>3305</v>
      </c>
      <c r="C993" s="84">
        <v>2</v>
      </c>
      <c r="D993" s="118">
        <v>0.0034945097650533052</v>
      </c>
      <c r="E993" s="118">
        <v>1.1827661469362052</v>
      </c>
      <c r="F993" s="84" t="s">
        <v>2565</v>
      </c>
      <c r="G993" s="84" t="b">
        <v>0</v>
      </c>
      <c r="H993" s="84" t="b">
        <v>0</v>
      </c>
      <c r="I993" s="84" t="b">
        <v>0</v>
      </c>
      <c r="J993" s="84" t="b">
        <v>0</v>
      </c>
      <c r="K993" s="84" t="b">
        <v>0</v>
      </c>
      <c r="L993" s="84" t="b">
        <v>0</v>
      </c>
    </row>
    <row r="994" spans="1:12" ht="15">
      <c r="A994" s="84" t="s">
        <v>3305</v>
      </c>
      <c r="B994" s="84" t="s">
        <v>3903</v>
      </c>
      <c r="C994" s="84">
        <v>2</v>
      </c>
      <c r="D994" s="118">
        <v>0.0034945097650533052</v>
      </c>
      <c r="E994" s="118">
        <v>2.4002500911501117</v>
      </c>
      <c r="F994" s="84" t="s">
        <v>2565</v>
      </c>
      <c r="G994" s="84" t="b">
        <v>0</v>
      </c>
      <c r="H994" s="84" t="b">
        <v>0</v>
      </c>
      <c r="I994" s="84" t="b">
        <v>0</v>
      </c>
      <c r="J994" s="84" t="b">
        <v>0</v>
      </c>
      <c r="K994" s="84" t="b">
        <v>0</v>
      </c>
      <c r="L994" s="84" t="b">
        <v>0</v>
      </c>
    </row>
    <row r="995" spans="1:12" ht="15">
      <c r="A995" s="84" t="s">
        <v>3903</v>
      </c>
      <c r="B995" s="84" t="s">
        <v>3904</v>
      </c>
      <c r="C995" s="84">
        <v>2</v>
      </c>
      <c r="D995" s="118">
        <v>0.0034945097650533052</v>
      </c>
      <c r="E995" s="118">
        <v>2.576341350205793</v>
      </c>
      <c r="F995" s="84" t="s">
        <v>2565</v>
      </c>
      <c r="G995" s="84" t="b">
        <v>0</v>
      </c>
      <c r="H995" s="84" t="b">
        <v>0</v>
      </c>
      <c r="I995" s="84" t="b">
        <v>0</v>
      </c>
      <c r="J995" s="84" t="b">
        <v>0</v>
      </c>
      <c r="K995" s="84" t="b">
        <v>0</v>
      </c>
      <c r="L995" s="84" t="b">
        <v>0</v>
      </c>
    </row>
    <row r="996" spans="1:12" ht="15">
      <c r="A996" s="84" t="s">
        <v>3904</v>
      </c>
      <c r="B996" s="84" t="s">
        <v>3905</v>
      </c>
      <c r="C996" s="84">
        <v>2</v>
      </c>
      <c r="D996" s="118">
        <v>0.0034945097650533052</v>
      </c>
      <c r="E996" s="118">
        <v>2.576341350205793</v>
      </c>
      <c r="F996" s="84" t="s">
        <v>2565</v>
      </c>
      <c r="G996" s="84" t="b">
        <v>0</v>
      </c>
      <c r="H996" s="84" t="b">
        <v>0</v>
      </c>
      <c r="I996" s="84" t="b">
        <v>0</v>
      </c>
      <c r="J996" s="84" t="b">
        <v>0</v>
      </c>
      <c r="K996" s="84" t="b">
        <v>0</v>
      </c>
      <c r="L996" s="84" t="b">
        <v>0</v>
      </c>
    </row>
    <row r="997" spans="1:12" ht="15">
      <c r="A997" s="84" t="s">
        <v>3905</v>
      </c>
      <c r="B997" s="84" t="s">
        <v>3906</v>
      </c>
      <c r="C997" s="84">
        <v>2</v>
      </c>
      <c r="D997" s="118">
        <v>0.0034945097650533052</v>
      </c>
      <c r="E997" s="118">
        <v>2.576341350205793</v>
      </c>
      <c r="F997" s="84" t="s">
        <v>2565</v>
      </c>
      <c r="G997" s="84" t="b">
        <v>0</v>
      </c>
      <c r="H997" s="84" t="b">
        <v>0</v>
      </c>
      <c r="I997" s="84" t="b">
        <v>0</v>
      </c>
      <c r="J997" s="84" t="b">
        <v>0</v>
      </c>
      <c r="K997" s="84" t="b">
        <v>0</v>
      </c>
      <c r="L997" s="84" t="b">
        <v>0</v>
      </c>
    </row>
    <row r="998" spans="1:12" ht="15">
      <c r="A998" s="84" t="s">
        <v>3906</v>
      </c>
      <c r="B998" s="84" t="s">
        <v>3907</v>
      </c>
      <c r="C998" s="84">
        <v>2</v>
      </c>
      <c r="D998" s="118">
        <v>0.0034945097650533052</v>
      </c>
      <c r="E998" s="118">
        <v>2.576341350205793</v>
      </c>
      <c r="F998" s="84" t="s">
        <v>2565</v>
      </c>
      <c r="G998" s="84" t="b">
        <v>0</v>
      </c>
      <c r="H998" s="84" t="b">
        <v>0</v>
      </c>
      <c r="I998" s="84" t="b">
        <v>0</v>
      </c>
      <c r="J998" s="84" t="b">
        <v>0</v>
      </c>
      <c r="K998" s="84" t="b">
        <v>0</v>
      </c>
      <c r="L998" s="84" t="b">
        <v>0</v>
      </c>
    </row>
    <row r="999" spans="1:12" ht="15">
      <c r="A999" s="84" t="s">
        <v>3907</v>
      </c>
      <c r="B999" s="84" t="s">
        <v>3908</v>
      </c>
      <c r="C999" s="84">
        <v>2</v>
      </c>
      <c r="D999" s="118">
        <v>0.0034945097650533052</v>
      </c>
      <c r="E999" s="118">
        <v>2.576341350205793</v>
      </c>
      <c r="F999" s="84" t="s">
        <v>2565</v>
      </c>
      <c r="G999" s="84" t="b">
        <v>0</v>
      </c>
      <c r="H999" s="84" t="b">
        <v>0</v>
      </c>
      <c r="I999" s="84" t="b">
        <v>0</v>
      </c>
      <c r="J999" s="84" t="b">
        <v>0</v>
      </c>
      <c r="K999" s="84" t="b">
        <v>0</v>
      </c>
      <c r="L999" s="84" t="b">
        <v>0</v>
      </c>
    </row>
    <row r="1000" spans="1:12" ht="15">
      <c r="A1000" s="84" t="s">
        <v>3908</v>
      </c>
      <c r="B1000" s="84" t="s">
        <v>3368</v>
      </c>
      <c r="C1000" s="84">
        <v>2</v>
      </c>
      <c r="D1000" s="118">
        <v>0.0034945097650533052</v>
      </c>
      <c r="E1000" s="118">
        <v>2.4002500911501117</v>
      </c>
      <c r="F1000" s="84" t="s">
        <v>2565</v>
      </c>
      <c r="G1000" s="84" t="b">
        <v>0</v>
      </c>
      <c r="H1000" s="84" t="b">
        <v>0</v>
      </c>
      <c r="I1000" s="84" t="b">
        <v>0</v>
      </c>
      <c r="J1000" s="84" t="b">
        <v>0</v>
      </c>
      <c r="K1000" s="84" t="b">
        <v>0</v>
      </c>
      <c r="L1000" s="84" t="b">
        <v>0</v>
      </c>
    </row>
    <row r="1001" spans="1:12" ht="15">
      <c r="A1001" s="84" t="s">
        <v>3368</v>
      </c>
      <c r="B1001" s="84" t="s">
        <v>3909</v>
      </c>
      <c r="C1001" s="84">
        <v>2</v>
      </c>
      <c r="D1001" s="118">
        <v>0.0034945097650533052</v>
      </c>
      <c r="E1001" s="118">
        <v>2.4002500911501117</v>
      </c>
      <c r="F1001" s="84" t="s">
        <v>2565</v>
      </c>
      <c r="G1001" s="84" t="b">
        <v>0</v>
      </c>
      <c r="H1001" s="84" t="b">
        <v>0</v>
      </c>
      <c r="I1001" s="84" t="b">
        <v>0</v>
      </c>
      <c r="J1001" s="84" t="b">
        <v>1</v>
      </c>
      <c r="K1001" s="84" t="b">
        <v>0</v>
      </c>
      <c r="L1001" s="84" t="b">
        <v>0</v>
      </c>
    </row>
    <row r="1002" spans="1:12" ht="15">
      <c r="A1002" s="84" t="s">
        <v>3909</v>
      </c>
      <c r="B1002" s="84" t="s">
        <v>295</v>
      </c>
      <c r="C1002" s="84">
        <v>2</v>
      </c>
      <c r="D1002" s="118">
        <v>0.0034945097650533052</v>
      </c>
      <c r="E1002" s="118">
        <v>1.7634279935629373</v>
      </c>
      <c r="F1002" s="84" t="s">
        <v>2565</v>
      </c>
      <c r="G1002" s="84" t="b">
        <v>1</v>
      </c>
      <c r="H1002" s="84" t="b">
        <v>0</v>
      </c>
      <c r="I1002" s="84" t="b">
        <v>0</v>
      </c>
      <c r="J1002" s="84" t="b">
        <v>0</v>
      </c>
      <c r="K1002" s="84" t="b">
        <v>0</v>
      </c>
      <c r="L1002" s="84" t="b">
        <v>0</v>
      </c>
    </row>
    <row r="1003" spans="1:12" ht="15">
      <c r="A1003" s="84" t="s">
        <v>2733</v>
      </c>
      <c r="B1003" s="84" t="s">
        <v>2734</v>
      </c>
      <c r="C1003" s="84">
        <v>9</v>
      </c>
      <c r="D1003" s="118">
        <v>0.008059103858979047</v>
      </c>
      <c r="E1003" s="118">
        <v>1.4045022754227536</v>
      </c>
      <c r="F1003" s="84" t="s">
        <v>2566</v>
      </c>
      <c r="G1003" s="84" t="b">
        <v>0</v>
      </c>
      <c r="H1003" s="84" t="b">
        <v>0</v>
      </c>
      <c r="I1003" s="84" t="b">
        <v>0</v>
      </c>
      <c r="J1003" s="84" t="b">
        <v>0</v>
      </c>
      <c r="K1003" s="84" t="b">
        <v>0</v>
      </c>
      <c r="L1003" s="84" t="b">
        <v>0</v>
      </c>
    </row>
    <row r="1004" spans="1:12" ht="15">
      <c r="A1004" s="84" t="s">
        <v>3296</v>
      </c>
      <c r="B1004" s="84" t="s">
        <v>3297</v>
      </c>
      <c r="C1004" s="84">
        <v>5</v>
      </c>
      <c r="D1004" s="118">
        <v>0.0059460515275428635</v>
      </c>
      <c r="E1004" s="118">
        <v>2.2121876044039577</v>
      </c>
      <c r="F1004" s="84" t="s">
        <v>2566</v>
      </c>
      <c r="G1004" s="84" t="b">
        <v>0</v>
      </c>
      <c r="H1004" s="84" t="b">
        <v>0</v>
      </c>
      <c r="I1004" s="84" t="b">
        <v>0</v>
      </c>
      <c r="J1004" s="84" t="b">
        <v>0</v>
      </c>
      <c r="K1004" s="84" t="b">
        <v>0</v>
      </c>
      <c r="L1004" s="84" t="b">
        <v>0</v>
      </c>
    </row>
    <row r="1005" spans="1:12" ht="15">
      <c r="A1005" s="84" t="s">
        <v>3297</v>
      </c>
      <c r="B1005" s="84" t="s">
        <v>3298</v>
      </c>
      <c r="C1005" s="84">
        <v>5</v>
      </c>
      <c r="D1005" s="118">
        <v>0.0059460515275428635</v>
      </c>
      <c r="E1005" s="118">
        <v>2.2121876044039577</v>
      </c>
      <c r="F1005" s="84" t="s">
        <v>2566</v>
      </c>
      <c r="G1005" s="84" t="b">
        <v>0</v>
      </c>
      <c r="H1005" s="84" t="b">
        <v>0</v>
      </c>
      <c r="I1005" s="84" t="b">
        <v>0</v>
      </c>
      <c r="J1005" s="84" t="b">
        <v>0</v>
      </c>
      <c r="K1005" s="84" t="b">
        <v>0</v>
      </c>
      <c r="L1005" s="84" t="b">
        <v>0</v>
      </c>
    </row>
    <row r="1006" spans="1:12" ht="15">
      <c r="A1006" s="84" t="s">
        <v>3304</v>
      </c>
      <c r="B1006" s="84" t="s">
        <v>3313</v>
      </c>
      <c r="C1006" s="84">
        <v>5</v>
      </c>
      <c r="D1006" s="118">
        <v>0.0059460515275428635</v>
      </c>
      <c r="E1006" s="118">
        <v>2.2121876044039577</v>
      </c>
      <c r="F1006" s="84" t="s">
        <v>2566</v>
      </c>
      <c r="G1006" s="84" t="b">
        <v>0</v>
      </c>
      <c r="H1006" s="84" t="b">
        <v>0</v>
      </c>
      <c r="I1006" s="84" t="b">
        <v>0</v>
      </c>
      <c r="J1006" s="84" t="b">
        <v>0</v>
      </c>
      <c r="K1006" s="84" t="b">
        <v>0</v>
      </c>
      <c r="L1006" s="84" t="b">
        <v>0</v>
      </c>
    </row>
    <row r="1007" spans="1:12" ht="15">
      <c r="A1007" s="84" t="s">
        <v>3313</v>
      </c>
      <c r="B1007" s="84" t="s">
        <v>3314</v>
      </c>
      <c r="C1007" s="84">
        <v>5</v>
      </c>
      <c r="D1007" s="118">
        <v>0.0059460515275428635</v>
      </c>
      <c r="E1007" s="118">
        <v>2.2121876044039577</v>
      </c>
      <c r="F1007" s="84" t="s">
        <v>2566</v>
      </c>
      <c r="G1007" s="84" t="b">
        <v>0</v>
      </c>
      <c r="H1007" s="84" t="b">
        <v>0</v>
      </c>
      <c r="I1007" s="84" t="b">
        <v>0</v>
      </c>
      <c r="J1007" s="84" t="b">
        <v>0</v>
      </c>
      <c r="K1007" s="84" t="b">
        <v>0</v>
      </c>
      <c r="L1007" s="84" t="b">
        <v>0</v>
      </c>
    </row>
    <row r="1008" spans="1:12" ht="15">
      <c r="A1008" s="84" t="s">
        <v>3314</v>
      </c>
      <c r="B1008" s="84" t="s">
        <v>1469</v>
      </c>
      <c r="C1008" s="84">
        <v>5</v>
      </c>
      <c r="D1008" s="118">
        <v>0.0059460515275428635</v>
      </c>
      <c r="E1008" s="118">
        <v>1.3090976174120141</v>
      </c>
      <c r="F1008" s="84" t="s">
        <v>2566</v>
      </c>
      <c r="G1008" s="84" t="b">
        <v>0</v>
      </c>
      <c r="H1008" s="84" t="b">
        <v>0</v>
      </c>
      <c r="I1008" s="84" t="b">
        <v>0</v>
      </c>
      <c r="J1008" s="84" t="b">
        <v>0</v>
      </c>
      <c r="K1008" s="84" t="b">
        <v>0</v>
      </c>
      <c r="L1008" s="84" t="b">
        <v>0</v>
      </c>
    </row>
    <row r="1009" spans="1:12" ht="15">
      <c r="A1009" s="84" t="s">
        <v>1469</v>
      </c>
      <c r="B1009" s="84" t="s">
        <v>3315</v>
      </c>
      <c r="C1009" s="84">
        <v>5</v>
      </c>
      <c r="D1009" s="118">
        <v>0.0059460515275428635</v>
      </c>
      <c r="E1009" s="118">
        <v>1.3090976174120141</v>
      </c>
      <c r="F1009" s="84" t="s">
        <v>2566</v>
      </c>
      <c r="G1009" s="84" t="b">
        <v>0</v>
      </c>
      <c r="H1009" s="84" t="b">
        <v>0</v>
      </c>
      <c r="I1009" s="84" t="b">
        <v>0</v>
      </c>
      <c r="J1009" s="84" t="b">
        <v>0</v>
      </c>
      <c r="K1009" s="84" t="b">
        <v>0</v>
      </c>
      <c r="L1009" s="84" t="b">
        <v>0</v>
      </c>
    </row>
    <row r="1010" spans="1:12" ht="15">
      <c r="A1010" s="84" t="s">
        <v>3315</v>
      </c>
      <c r="B1010" s="84" t="s">
        <v>3316</v>
      </c>
      <c r="C1010" s="84">
        <v>5</v>
      </c>
      <c r="D1010" s="118">
        <v>0.0059460515275428635</v>
      </c>
      <c r="E1010" s="118">
        <v>2.2121876044039577</v>
      </c>
      <c r="F1010" s="84" t="s">
        <v>2566</v>
      </c>
      <c r="G1010" s="84" t="b">
        <v>0</v>
      </c>
      <c r="H1010" s="84" t="b">
        <v>0</v>
      </c>
      <c r="I1010" s="84" t="b">
        <v>0</v>
      </c>
      <c r="J1010" s="84" t="b">
        <v>0</v>
      </c>
      <c r="K1010" s="84" t="b">
        <v>0</v>
      </c>
      <c r="L1010" s="84" t="b">
        <v>0</v>
      </c>
    </row>
    <row r="1011" spans="1:12" ht="15">
      <c r="A1011" s="84" t="s">
        <v>3316</v>
      </c>
      <c r="B1011" s="84" t="s">
        <v>3317</v>
      </c>
      <c r="C1011" s="84">
        <v>5</v>
      </c>
      <c r="D1011" s="118">
        <v>0.0059460515275428635</v>
      </c>
      <c r="E1011" s="118">
        <v>2.2121876044039577</v>
      </c>
      <c r="F1011" s="84" t="s">
        <v>2566</v>
      </c>
      <c r="G1011" s="84" t="b">
        <v>0</v>
      </c>
      <c r="H1011" s="84" t="b">
        <v>0</v>
      </c>
      <c r="I1011" s="84" t="b">
        <v>0</v>
      </c>
      <c r="J1011" s="84" t="b">
        <v>0</v>
      </c>
      <c r="K1011" s="84" t="b">
        <v>0</v>
      </c>
      <c r="L1011" s="84" t="b">
        <v>0</v>
      </c>
    </row>
    <row r="1012" spans="1:12" ht="15">
      <c r="A1012" s="84" t="s">
        <v>3352</v>
      </c>
      <c r="B1012" s="84" t="s">
        <v>3356</v>
      </c>
      <c r="C1012" s="84">
        <v>5</v>
      </c>
      <c r="D1012" s="118">
        <v>0.0059460515275428635</v>
      </c>
      <c r="E1012" s="118">
        <v>2.2121876044039577</v>
      </c>
      <c r="F1012" s="84" t="s">
        <v>2566</v>
      </c>
      <c r="G1012" s="84" t="b">
        <v>0</v>
      </c>
      <c r="H1012" s="84" t="b">
        <v>0</v>
      </c>
      <c r="I1012" s="84" t="b">
        <v>0</v>
      </c>
      <c r="J1012" s="84" t="b">
        <v>0</v>
      </c>
      <c r="K1012" s="84" t="b">
        <v>0</v>
      </c>
      <c r="L1012" s="84" t="b">
        <v>0</v>
      </c>
    </row>
    <row r="1013" spans="1:12" ht="15">
      <c r="A1013" s="84" t="s">
        <v>3356</v>
      </c>
      <c r="B1013" s="84" t="s">
        <v>3426</v>
      </c>
      <c r="C1013" s="84">
        <v>5</v>
      </c>
      <c r="D1013" s="118">
        <v>0.0059460515275428635</v>
      </c>
      <c r="E1013" s="118">
        <v>2.2121876044039577</v>
      </c>
      <c r="F1013" s="84" t="s">
        <v>2566</v>
      </c>
      <c r="G1013" s="84" t="b">
        <v>0</v>
      </c>
      <c r="H1013" s="84" t="b">
        <v>0</v>
      </c>
      <c r="I1013" s="84" t="b">
        <v>0</v>
      </c>
      <c r="J1013" s="84" t="b">
        <v>0</v>
      </c>
      <c r="K1013" s="84" t="b">
        <v>0</v>
      </c>
      <c r="L1013" s="84" t="b">
        <v>0</v>
      </c>
    </row>
    <row r="1014" spans="1:12" ht="15">
      <c r="A1014" s="84" t="s">
        <v>3426</v>
      </c>
      <c r="B1014" s="84" t="s">
        <v>3427</v>
      </c>
      <c r="C1014" s="84">
        <v>5</v>
      </c>
      <c r="D1014" s="118">
        <v>0.0059460515275428635</v>
      </c>
      <c r="E1014" s="118">
        <v>2.2121876044039577</v>
      </c>
      <c r="F1014" s="84" t="s">
        <v>2566</v>
      </c>
      <c r="G1014" s="84" t="b">
        <v>0</v>
      </c>
      <c r="H1014" s="84" t="b">
        <v>0</v>
      </c>
      <c r="I1014" s="84" t="b">
        <v>0</v>
      </c>
      <c r="J1014" s="84" t="b">
        <v>0</v>
      </c>
      <c r="K1014" s="84" t="b">
        <v>0</v>
      </c>
      <c r="L1014" s="84" t="b">
        <v>0</v>
      </c>
    </row>
    <row r="1015" spans="1:12" ht="15">
      <c r="A1015" s="84" t="s">
        <v>3317</v>
      </c>
      <c r="B1015" s="84" t="s">
        <v>3318</v>
      </c>
      <c r="C1015" s="84">
        <v>4</v>
      </c>
      <c r="D1015" s="118">
        <v>0.005202917231277358</v>
      </c>
      <c r="E1015" s="118">
        <v>2.1152775913959014</v>
      </c>
      <c r="F1015" s="84" t="s">
        <v>2566</v>
      </c>
      <c r="G1015" s="84" t="b">
        <v>0</v>
      </c>
      <c r="H1015" s="84" t="b">
        <v>0</v>
      </c>
      <c r="I1015" s="84" t="b">
        <v>0</v>
      </c>
      <c r="J1015" s="84" t="b">
        <v>0</v>
      </c>
      <c r="K1015" s="84" t="b">
        <v>0</v>
      </c>
      <c r="L1015" s="84" t="b">
        <v>0</v>
      </c>
    </row>
    <row r="1016" spans="1:12" ht="15">
      <c r="A1016" s="84" t="s">
        <v>3318</v>
      </c>
      <c r="B1016" s="84" t="s">
        <v>3319</v>
      </c>
      <c r="C1016" s="84">
        <v>4</v>
      </c>
      <c r="D1016" s="118">
        <v>0.005202917231277358</v>
      </c>
      <c r="E1016" s="118">
        <v>2.1152775913959014</v>
      </c>
      <c r="F1016" s="84" t="s">
        <v>2566</v>
      </c>
      <c r="G1016" s="84" t="b">
        <v>0</v>
      </c>
      <c r="H1016" s="84" t="b">
        <v>0</v>
      </c>
      <c r="I1016" s="84" t="b">
        <v>0</v>
      </c>
      <c r="J1016" s="84" t="b">
        <v>0</v>
      </c>
      <c r="K1016" s="84" t="b">
        <v>0</v>
      </c>
      <c r="L1016" s="84" t="b">
        <v>0</v>
      </c>
    </row>
    <row r="1017" spans="1:12" ht="15">
      <c r="A1017" s="84" t="s">
        <v>3319</v>
      </c>
      <c r="B1017" s="84" t="s">
        <v>3335</v>
      </c>
      <c r="C1017" s="84">
        <v>4</v>
      </c>
      <c r="D1017" s="118">
        <v>0.005202917231277358</v>
      </c>
      <c r="E1017" s="118">
        <v>2.2121876044039577</v>
      </c>
      <c r="F1017" s="84" t="s">
        <v>2566</v>
      </c>
      <c r="G1017" s="84" t="b">
        <v>0</v>
      </c>
      <c r="H1017" s="84" t="b">
        <v>0</v>
      </c>
      <c r="I1017" s="84" t="b">
        <v>0</v>
      </c>
      <c r="J1017" s="84" t="b">
        <v>0</v>
      </c>
      <c r="K1017" s="84" t="b">
        <v>0</v>
      </c>
      <c r="L1017" s="84" t="b">
        <v>0</v>
      </c>
    </row>
    <row r="1018" spans="1:12" ht="15">
      <c r="A1018" s="84" t="s">
        <v>3335</v>
      </c>
      <c r="B1018" s="84" t="s">
        <v>3336</v>
      </c>
      <c r="C1018" s="84">
        <v>4</v>
      </c>
      <c r="D1018" s="118">
        <v>0.005202917231277358</v>
      </c>
      <c r="E1018" s="118">
        <v>2.3090976174120144</v>
      </c>
      <c r="F1018" s="84" t="s">
        <v>2566</v>
      </c>
      <c r="G1018" s="84" t="b">
        <v>0</v>
      </c>
      <c r="H1018" s="84" t="b">
        <v>0</v>
      </c>
      <c r="I1018" s="84" t="b">
        <v>0</v>
      </c>
      <c r="J1018" s="84" t="b">
        <v>0</v>
      </c>
      <c r="K1018" s="84" t="b">
        <v>0</v>
      </c>
      <c r="L1018" s="84" t="b">
        <v>0</v>
      </c>
    </row>
    <row r="1019" spans="1:12" ht="15">
      <c r="A1019" s="84" t="s">
        <v>3336</v>
      </c>
      <c r="B1019" s="84" t="s">
        <v>1469</v>
      </c>
      <c r="C1019" s="84">
        <v>4</v>
      </c>
      <c r="D1019" s="118">
        <v>0.005202917231277358</v>
      </c>
      <c r="E1019" s="118">
        <v>1.3090976174120141</v>
      </c>
      <c r="F1019" s="84" t="s">
        <v>2566</v>
      </c>
      <c r="G1019" s="84" t="b">
        <v>0</v>
      </c>
      <c r="H1019" s="84" t="b">
        <v>0</v>
      </c>
      <c r="I1019" s="84" t="b">
        <v>0</v>
      </c>
      <c r="J1019" s="84" t="b">
        <v>0</v>
      </c>
      <c r="K1019" s="84" t="b">
        <v>0</v>
      </c>
      <c r="L1019" s="84" t="b">
        <v>0</v>
      </c>
    </row>
    <row r="1020" spans="1:12" ht="15">
      <c r="A1020" s="84" t="s">
        <v>1469</v>
      </c>
      <c r="B1020" s="84" t="s">
        <v>3337</v>
      </c>
      <c r="C1020" s="84">
        <v>4</v>
      </c>
      <c r="D1020" s="118">
        <v>0.005202917231277358</v>
      </c>
      <c r="E1020" s="118">
        <v>1.3090976174120141</v>
      </c>
      <c r="F1020" s="84" t="s">
        <v>2566</v>
      </c>
      <c r="G1020" s="84" t="b">
        <v>0</v>
      </c>
      <c r="H1020" s="84" t="b">
        <v>0</v>
      </c>
      <c r="I1020" s="84" t="b">
        <v>0</v>
      </c>
      <c r="J1020" s="84" t="b">
        <v>0</v>
      </c>
      <c r="K1020" s="84" t="b">
        <v>0</v>
      </c>
      <c r="L1020" s="84" t="b">
        <v>0</v>
      </c>
    </row>
    <row r="1021" spans="1:12" ht="15">
      <c r="A1021" s="84" t="s">
        <v>3337</v>
      </c>
      <c r="B1021" s="84" t="s">
        <v>3326</v>
      </c>
      <c r="C1021" s="84">
        <v>4</v>
      </c>
      <c r="D1021" s="118">
        <v>0.005202917231277358</v>
      </c>
      <c r="E1021" s="118">
        <v>2.3090976174120144</v>
      </c>
      <c r="F1021" s="84" t="s">
        <v>2566</v>
      </c>
      <c r="G1021" s="84" t="b">
        <v>0</v>
      </c>
      <c r="H1021" s="84" t="b">
        <v>0</v>
      </c>
      <c r="I1021" s="84" t="b">
        <v>0</v>
      </c>
      <c r="J1021" s="84" t="b">
        <v>0</v>
      </c>
      <c r="K1021" s="84" t="b">
        <v>0</v>
      </c>
      <c r="L1021" s="84" t="b">
        <v>0</v>
      </c>
    </row>
    <row r="1022" spans="1:12" ht="15">
      <c r="A1022" s="84" t="s">
        <v>3393</v>
      </c>
      <c r="B1022" s="84" t="s">
        <v>1469</v>
      </c>
      <c r="C1022" s="84">
        <v>4</v>
      </c>
      <c r="D1022" s="118">
        <v>0.005202917231277358</v>
      </c>
      <c r="E1022" s="118">
        <v>1.3090976174120141</v>
      </c>
      <c r="F1022" s="84" t="s">
        <v>2566</v>
      </c>
      <c r="G1022" s="84" t="b">
        <v>0</v>
      </c>
      <c r="H1022" s="84" t="b">
        <v>0</v>
      </c>
      <c r="I1022" s="84" t="b">
        <v>0</v>
      </c>
      <c r="J1022" s="84" t="b">
        <v>0</v>
      </c>
      <c r="K1022" s="84" t="b">
        <v>0</v>
      </c>
      <c r="L1022" s="84" t="b">
        <v>0</v>
      </c>
    </row>
    <row r="1023" spans="1:12" ht="15">
      <c r="A1023" s="84" t="s">
        <v>1469</v>
      </c>
      <c r="B1023" s="84" t="s">
        <v>3394</v>
      </c>
      <c r="C1023" s="84">
        <v>4</v>
      </c>
      <c r="D1023" s="118">
        <v>0.005202917231277358</v>
      </c>
      <c r="E1023" s="118">
        <v>1.3090976174120141</v>
      </c>
      <c r="F1023" s="84" t="s">
        <v>2566</v>
      </c>
      <c r="G1023" s="84" t="b">
        <v>0</v>
      </c>
      <c r="H1023" s="84" t="b">
        <v>0</v>
      </c>
      <c r="I1023" s="84" t="b">
        <v>0</v>
      </c>
      <c r="J1023" s="84" t="b">
        <v>0</v>
      </c>
      <c r="K1023" s="84" t="b">
        <v>0</v>
      </c>
      <c r="L1023" s="84" t="b">
        <v>0</v>
      </c>
    </row>
    <row r="1024" spans="1:12" ht="15">
      <c r="A1024" s="84" t="s">
        <v>3394</v>
      </c>
      <c r="B1024" s="84" t="s">
        <v>3309</v>
      </c>
      <c r="C1024" s="84">
        <v>4</v>
      </c>
      <c r="D1024" s="118">
        <v>0.005202917231277358</v>
      </c>
      <c r="E1024" s="118">
        <v>2.3090976174120144</v>
      </c>
      <c r="F1024" s="84" t="s">
        <v>2566</v>
      </c>
      <c r="G1024" s="84" t="b">
        <v>0</v>
      </c>
      <c r="H1024" s="84" t="b">
        <v>0</v>
      </c>
      <c r="I1024" s="84" t="b">
        <v>0</v>
      </c>
      <c r="J1024" s="84" t="b">
        <v>0</v>
      </c>
      <c r="K1024" s="84" t="b">
        <v>0</v>
      </c>
      <c r="L1024" s="84" t="b">
        <v>0</v>
      </c>
    </row>
    <row r="1025" spans="1:12" ht="15">
      <c r="A1025" s="84" t="s">
        <v>3309</v>
      </c>
      <c r="B1025" s="84" t="s">
        <v>3395</v>
      </c>
      <c r="C1025" s="84">
        <v>4</v>
      </c>
      <c r="D1025" s="118">
        <v>0.005202917231277358</v>
      </c>
      <c r="E1025" s="118">
        <v>2.3090976174120144</v>
      </c>
      <c r="F1025" s="84" t="s">
        <v>2566</v>
      </c>
      <c r="G1025" s="84" t="b">
        <v>0</v>
      </c>
      <c r="H1025" s="84" t="b">
        <v>0</v>
      </c>
      <c r="I1025" s="84" t="b">
        <v>0</v>
      </c>
      <c r="J1025" s="84" t="b">
        <v>0</v>
      </c>
      <c r="K1025" s="84" t="b">
        <v>0</v>
      </c>
      <c r="L1025" s="84" t="b">
        <v>0</v>
      </c>
    </row>
    <row r="1026" spans="1:12" ht="15">
      <c r="A1026" s="84" t="s">
        <v>3395</v>
      </c>
      <c r="B1026" s="84" t="s">
        <v>3396</v>
      </c>
      <c r="C1026" s="84">
        <v>4</v>
      </c>
      <c r="D1026" s="118">
        <v>0.005202917231277358</v>
      </c>
      <c r="E1026" s="118">
        <v>2.3090976174120144</v>
      </c>
      <c r="F1026" s="84" t="s">
        <v>2566</v>
      </c>
      <c r="G1026" s="84" t="b">
        <v>0</v>
      </c>
      <c r="H1026" s="84" t="b">
        <v>0</v>
      </c>
      <c r="I1026" s="84" t="b">
        <v>0</v>
      </c>
      <c r="J1026" s="84" t="b">
        <v>0</v>
      </c>
      <c r="K1026" s="84" t="b">
        <v>0</v>
      </c>
      <c r="L1026" s="84" t="b">
        <v>0</v>
      </c>
    </row>
    <row r="1027" spans="1:12" ht="15">
      <c r="A1027" s="84" t="s">
        <v>3396</v>
      </c>
      <c r="B1027" s="84" t="s">
        <v>1469</v>
      </c>
      <c r="C1027" s="84">
        <v>4</v>
      </c>
      <c r="D1027" s="118">
        <v>0.005202917231277358</v>
      </c>
      <c r="E1027" s="118">
        <v>1.3090976174120141</v>
      </c>
      <c r="F1027" s="84" t="s">
        <v>2566</v>
      </c>
      <c r="G1027" s="84" t="b">
        <v>0</v>
      </c>
      <c r="H1027" s="84" t="b">
        <v>0</v>
      </c>
      <c r="I1027" s="84" t="b">
        <v>0</v>
      </c>
      <c r="J1027" s="84" t="b">
        <v>0</v>
      </c>
      <c r="K1027" s="84" t="b">
        <v>0</v>
      </c>
      <c r="L1027" s="84" t="b">
        <v>0</v>
      </c>
    </row>
    <row r="1028" spans="1:12" ht="15">
      <c r="A1028" s="84" t="s">
        <v>1469</v>
      </c>
      <c r="B1028" s="84" t="s">
        <v>3397</v>
      </c>
      <c r="C1028" s="84">
        <v>4</v>
      </c>
      <c r="D1028" s="118">
        <v>0.005202917231277358</v>
      </c>
      <c r="E1028" s="118">
        <v>1.3090976174120141</v>
      </c>
      <c r="F1028" s="84" t="s">
        <v>2566</v>
      </c>
      <c r="G1028" s="84" t="b">
        <v>0</v>
      </c>
      <c r="H1028" s="84" t="b">
        <v>0</v>
      </c>
      <c r="I1028" s="84" t="b">
        <v>0</v>
      </c>
      <c r="J1028" s="84" t="b">
        <v>0</v>
      </c>
      <c r="K1028" s="84" t="b">
        <v>0</v>
      </c>
      <c r="L1028" s="84" t="b">
        <v>0</v>
      </c>
    </row>
    <row r="1029" spans="1:12" ht="15">
      <c r="A1029" s="84" t="s">
        <v>3397</v>
      </c>
      <c r="B1029" s="84" t="s">
        <v>3398</v>
      </c>
      <c r="C1029" s="84">
        <v>4</v>
      </c>
      <c r="D1029" s="118">
        <v>0.005202917231277358</v>
      </c>
      <c r="E1029" s="118">
        <v>2.3090976174120144</v>
      </c>
      <c r="F1029" s="84" t="s">
        <v>2566</v>
      </c>
      <c r="G1029" s="84" t="b">
        <v>0</v>
      </c>
      <c r="H1029" s="84" t="b">
        <v>0</v>
      </c>
      <c r="I1029" s="84" t="b">
        <v>0</v>
      </c>
      <c r="J1029" s="84" t="b">
        <v>0</v>
      </c>
      <c r="K1029" s="84" t="b">
        <v>0</v>
      </c>
      <c r="L1029" s="84" t="b">
        <v>0</v>
      </c>
    </row>
    <row r="1030" spans="1:12" ht="15">
      <c r="A1030" s="84" t="s">
        <v>3398</v>
      </c>
      <c r="B1030" s="84" t="s">
        <v>3349</v>
      </c>
      <c r="C1030" s="84">
        <v>4</v>
      </c>
      <c r="D1030" s="118">
        <v>0.005202917231277358</v>
      </c>
      <c r="E1030" s="118">
        <v>2.3090976174120144</v>
      </c>
      <c r="F1030" s="84" t="s">
        <v>2566</v>
      </c>
      <c r="G1030" s="84" t="b">
        <v>0</v>
      </c>
      <c r="H1030" s="84" t="b">
        <v>0</v>
      </c>
      <c r="I1030" s="84" t="b">
        <v>0</v>
      </c>
      <c r="J1030" s="84" t="b">
        <v>0</v>
      </c>
      <c r="K1030" s="84" t="b">
        <v>0</v>
      </c>
      <c r="L1030" s="84" t="b">
        <v>0</v>
      </c>
    </row>
    <row r="1031" spans="1:12" ht="15">
      <c r="A1031" s="84" t="s">
        <v>3349</v>
      </c>
      <c r="B1031" s="84" t="s">
        <v>3399</v>
      </c>
      <c r="C1031" s="84">
        <v>4</v>
      </c>
      <c r="D1031" s="118">
        <v>0.005202917231277358</v>
      </c>
      <c r="E1031" s="118">
        <v>2.3090976174120144</v>
      </c>
      <c r="F1031" s="84" t="s">
        <v>2566</v>
      </c>
      <c r="G1031" s="84" t="b">
        <v>0</v>
      </c>
      <c r="H1031" s="84" t="b">
        <v>0</v>
      </c>
      <c r="I1031" s="84" t="b">
        <v>0</v>
      </c>
      <c r="J1031" s="84" t="b">
        <v>0</v>
      </c>
      <c r="K1031" s="84" t="b">
        <v>0</v>
      </c>
      <c r="L1031" s="84" t="b">
        <v>0</v>
      </c>
    </row>
    <row r="1032" spans="1:12" ht="15">
      <c r="A1032" s="84" t="s">
        <v>3399</v>
      </c>
      <c r="B1032" s="84" t="s">
        <v>1469</v>
      </c>
      <c r="C1032" s="84">
        <v>4</v>
      </c>
      <c r="D1032" s="118">
        <v>0.005202917231277358</v>
      </c>
      <c r="E1032" s="118">
        <v>1.3090976174120141</v>
      </c>
      <c r="F1032" s="84" t="s">
        <v>2566</v>
      </c>
      <c r="G1032" s="84" t="b">
        <v>0</v>
      </c>
      <c r="H1032" s="84" t="b">
        <v>0</v>
      </c>
      <c r="I1032" s="84" t="b">
        <v>0</v>
      </c>
      <c r="J1032" s="84" t="b">
        <v>0</v>
      </c>
      <c r="K1032" s="84" t="b">
        <v>0</v>
      </c>
      <c r="L1032" s="84" t="b">
        <v>0</v>
      </c>
    </row>
    <row r="1033" spans="1:12" ht="15">
      <c r="A1033" s="84" t="s">
        <v>1469</v>
      </c>
      <c r="B1033" s="84" t="s">
        <v>306</v>
      </c>
      <c r="C1033" s="84">
        <v>4</v>
      </c>
      <c r="D1033" s="118">
        <v>0.005202917231277358</v>
      </c>
      <c r="E1033" s="118">
        <v>0.8697649235817516</v>
      </c>
      <c r="F1033" s="84" t="s">
        <v>2566</v>
      </c>
      <c r="G1033" s="84" t="b">
        <v>0</v>
      </c>
      <c r="H1033" s="84" t="b">
        <v>0</v>
      </c>
      <c r="I1033" s="84" t="b">
        <v>0</v>
      </c>
      <c r="J1033" s="84" t="b">
        <v>0</v>
      </c>
      <c r="K1033" s="84" t="b">
        <v>0</v>
      </c>
      <c r="L1033" s="84" t="b">
        <v>0</v>
      </c>
    </row>
    <row r="1034" spans="1:12" ht="15">
      <c r="A1034" s="84" t="s">
        <v>3298</v>
      </c>
      <c r="B1034" s="84" t="s">
        <v>3307</v>
      </c>
      <c r="C1034" s="84">
        <v>3</v>
      </c>
      <c r="D1034" s="118">
        <v>0.0043335069221057745</v>
      </c>
      <c r="E1034" s="118">
        <v>2.2121876044039577</v>
      </c>
      <c r="F1034" s="84" t="s">
        <v>2566</v>
      </c>
      <c r="G1034" s="84" t="b">
        <v>0</v>
      </c>
      <c r="H1034" s="84" t="b">
        <v>0</v>
      </c>
      <c r="I1034" s="84" t="b">
        <v>0</v>
      </c>
      <c r="J1034" s="84" t="b">
        <v>0</v>
      </c>
      <c r="K1034" s="84" t="b">
        <v>0</v>
      </c>
      <c r="L1034" s="84" t="b">
        <v>0</v>
      </c>
    </row>
    <row r="1035" spans="1:12" ht="15">
      <c r="A1035" s="84" t="s">
        <v>3307</v>
      </c>
      <c r="B1035" s="84" t="s">
        <v>3321</v>
      </c>
      <c r="C1035" s="84">
        <v>3</v>
      </c>
      <c r="D1035" s="118">
        <v>0.0043335069221057745</v>
      </c>
      <c r="E1035" s="118">
        <v>2.4340363540203143</v>
      </c>
      <c r="F1035" s="84" t="s">
        <v>2566</v>
      </c>
      <c r="G1035" s="84" t="b">
        <v>0</v>
      </c>
      <c r="H1035" s="84" t="b">
        <v>0</v>
      </c>
      <c r="I1035" s="84" t="b">
        <v>0</v>
      </c>
      <c r="J1035" s="84" t="b">
        <v>0</v>
      </c>
      <c r="K1035" s="84" t="b">
        <v>0</v>
      </c>
      <c r="L1035" s="84" t="b">
        <v>0</v>
      </c>
    </row>
    <row r="1036" spans="1:12" ht="15">
      <c r="A1036" s="84" t="s">
        <v>3308</v>
      </c>
      <c r="B1036" s="84" t="s">
        <v>3343</v>
      </c>
      <c r="C1036" s="84">
        <v>3</v>
      </c>
      <c r="D1036" s="118">
        <v>0.0043335069221057745</v>
      </c>
      <c r="E1036" s="118">
        <v>2.4340363540203143</v>
      </c>
      <c r="F1036" s="84" t="s">
        <v>2566</v>
      </c>
      <c r="G1036" s="84" t="b">
        <v>0</v>
      </c>
      <c r="H1036" s="84" t="b">
        <v>0</v>
      </c>
      <c r="I1036" s="84" t="b">
        <v>0</v>
      </c>
      <c r="J1036" s="84" t="b">
        <v>0</v>
      </c>
      <c r="K1036" s="84" t="b">
        <v>0</v>
      </c>
      <c r="L1036" s="84" t="b">
        <v>0</v>
      </c>
    </row>
    <row r="1037" spans="1:12" ht="15">
      <c r="A1037" s="84" t="s">
        <v>674</v>
      </c>
      <c r="B1037" s="84" t="s">
        <v>3331</v>
      </c>
      <c r="C1037" s="84">
        <v>3</v>
      </c>
      <c r="D1037" s="118">
        <v>0.0043335069221057745</v>
      </c>
      <c r="E1037" s="118">
        <v>1.7350663496842953</v>
      </c>
      <c r="F1037" s="84" t="s">
        <v>2566</v>
      </c>
      <c r="G1037" s="84" t="b">
        <v>0</v>
      </c>
      <c r="H1037" s="84" t="b">
        <v>0</v>
      </c>
      <c r="I1037" s="84" t="b">
        <v>0</v>
      </c>
      <c r="J1037" s="84" t="b">
        <v>0</v>
      </c>
      <c r="K1037" s="84" t="b">
        <v>0</v>
      </c>
      <c r="L1037" s="84" t="b">
        <v>0</v>
      </c>
    </row>
    <row r="1038" spans="1:12" ht="15">
      <c r="A1038" s="84" t="s">
        <v>312</v>
      </c>
      <c r="B1038" s="84" t="s">
        <v>3304</v>
      </c>
      <c r="C1038" s="84">
        <v>3</v>
      </c>
      <c r="D1038" s="118">
        <v>0.0043335069221057745</v>
      </c>
      <c r="E1038" s="118">
        <v>2.0872488677956578</v>
      </c>
      <c r="F1038" s="84" t="s">
        <v>2566</v>
      </c>
      <c r="G1038" s="84" t="b">
        <v>0</v>
      </c>
      <c r="H1038" s="84" t="b">
        <v>0</v>
      </c>
      <c r="I1038" s="84" t="b">
        <v>0</v>
      </c>
      <c r="J1038" s="84" t="b">
        <v>0</v>
      </c>
      <c r="K1038" s="84" t="b">
        <v>0</v>
      </c>
      <c r="L1038" s="84" t="b">
        <v>0</v>
      </c>
    </row>
    <row r="1039" spans="1:12" ht="15">
      <c r="A1039" s="84" t="s">
        <v>3326</v>
      </c>
      <c r="B1039" s="84" t="s">
        <v>3371</v>
      </c>
      <c r="C1039" s="84">
        <v>3</v>
      </c>
      <c r="D1039" s="118">
        <v>0.0043335069221057745</v>
      </c>
      <c r="E1039" s="118">
        <v>2.3090976174120144</v>
      </c>
      <c r="F1039" s="84" t="s">
        <v>2566</v>
      </c>
      <c r="G1039" s="84" t="b">
        <v>0</v>
      </c>
      <c r="H1039" s="84" t="b">
        <v>0</v>
      </c>
      <c r="I1039" s="84" t="b">
        <v>0</v>
      </c>
      <c r="J1039" s="84" t="b">
        <v>0</v>
      </c>
      <c r="K1039" s="84" t="b">
        <v>0</v>
      </c>
      <c r="L1039" s="84" t="b">
        <v>0</v>
      </c>
    </row>
    <row r="1040" spans="1:12" ht="15">
      <c r="A1040" s="84" t="s">
        <v>289</v>
      </c>
      <c r="B1040" s="84" t="s">
        <v>3393</v>
      </c>
      <c r="C1040" s="84">
        <v>3</v>
      </c>
      <c r="D1040" s="118">
        <v>0.0043335069221057745</v>
      </c>
      <c r="E1040" s="118">
        <v>2.4340363540203143</v>
      </c>
      <c r="F1040" s="84" t="s">
        <v>2566</v>
      </c>
      <c r="G1040" s="84" t="b">
        <v>0</v>
      </c>
      <c r="H1040" s="84" t="b">
        <v>0</v>
      </c>
      <c r="I1040" s="84" t="b">
        <v>0</v>
      </c>
      <c r="J1040" s="84" t="b">
        <v>0</v>
      </c>
      <c r="K1040" s="84" t="b">
        <v>0</v>
      </c>
      <c r="L1040" s="84" t="b">
        <v>0</v>
      </c>
    </row>
    <row r="1041" spans="1:12" ht="15">
      <c r="A1041" s="84" t="s">
        <v>3629</v>
      </c>
      <c r="B1041" s="84" t="s">
        <v>3478</v>
      </c>
      <c r="C1041" s="84">
        <v>3</v>
      </c>
      <c r="D1041" s="118">
        <v>0.0043335069221057745</v>
      </c>
      <c r="E1041" s="118">
        <v>2.4340363540203143</v>
      </c>
      <c r="F1041" s="84" t="s">
        <v>2566</v>
      </c>
      <c r="G1041" s="84" t="b">
        <v>0</v>
      </c>
      <c r="H1041" s="84" t="b">
        <v>0</v>
      </c>
      <c r="I1041" s="84" t="b">
        <v>0</v>
      </c>
      <c r="J1041" s="84" t="b">
        <v>0</v>
      </c>
      <c r="K1041" s="84" t="b">
        <v>0</v>
      </c>
      <c r="L1041" s="84" t="b">
        <v>0</v>
      </c>
    </row>
    <row r="1042" spans="1:12" ht="15">
      <c r="A1042" s="84" t="s">
        <v>3478</v>
      </c>
      <c r="B1042" s="84" t="s">
        <v>3630</v>
      </c>
      <c r="C1042" s="84">
        <v>3</v>
      </c>
      <c r="D1042" s="118">
        <v>0.0043335069221057745</v>
      </c>
      <c r="E1042" s="118">
        <v>2.4340363540203143</v>
      </c>
      <c r="F1042" s="84" t="s">
        <v>2566</v>
      </c>
      <c r="G1042" s="84" t="b">
        <v>0</v>
      </c>
      <c r="H1042" s="84" t="b">
        <v>0</v>
      </c>
      <c r="I1042" s="84" t="b">
        <v>0</v>
      </c>
      <c r="J1042" s="84" t="b">
        <v>0</v>
      </c>
      <c r="K1042" s="84" t="b">
        <v>0</v>
      </c>
      <c r="L1042" s="84" t="b">
        <v>0</v>
      </c>
    </row>
    <row r="1043" spans="1:12" ht="15">
      <c r="A1043" s="84" t="s">
        <v>3630</v>
      </c>
      <c r="B1043" s="84" t="s">
        <v>2741</v>
      </c>
      <c r="C1043" s="84">
        <v>3</v>
      </c>
      <c r="D1043" s="118">
        <v>0.0043335069221057745</v>
      </c>
      <c r="E1043" s="118">
        <v>2.133006358356333</v>
      </c>
      <c r="F1043" s="84" t="s">
        <v>2566</v>
      </c>
      <c r="G1043" s="84" t="b">
        <v>0</v>
      </c>
      <c r="H1043" s="84" t="b">
        <v>0</v>
      </c>
      <c r="I1043" s="84" t="b">
        <v>0</v>
      </c>
      <c r="J1043" s="84" t="b">
        <v>0</v>
      </c>
      <c r="K1043" s="84" t="b">
        <v>0</v>
      </c>
      <c r="L1043" s="84" t="b">
        <v>0</v>
      </c>
    </row>
    <row r="1044" spans="1:12" ht="15">
      <c r="A1044" s="84" t="s">
        <v>2741</v>
      </c>
      <c r="B1044" s="84" t="s">
        <v>3302</v>
      </c>
      <c r="C1044" s="84">
        <v>3</v>
      </c>
      <c r="D1044" s="118">
        <v>0.0043335069221057745</v>
      </c>
      <c r="E1044" s="118">
        <v>2.133006358356333</v>
      </c>
      <c r="F1044" s="84" t="s">
        <v>2566</v>
      </c>
      <c r="G1044" s="84" t="b">
        <v>0</v>
      </c>
      <c r="H1044" s="84" t="b">
        <v>0</v>
      </c>
      <c r="I1044" s="84" t="b">
        <v>0</v>
      </c>
      <c r="J1044" s="84" t="b">
        <v>0</v>
      </c>
      <c r="K1044" s="84" t="b">
        <v>0</v>
      </c>
      <c r="L1044" s="84" t="b">
        <v>0</v>
      </c>
    </row>
    <row r="1045" spans="1:12" ht="15">
      <c r="A1045" s="84" t="s">
        <v>3302</v>
      </c>
      <c r="B1045" s="84" t="s">
        <v>3374</v>
      </c>
      <c r="C1045" s="84">
        <v>3</v>
      </c>
      <c r="D1045" s="118">
        <v>0.0043335069221057745</v>
      </c>
      <c r="E1045" s="118">
        <v>2.2121876044039577</v>
      </c>
      <c r="F1045" s="84" t="s">
        <v>2566</v>
      </c>
      <c r="G1045" s="84" t="b">
        <v>0</v>
      </c>
      <c r="H1045" s="84" t="b">
        <v>0</v>
      </c>
      <c r="I1045" s="84" t="b">
        <v>0</v>
      </c>
      <c r="J1045" s="84" t="b">
        <v>0</v>
      </c>
      <c r="K1045" s="84" t="b">
        <v>0</v>
      </c>
      <c r="L1045" s="84" t="b">
        <v>0</v>
      </c>
    </row>
    <row r="1046" spans="1:12" ht="15">
      <c r="A1046" s="84" t="s">
        <v>3374</v>
      </c>
      <c r="B1046" s="84" t="s">
        <v>3631</v>
      </c>
      <c r="C1046" s="84">
        <v>3</v>
      </c>
      <c r="D1046" s="118">
        <v>0.0043335069221057745</v>
      </c>
      <c r="E1046" s="118">
        <v>2.2121876044039577</v>
      </c>
      <c r="F1046" s="84" t="s">
        <v>2566</v>
      </c>
      <c r="G1046" s="84" t="b">
        <v>0</v>
      </c>
      <c r="H1046" s="84" t="b">
        <v>0</v>
      </c>
      <c r="I1046" s="84" t="b">
        <v>0</v>
      </c>
      <c r="J1046" s="84" t="b">
        <v>0</v>
      </c>
      <c r="K1046" s="84" t="b">
        <v>0</v>
      </c>
      <c r="L1046" s="84" t="b">
        <v>0</v>
      </c>
    </row>
    <row r="1047" spans="1:12" ht="15">
      <c r="A1047" s="84" t="s">
        <v>3631</v>
      </c>
      <c r="B1047" s="84" t="s">
        <v>3632</v>
      </c>
      <c r="C1047" s="84">
        <v>3</v>
      </c>
      <c r="D1047" s="118">
        <v>0.0043335069221057745</v>
      </c>
      <c r="E1047" s="118">
        <v>2.4340363540203143</v>
      </c>
      <c r="F1047" s="84" t="s">
        <v>2566</v>
      </c>
      <c r="G1047" s="84" t="b">
        <v>0</v>
      </c>
      <c r="H1047" s="84" t="b">
        <v>0</v>
      </c>
      <c r="I1047" s="84" t="b">
        <v>0</v>
      </c>
      <c r="J1047" s="84" t="b">
        <v>0</v>
      </c>
      <c r="K1047" s="84" t="b">
        <v>0</v>
      </c>
      <c r="L1047" s="84" t="b">
        <v>0</v>
      </c>
    </row>
    <row r="1048" spans="1:12" ht="15">
      <c r="A1048" s="84" t="s">
        <v>3632</v>
      </c>
      <c r="B1048" s="84" t="s">
        <v>3633</v>
      </c>
      <c r="C1048" s="84">
        <v>3</v>
      </c>
      <c r="D1048" s="118">
        <v>0.0043335069221057745</v>
      </c>
      <c r="E1048" s="118">
        <v>2.4340363540203143</v>
      </c>
      <c r="F1048" s="84" t="s">
        <v>2566</v>
      </c>
      <c r="G1048" s="84" t="b">
        <v>0</v>
      </c>
      <c r="H1048" s="84" t="b">
        <v>0</v>
      </c>
      <c r="I1048" s="84" t="b">
        <v>0</v>
      </c>
      <c r="J1048" s="84" t="b">
        <v>0</v>
      </c>
      <c r="K1048" s="84" t="b">
        <v>0</v>
      </c>
      <c r="L1048" s="84" t="b">
        <v>0</v>
      </c>
    </row>
    <row r="1049" spans="1:12" ht="15">
      <c r="A1049" s="84" t="s">
        <v>3633</v>
      </c>
      <c r="B1049" s="84" t="s">
        <v>3634</v>
      </c>
      <c r="C1049" s="84">
        <v>3</v>
      </c>
      <c r="D1049" s="118">
        <v>0.0043335069221057745</v>
      </c>
      <c r="E1049" s="118">
        <v>2.4340363540203143</v>
      </c>
      <c r="F1049" s="84" t="s">
        <v>2566</v>
      </c>
      <c r="G1049" s="84" t="b">
        <v>0</v>
      </c>
      <c r="H1049" s="84" t="b">
        <v>0</v>
      </c>
      <c r="I1049" s="84" t="b">
        <v>0</v>
      </c>
      <c r="J1049" s="84" t="b">
        <v>0</v>
      </c>
      <c r="K1049" s="84" t="b">
        <v>0</v>
      </c>
      <c r="L1049" s="84" t="b">
        <v>0</v>
      </c>
    </row>
    <row r="1050" spans="1:12" ht="15">
      <c r="A1050" s="84" t="s">
        <v>3634</v>
      </c>
      <c r="B1050" s="84" t="s">
        <v>3635</v>
      </c>
      <c r="C1050" s="84">
        <v>3</v>
      </c>
      <c r="D1050" s="118">
        <v>0.0043335069221057745</v>
      </c>
      <c r="E1050" s="118">
        <v>2.4340363540203143</v>
      </c>
      <c r="F1050" s="84" t="s">
        <v>2566</v>
      </c>
      <c r="G1050" s="84" t="b">
        <v>0</v>
      </c>
      <c r="H1050" s="84" t="b">
        <v>0</v>
      </c>
      <c r="I1050" s="84" t="b">
        <v>0</v>
      </c>
      <c r="J1050" s="84" t="b">
        <v>0</v>
      </c>
      <c r="K1050" s="84" t="b">
        <v>0</v>
      </c>
      <c r="L1050" s="84" t="b">
        <v>0</v>
      </c>
    </row>
    <row r="1051" spans="1:12" ht="15">
      <c r="A1051" s="84" t="s">
        <v>3635</v>
      </c>
      <c r="B1051" s="84" t="s">
        <v>306</v>
      </c>
      <c r="C1051" s="84">
        <v>3</v>
      </c>
      <c r="D1051" s="118">
        <v>0.0043335069221057745</v>
      </c>
      <c r="E1051" s="118">
        <v>1.8697649235817515</v>
      </c>
      <c r="F1051" s="84" t="s">
        <v>2566</v>
      </c>
      <c r="G1051" s="84" t="b">
        <v>0</v>
      </c>
      <c r="H1051" s="84" t="b">
        <v>0</v>
      </c>
      <c r="I1051" s="84" t="b">
        <v>0</v>
      </c>
      <c r="J1051" s="84" t="b">
        <v>0</v>
      </c>
      <c r="K1051" s="84" t="b">
        <v>0</v>
      </c>
      <c r="L1051" s="84" t="b">
        <v>0</v>
      </c>
    </row>
    <row r="1052" spans="1:12" ht="15">
      <c r="A1052" s="84" t="s">
        <v>306</v>
      </c>
      <c r="B1052" s="84" t="s">
        <v>3636</v>
      </c>
      <c r="C1052" s="84">
        <v>3</v>
      </c>
      <c r="D1052" s="118">
        <v>0.0043335069221057745</v>
      </c>
      <c r="E1052" s="118">
        <v>1.9111576087399766</v>
      </c>
      <c r="F1052" s="84" t="s">
        <v>2566</v>
      </c>
      <c r="G1052" s="84" t="b">
        <v>0</v>
      </c>
      <c r="H1052" s="84" t="b">
        <v>0</v>
      </c>
      <c r="I1052" s="84" t="b">
        <v>0</v>
      </c>
      <c r="J1052" s="84" t="b">
        <v>0</v>
      </c>
      <c r="K1052" s="84" t="b">
        <v>0</v>
      </c>
      <c r="L1052" s="84" t="b">
        <v>0</v>
      </c>
    </row>
    <row r="1053" spans="1:12" ht="15">
      <c r="A1053" s="84" t="s">
        <v>3695</v>
      </c>
      <c r="B1053" s="84" t="s">
        <v>3696</v>
      </c>
      <c r="C1053" s="84">
        <v>2</v>
      </c>
      <c r="D1053" s="118">
        <v>0.0032942779382255176</v>
      </c>
      <c r="E1053" s="118">
        <v>2.6101276130759956</v>
      </c>
      <c r="F1053" s="84" t="s">
        <v>2566</v>
      </c>
      <c r="G1053" s="84" t="b">
        <v>0</v>
      </c>
      <c r="H1053" s="84" t="b">
        <v>0</v>
      </c>
      <c r="I1053" s="84" t="b">
        <v>0</v>
      </c>
      <c r="J1053" s="84" t="b">
        <v>0</v>
      </c>
      <c r="K1053" s="84" t="b">
        <v>0</v>
      </c>
      <c r="L1053" s="84" t="b">
        <v>0</v>
      </c>
    </row>
    <row r="1054" spans="1:12" ht="15">
      <c r="A1054" s="84" t="s">
        <v>3696</v>
      </c>
      <c r="B1054" s="84" t="s">
        <v>2733</v>
      </c>
      <c r="C1054" s="84">
        <v>2</v>
      </c>
      <c r="D1054" s="118">
        <v>0.0032942779382255176</v>
      </c>
      <c r="E1054" s="118">
        <v>1.6807086873617028</v>
      </c>
      <c r="F1054" s="84" t="s">
        <v>2566</v>
      </c>
      <c r="G1054" s="84" t="b">
        <v>0</v>
      </c>
      <c r="H1054" s="84" t="b">
        <v>0</v>
      </c>
      <c r="I1054" s="84" t="b">
        <v>0</v>
      </c>
      <c r="J1054" s="84" t="b">
        <v>0</v>
      </c>
      <c r="K1054" s="84" t="b">
        <v>0</v>
      </c>
      <c r="L1054" s="84" t="b">
        <v>0</v>
      </c>
    </row>
    <row r="1055" spans="1:12" ht="15">
      <c r="A1055" s="84" t="s">
        <v>2733</v>
      </c>
      <c r="B1055" s="84" t="s">
        <v>3323</v>
      </c>
      <c r="C1055" s="84">
        <v>2</v>
      </c>
      <c r="D1055" s="118">
        <v>0.0032942779382255176</v>
      </c>
      <c r="E1055" s="118">
        <v>1.3796786916977215</v>
      </c>
      <c r="F1055" s="84" t="s">
        <v>2566</v>
      </c>
      <c r="G1055" s="84" t="b">
        <v>0</v>
      </c>
      <c r="H1055" s="84" t="b">
        <v>0</v>
      </c>
      <c r="I1055" s="84" t="b">
        <v>0</v>
      </c>
      <c r="J1055" s="84" t="b">
        <v>0</v>
      </c>
      <c r="K1055" s="84" t="b">
        <v>0</v>
      </c>
      <c r="L1055" s="84" t="b">
        <v>0</v>
      </c>
    </row>
    <row r="1056" spans="1:12" ht="15">
      <c r="A1056" s="84" t="s">
        <v>3323</v>
      </c>
      <c r="B1056" s="84" t="s">
        <v>306</v>
      </c>
      <c r="C1056" s="84">
        <v>2</v>
      </c>
      <c r="D1056" s="118">
        <v>0.0032942779382255176</v>
      </c>
      <c r="E1056" s="118">
        <v>1.5687349279177705</v>
      </c>
      <c r="F1056" s="84" t="s">
        <v>2566</v>
      </c>
      <c r="G1056" s="84" t="b">
        <v>0</v>
      </c>
      <c r="H1056" s="84" t="b">
        <v>0</v>
      </c>
      <c r="I1056" s="84" t="b">
        <v>0</v>
      </c>
      <c r="J1056" s="84" t="b">
        <v>0</v>
      </c>
      <c r="K1056" s="84" t="b">
        <v>0</v>
      </c>
      <c r="L1056" s="84" t="b">
        <v>0</v>
      </c>
    </row>
    <row r="1057" spans="1:12" ht="15">
      <c r="A1057" s="84" t="s">
        <v>306</v>
      </c>
      <c r="B1057" s="84" t="s">
        <v>312</v>
      </c>
      <c r="C1057" s="84">
        <v>2</v>
      </c>
      <c r="D1057" s="118">
        <v>0.0032942779382255176</v>
      </c>
      <c r="E1057" s="118">
        <v>1.9111576087399766</v>
      </c>
      <c r="F1057" s="84" t="s">
        <v>2566</v>
      </c>
      <c r="G1057" s="84" t="b">
        <v>0</v>
      </c>
      <c r="H1057" s="84" t="b">
        <v>0</v>
      </c>
      <c r="I1057" s="84" t="b">
        <v>0</v>
      </c>
      <c r="J1057" s="84" t="b">
        <v>0</v>
      </c>
      <c r="K1057" s="84" t="b">
        <v>0</v>
      </c>
      <c r="L1057" s="84" t="b">
        <v>0</v>
      </c>
    </row>
    <row r="1058" spans="1:12" ht="15">
      <c r="A1058" s="84" t="s">
        <v>312</v>
      </c>
      <c r="B1058" s="84" t="s">
        <v>295</v>
      </c>
      <c r="C1058" s="84">
        <v>2</v>
      </c>
      <c r="D1058" s="118">
        <v>0.0032942779382255176</v>
      </c>
      <c r="E1058" s="118">
        <v>1.7350663496842953</v>
      </c>
      <c r="F1058" s="84" t="s">
        <v>2566</v>
      </c>
      <c r="G1058" s="84" t="b">
        <v>0</v>
      </c>
      <c r="H1058" s="84" t="b">
        <v>0</v>
      </c>
      <c r="I1058" s="84" t="b">
        <v>0</v>
      </c>
      <c r="J1058" s="84" t="b">
        <v>0</v>
      </c>
      <c r="K1058" s="84" t="b">
        <v>0</v>
      </c>
      <c r="L1058" s="84" t="b">
        <v>0</v>
      </c>
    </row>
    <row r="1059" spans="1:12" ht="15">
      <c r="A1059" s="84" t="s">
        <v>3733</v>
      </c>
      <c r="B1059" s="84" t="s">
        <v>3324</v>
      </c>
      <c r="C1059" s="84">
        <v>2</v>
      </c>
      <c r="D1059" s="118">
        <v>0.0032942779382255176</v>
      </c>
      <c r="E1059" s="118">
        <v>2.6101276130759956</v>
      </c>
      <c r="F1059" s="84" t="s">
        <v>2566</v>
      </c>
      <c r="G1059" s="84" t="b">
        <v>0</v>
      </c>
      <c r="H1059" s="84" t="b">
        <v>0</v>
      </c>
      <c r="I1059" s="84" t="b">
        <v>0</v>
      </c>
      <c r="J1059" s="84" t="b">
        <v>0</v>
      </c>
      <c r="K1059" s="84" t="b">
        <v>0</v>
      </c>
      <c r="L1059" s="84" t="b">
        <v>0</v>
      </c>
    </row>
    <row r="1060" spans="1:12" ht="15">
      <c r="A1060" s="84" t="s">
        <v>674</v>
      </c>
      <c r="B1060" s="84" t="s">
        <v>3893</v>
      </c>
      <c r="C1060" s="84">
        <v>2</v>
      </c>
      <c r="D1060" s="118">
        <v>0.0032942779382255176</v>
      </c>
      <c r="E1060" s="118">
        <v>1.7350663496842953</v>
      </c>
      <c r="F1060" s="84" t="s">
        <v>2566</v>
      </c>
      <c r="G1060" s="84" t="b">
        <v>0</v>
      </c>
      <c r="H1060" s="84" t="b">
        <v>0</v>
      </c>
      <c r="I1060" s="84" t="b">
        <v>0</v>
      </c>
      <c r="J1060" s="84" t="b">
        <v>0</v>
      </c>
      <c r="K1060" s="84" t="b">
        <v>0</v>
      </c>
      <c r="L1060" s="84" t="b">
        <v>0</v>
      </c>
    </row>
    <row r="1061" spans="1:12" ht="15">
      <c r="A1061" s="84" t="s">
        <v>3893</v>
      </c>
      <c r="B1061" s="84" t="s">
        <v>2736</v>
      </c>
      <c r="C1061" s="84">
        <v>2</v>
      </c>
      <c r="D1061" s="118">
        <v>0.0032942779382255176</v>
      </c>
      <c r="E1061" s="118">
        <v>2.6101276130759956</v>
      </c>
      <c r="F1061" s="84" t="s">
        <v>2566</v>
      </c>
      <c r="G1061" s="84" t="b">
        <v>0</v>
      </c>
      <c r="H1061" s="84" t="b">
        <v>0</v>
      </c>
      <c r="I1061" s="84" t="b">
        <v>0</v>
      </c>
      <c r="J1061" s="84" t="b">
        <v>0</v>
      </c>
      <c r="K1061" s="84" t="b">
        <v>0</v>
      </c>
      <c r="L1061" s="84" t="b">
        <v>0</v>
      </c>
    </row>
    <row r="1062" spans="1:12" ht="15">
      <c r="A1062" s="84" t="s">
        <v>2736</v>
      </c>
      <c r="B1062" s="84" t="s">
        <v>3894</v>
      </c>
      <c r="C1062" s="84">
        <v>2</v>
      </c>
      <c r="D1062" s="118">
        <v>0.0032942779382255176</v>
      </c>
      <c r="E1062" s="118">
        <v>2.6101276130759956</v>
      </c>
      <c r="F1062" s="84" t="s">
        <v>2566</v>
      </c>
      <c r="G1062" s="84" t="b">
        <v>0</v>
      </c>
      <c r="H1062" s="84" t="b">
        <v>0</v>
      </c>
      <c r="I1062" s="84" t="b">
        <v>0</v>
      </c>
      <c r="J1062" s="84" t="b">
        <v>0</v>
      </c>
      <c r="K1062" s="84" t="b">
        <v>0</v>
      </c>
      <c r="L1062" s="84" t="b">
        <v>0</v>
      </c>
    </row>
    <row r="1063" spans="1:12" ht="15">
      <c r="A1063" s="84" t="s">
        <v>3894</v>
      </c>
      <c r="B1063" s="84" t="s">
        <v>3895</v>
      </c>
      <c r="C1063" s="84">
        <v>2</v>
      </c>
      <c r="D1063" s="118">
        <v>0.0032942779382255176</v>
      </c>
      <c r="E1063" s="118">
        <v>2.6101276130759956</v>
      </c>
      <c r="F1063" s="84" t="s">
        <v>2566</v>
      </c>
      <c r="G1063" s="84" t="b">
        <v>0</v>
      </c>
      <c r="H1063" s="84" t="b">
        <v>0</v>
      </c>
      <c r="I1063" s="84" t="b">
        <v>0</v>
      </c>
      <c r="J1063" s="84" t="b">
        <v>0</v>
      </c>
      <c r="K1063" s="84" t="b">
        <v>0</v>
      </c>
      <c r="L1063" s="84" t="b">
        <v>0</v>
      </c>
    </row>
    <row r="1064" spans="1:12" ht="15">
      <c r="A1064" s="84" t="s">
        <v>3895</v>
      </c>
      <c r="B1064" s="84" t="s">
        <v>3296</v>
      </c>
      <c r="C1064" s="84">
        <v>2</v>
      </c>
      <c r="D1064" s="118">
        <v>0.0032942779382255176</v>
      </c>
      <c r="E1064" s="118">
        <v>2.2121876044039577</v>
      </c>
      <c r="F1064" s="84" t="s">
        <v>2566</v>
      </c>
      <c r="G1064" s="84" t="b">
        <v>0</v>
      </c>
      <c r="H1064" s="84" t="b">
        <v>0</v>
      </c>
      <c r="I1064" s="84" t="b">
        <v>0</v>
      </c>
      <c r="J1064" s="84" t="b">
        <v>0</v>
      </c>
      <c r="K1064" s="84" t="b">
        <v>0</v>
      </c>
      <c r="L1064" s="84" t="b">
        <v>0</v>
      </c>
    </row>
    <row r="1065" spans="1:12" ht="15">
      <c r="A1065" s="84" t="s">
        <v>3321</v>
      </c>
      <c r="B1065" s="84" t="s">
        <v>3896</v>
      </c>
      <c r="C1065" s="84">
        <v>2</v>
      </c>
      <c r="D1065" s="118">
        <v>0.0032942779382255176</v>
      </c>
      <c r="E1065" s="118">
        <v>2.4340363540203143</v>
      </c>
      <c r="F1065" s="84" t="s">
        <v>2566</v>
      </c>
      <c r="G1065" s="84" t="b">
        <v>0</v>
      </c>
      <c r="H1065" s="84" t="b">
        <v>0</v>
      </c>
      <c r="I1065" s="84" t="b">
        <v>0</v>
      </c>
      <c r="J1065" s="84" t="b">
        <v>0</v>
      </c>
      <c r="K1065" s="84" t="b">
        <v>0</v>
      </c>
      <c r="L1065" s="84" t="b">
        <v>0</v>
      </c>
    </row>
    <row r="1066" spans="1:12" ht="15">
      <c r="A1066" s="84" t="s">
        <v>3896</v>
      </c>
      <c r="B1066" s="84" t="s">
        <v>3897</v>
      </c>
      <c r="C1066" s="84">
        <v>2</v>
      </c>
      <c r="D1066" s="118">
        <v>0.0032942779382255176</v>
      </c>
      <c r="E1066" s="118">
        <v>2.6101276130759956</v>
      </c>
      <c r="F1066" s="84" t="s">
        <v>2566</v>
      </c>
      <c r="G1066" s="84" t="b">
        <v>0</v>
      </c>
      <c r="H1066" s="84" t="b">
        <v>0</v>
      </c>
      <c r="I1066" s="84" t="b">
        <v>0</v>
      </c>
      <c r="J1066" s="84" t="b">
        <v>0</v>
      </c>
      <c r="K1066" s="84" t="b">
        <v>0</v>
      </c>
      <c r="L1066" s="84" t="b">
        <v>0</v>
      </c>
    </row>
    <row r="1067" spans="1:12" ht="15">
      <c r="A1067" s="84" t="s">
        <v>3897</v>
      </c>
      <c r="B1067" s="84" t="s">
        <v>3898</v>
      </c>
      <c r="C1067" s="84">
        <v>2</v>
      </c>
      <c r="D1067" s="118">
        <v>0.0032942779382255176</v>
      </c>
      <c r="E1067" s="118">
        <v>2.6101276130759956</v>
      </c>
      <c r="F1067" s="84" t="s">
        <v>2566</v>
      </c>
      <c r="G1067" s="84" t="b">
        <v>0</v>
      </c>
      <c r="H1067" s="84" t="b">
        <v>0</v>
      </c>
      <c r="I1067" s="84" t="b">
        <v>0</v>
      </c>
      <c r="J1067" s="84" t="b">
        <v>0</v>
      </c>
      <c r="K1067" s="84" t="b">
        <v>0</v>
      </c>
      <c r="L1067" s="84" t="b">
        <v>0</v>
      </c>
    </row>
    <row r="1068" spans="1:12" ht="15">
      <c r="A1068" s="84" t="s">
        <v>3898</v>
      </c>
      <c r="B1068" s="84" t="s">
        <v>2750</v>
      </c>
      <c r="C1068" s="84">
        <v>2</v>
      </c>
      <c r="D1068" s="118">
        <v>0.0032942779382255176</v>
      </c>
      <c r="E1068" s="118">
        <v>2.4340363540203143</v>
      </c>
      <c r="F1068" s="84" t="s">
        <v>2566</v>
      </c>
      <c r="G1068" s="84" t="b">
        <v>0</v>
      </c>
      <c r="H1068" s="84" t="b">
        <v>0</v>
      </c>
      <c r="I1068" s="84" t="b">
        <v>0</v>
      </c>
      <c r="J1068" s="84" t="b">
        <v>0</v>
      </c>
      <c r="K1068" s="84" t="b">
        <v>0</v>
      </c>
      <c r="L1068" s="84" t="b">
        <v>0</v>
      </c>
    </row>
    <row r="1069" spans="1:12" ht="15">
      <c r="A1069" s="84" t="s">
        <v>2733</v>
      </c>
      <c r="B1069" s="84" t="s">
        <v>2764</v>
      </c>
      <c r="C1069" s="84">
        <v>2</v>
      </c>
      <c r="D1069" s="118">
        <v>0.0032942779382255176</v>
      </c>
      <c r="E1069" s="118">
        <v>1.3796786916977215</v>
      </c>
      <c r="F1069" s="84" t="s">
        <v>2566</v>
      </c>
      <c r="G1069" s="84" t="b">
        <v>0</v>
      </c>
      <c r="H1069" s="84" t="b">
        <v>0</v>
      </c>
      <c r="I1069" s="84" t="b">
        <v>0</v>
      </c>
      <c r="J1069" s="84" t="b">
        <v>0</v>
      </c>
      <c r="K1069" s="84" t="b">
        <v>0</v>
      </c>
      <c r="L1069" s="84" t="b">
        <v>0</v>
      </c>
    </row>
    <row r="1070" spans="1:12" ht="15">
      <c r="A1070" s="84" t="s">
        <v>2746</v>
      </c>
      <c r="B1070" s="84" t="s">
        <v>3348</v>
      </c>
      <c r="C1070" s="84">
        <v>2</v>
      </c>
      <c r="D1070" s="118">
        <v>0.0032942779382255176</v>
      </c>
      <c r="E1070" s="118">
        <v>2.2121876044039577</v>
      </c>
      <c r="F1070" s="84" t="s">
        <v>2566</v>
      </c>
      <c r="G1070" s="84" t="b">
        <v>0</v>
      </c>
      <c r="H1070" s="84" t="b">
        <v>0</v>
      </c>
      <c r="I1070" s="84" t="b">
        <v>0</v>
      </c>
      <c r="J1070" s="84" t="b">
        <v>0</v>
      </c>
      <c r="K1070" s="84" t="b">
        <v>0</v>
      </c>
      <c r="L1070" s="84" t="b">
        <v>0</v>
      </c>
    </row>
    <row r="1071" spans="1:12" ht="15">
      <c r="A1071" s="84" t="s">
        <v>3348</v>
      </c>
      <c r="B1071" s="84" t="s">
        <v>2741</v>
      </c>
      <c r="C1071" s="84">
        <v>2</v>
      </c>
      <c r="D1071" s="118">
        <v>0.0032942779382255176</v>
      </c>
      <c r="E1071" s="118">
        <v>2.133006358356333</v>
      </c>
      <c r="F1071" s="84" t="s">
        <v>2566</v>
      </c>
      <c r="G1071" s="84" t="b">
        <v>0</v>
      </c>
      <c r="H1071" s="84" t="b">
        <v>0</v>
      </c>
      <c r="I1071" s="84" t="b">
        <v>0</v>
      </c>
      <c r="J1071" s="84" t="b">
        <v>0</v>
      </c>
      <c r="K1071" s="84" t="b">
        <v>0</v>
      </c>
      <c r="L1071" s="84" t="b">
        <v>0</v>
      </c>
    </row>
    <row r="1072" spans="1:12" ht="15">
      <c r="A1072" s="84" t="s">
        <v>3374</v>
      </c>
      <c r="B1072" s="84" t="s">
        <v>3575</v>
      </c>
      <c r="C1072" s="84">
        <v>2</v>
      </c>
      <c r="D1072" s="118">
        <v>0.0032942779382255176</v>
      </c>
      <c r="E1072" s="118">
        <v>2.2121876044039577</v>
      </c>
      <c r="F1072" s="84" t="s">
        <v>2566</v>
      </c>
      <c r="G1072" s="84" t="b">
        <v>0</v>
      </c>
      <c r="H1072" s="84" t="b">
        <v>0</v>
      </c>
      <c r="I1072" s="84" t="b">
        <v>0</v>
      </c>
      <c r="J1072" s="84" t="b">
        <v>0</v>
      </c>
      <c r="K1072" s="84" t="b">
        <v>0</v>
      </c>
      <c r="L1072" s="84" t="b">
        <v>0</v>
      </c>
    </row>
    <row r="1073" spans="1:12" ht="15">
      <c r="A1073" s="84" t="s">
        <v>3786</v>
      </c>
      <c r="B1073" s="84" t="s">
        <v>2742</v>
      </c>
      <c r="C1073" s="84">
        <v>2</v>
      </c>
      <c r="D1073" s="118">
        <v>0.0032942779382255176</v>
      </c>
      <c r="E1073" s="118">
        <v>2.133006358356333</v>
      </c>
      <c r="F1073" s="84" t="s">
        <v>2566</v>
      </c>
      <c r="G1073" s="84" t="b">
        <v>0</v>
      </c>
      <c r="H1073" s="84" t="b">
        <v>0</v>
      </c>
      <c r="I1073" s="84" t="b">
        <v>0</v>
      </c>
      <c r="J1073" s="84" t="b">
        <v>0</v>
      </c>
      <c r="K1073" s="84" t="b">
        <v>0</v>
      </c>
      <c r="L1073" s="84" t="b">
        <v>0</v>
      </c>
    </row>
    <row r="1074" spans="1:12" ht="15">
      <c r="A1074" s="84" t="s">
        <v>2742</v>
      </c>
      <c r="B1074" s="84" t="s">
        <v>3787</v>
      </c>
      <c r="C1074" s="84">
        <v>2</v>
      </c>
      <c r="D1074" s="118">
        <v>0.0032942779382255176</v>
      </c>
      <c r="E1074" s="118">
        <v>2.133006358356333</v>
      </c>
      <c r="F1074" s="84" t="s">
        <v>2566</v>
      </c>
      <c r="G1074" s="84" t="b">
        <v>0</v>
      </c>
      <c r="H1074" s="84" t="b">
        <v>0</v>
      </c>
      <c r="I1074" s="84" t="b">
        <v>0</v>
      </c>
      <c r="J1074" s="84" t="b">
        <v>0</v>
      </c>
      <c r="K1074" s="84" t="b">
        <v>0</v>
      </c>
      <c r="L1074" s="84" t="b">
        <v>0</v>
      </c>
    </row>
    <row r="1075" spans="1:12" ht="15">
      <c r="A1075" s="84" t="s">
        <v>3787</v>
      </c>
      <c r="B1075" s="84" t="s">
        <v>3788</v>
      </c>
      <c r="C1075" s="84">
        <v>2</v>
      </c>
      <c r="D1075" s="118">
        <v>0.0032942779382255176</v>
      </c>
      <c r="E1075" s="118">
        <v>2.6101276130759956</v>
      </c>
      <c r="F1075" s="84" t="s">
        <v>2566</v>
      </c>
      <c r="G1075" s="84" t="b">
        <v>0</v>
      </c>
      <c r="H1075" s="84" t="b">
        <v>0</v>
      </c>
      <c r="I1075" s="84" t="b">
        <v>0</v>
      </c>
      <c r="J1075" s="84" t="b">
        <v>0</v>
      </c>
      <c r="K1075" s="84" t="b">
        <v>0</v>
      </c>
      <c r="L1075" s="84" t="b">
        <v>0</v>
      </c>
    </row>
    <row r="1076" spans="1:12" ht="15">
      <c r="A1076" s="84" t="s">
        <v>3788</v>
      </c>
      <c r="B1076" s="84" t="s">
        <v>3516</v>
      </c>
      <c r="C1076" s="84">
        <v>2</v>
      </c>
      <c r="D1076" s="118">
        <v>0.0032942779382255176</v>
      </c>
      <c r="E1076" s="118">
        <v>2.6101276130759956</v>
      </c>
      <c r="F1076" s="84" t="s">
        <v>2566</v>
      </c>
      <c r="G1076" s="84" t="b">
        <v>0</v>
      </c>
      <c r="H1076" s="84" t="b">
        <v>0</v>
      </c>
      <c r="I1076" s="84" t="b">
        <v>0</v>
      </c>
      <c r="J1076" s="84" t="b">
        <v>0</v>
      </c>
      <c r="K1076" s="84" t="b">
        <v>0</v>
      </c>
      <c r="L1076" s="84" t="b">
        <v>0</v>
      </c>
    </row>
    <row r="1077" spans="1:12" ht="15">
      <c r="A1077" s="84" t="s">
        <v>3516</v>
      </c>
      <c r="B1077" s="84" t="s">
        <v>3517</v>
      </c>
      <c r="C1077" s="84">
        <v>2</v>
      </c>
      <c r="D1077" s="118">
        <v>0.0032942779382255176</v>
      </c>
      <c r="E1077" s="118">
        <v>2.6101276130759956</v>
      </c>
      <c r="F1077" s="84" t="s">
        <v>2566</v>
      </c>
      <c r="G1077" s="84" t="b">
        <v>0</v>
      </c>
      <c r="H1077" s="84" t="b">
        <v>0</v>
      </c>
      <c r="I1077" s="84" t="b">
        <v>0</v>
      </c>
      <c r="J1077" s="84" t="b">
        <v>0</v>
      </c>
      <c r="K1077" s="84" t="b">
        <v>0</v>
      </c>
      <c r="L1077" s="84" t="b">
        <v>0</v>
      </c>
    </row>
    <row r="1078" spans="1:12" ht="15">
      <c r="A1078" s="84" t="s">
        <v>3517</v>
      </c>
      <c r="B1078" s="84" t="s">
        <v>674</v>
      </c>
      <c r="C1078" s="84">
        <v>2</v>
      </c>
      <c r="D1078" s="118">
        <v>0.0032942779382255176</v>
      </c>
      <c r="E1078" s="118">
        <v>1.7972142564331397</v>
      </c>
      <c r="F1078" s="84" t="s">
        <v>2566</v>
      </c>
      <c r="G1078" s="84" t="b">
        <v>0</v>
      </c>
      <c r="H1078" s="84" t="b">
        <v>0</v>
      </c>
      <c r="I1078" s="84" t="b">
        <v>0</v>
      </c>
      <c r="J1078" s="84" t="b">
        <v>0</v>
      </c>
      <c r="K1078" s="84" t="b">
        <v>0</v>
      </c>
      <c r="L1078" s="84" t="b">
        <v>0</v>
      </c>
    </row>
    <row r="1079" spans="1:12" ht="15">
      <c r="A1079" s="84" t="s">
        <v>674</v>
      </c>
      <c r="B1079" s="84" t="s">
        <v>3789</v>
      </c>
      <c r="C1079" s="84">
        <v>2</v>
      </c>
      <c r="D1079" s="118">
        <v>0.0032942779382255176</v>
      </c>
      <c r="E1079" s="118">
        <v>1.7350663496842953</v>
      </c>
      <c r="F1079" s="84" t="s">
        <v>2566</v>
      </c>
      <c r="G1079" s="84" t="b">
        <v>0</v>
      </c>
      <c r="H1079" s="84" t="b">
        <v>0</v>
      </c>
      <c r="I1079" s="84" t="b">
        <v>0</v>
      </c>
      <c r="J1079" s="84" t="b">
        <v>0</v>
      </c>
      <c r="K1079" s="84" t="b">
        <v>0</v>
      </c>
      <c r="L1079" s="84" t="b">
        <v>0</v>
      </c>
    </row>
    <row r="1080" spans="1:12" ht="15">
      <c r="A1080" s="84" t="s">
        <v>3789</v>
      </c>
      <c r="B1080" s="84" t="s">
        <v>3790</v>
      </c>
      <c r="C1080" s="84">
        <v>2</v>
      </c>
      <c r="D1080" s="118">
        <v>0.0032942779382255176</v>
      </c>
      <c r="E1080" s="118">
        <v>2.6101276130759956</v>
      </c>
      <c r="F1080" s="84" t="s">
        <v>2566</v>
      </c>
      <c r="G1080" s="84" t="b">
        <v>0</v>
      </c>
      <c r="H1080" s="84" t="b">
        <v>0</v>
      </c>
      <c r="I1080" s="84" t="b">
        <v>0</v>
      </c>
      <c r="J1080" s="84" t="b">
        <v>0</v>
      </c>
      <c r="K1080" s="84" t="b">
        <v>0</v>
      </c>
      <c r="L1080" s="84" t="b">
        <v>0</v>
      </c>
    </row>
    <row r="1081" spans="1:12" ht="15">
      <c r="A1081" s="84" t="s">
        <v>3790</v>
      </c>
      <c r="B1081" s="84" t="s">
        <v>3791</v>
      </c>
      <c r="C1081" s="84">
        <v>2</v>
      </c>
      <c r="D1081" s="118">
        <v>0.0032942779382255176</v>
      </c>
      <c r="E1081" s="118">
        <v>2.6101276130759956</v>
      </c>
      <c r="F1081" s="84" t="s">
        <v>2566</v>
      </c>
      <c r="G1081" s="84" t="b">
        <v>0</v>
      </c>
      <c r="H1081" s="84" t="b">
        <v>0</v>
      </c>
      <c r="I1081" s="84" t="b">
        <v>0</v>
      </c>
      <c r="J1081" s="84" t="b">
        <v>0</v>
      </c>
      <c r="K1081" s="84" t="b">
        <v>0</v>
      </c>
      <c r="L1081" s="84" t="b">
        <v>0</v>
      </c>
    </row>
    <row r="1082" spans="1:12" ht="15">
      <c r="A1082" s="84" t="s">
        <v>3791</v>
      </c>
      <c r="B1082" s="84" t="s">
        <v>3792</v>
      </c>
      <c r="C1082" s="84">
        <v>2</v>
      </c>
      <c r="D1082" s="118">
        <v>0.0032942779382255176</v>
      </c>
      <c r="E1082" s="118">
        <v>2.6101276130759956</v>
      </c>
      <c r="F1082" s="84" t="s">
        <v>2566</v>
      </c>
      <c r="G1082" s="84" t="b">
        <v>0</v>
      </c>
      <c r="H1082" s="84" t="b">
        <v>0</v>
      </c>
      <c r="I1082" s="84" t="b">
        <v>0</v>
      </c>
      <c r="J1082" s="84" t="b">
        <v>0</v>
      </c>
      <c r="K1082" s="84" t="b">
        <v>0</v>
      </c>
      <c r="L1082" s="84" t="b">
        <v>0</v>
      </c>
    </row>
    <row r="1083" spans="1:12" ht="15">
      <c r="A1083" s="84" t="s">
        <v>3792</v>
      </c>
      <c r="B1083" s="84" t="s">
        <v>3793</v>
      </c>
      <c r="C1083" s="84">
        <v>2</v>
      </c>
      <c r="D1083" s="118">
        <v>0.0032942779382255176</v>
      </c>
      <c r="E1083" s="118">
        <v>2.6101276130759956</v>
      </c>
      <c r="F1083" s="84" t="s">
        <v>2566</v>
      </c>
      <c r="G1083" s="84" t="b">
        <v>0</v>
      </c>
      <c r="H1083" s="84" t="b">
        <v>0</v>
      </c>
      <c r="I1083" s="84" t="b">
        <v>0</v>
      </c>
      <c r="J1083" s="84" t="b">
        <v>0</v>
      </c>
      <c r="K1083" s="84" t="b">
        <v>0</v>
      </c>
      <c r="L1083" s="84" t="b">
        <v>0</v>
      </c>
    </row>
    <row r="1084" spans="1:12" ht="15">
      <c r="A1084" s="84" t="s">
        <v>3793</v>
      </c>
      <c r="B1084" s="84" t="s">
        <v>2781</v>
      </c>
      <c r="C1084" s="84">
        <v>2</v>
      </c>
      <c r="D1084" s="118">
        <v>0.0032942779382255176</v>
      </c>
      <c r="E1084" s="118">
        <v>2.6101276130759956</v>
      </c>
      <c r="F1084" s="84" t="s">
        <v>2566</v>
      </c>
      <c r="G1084" s="84" t="b">
        <v>0</v>
      </c>
      <c r="H1084" s="84" t="b">
        <v>0</v>
      </c>
      <c r="I1084" s="84" t="b">
        <v>0</v>
      </c>
      <c r="J1084" s="84" t="b">
        <v>1</v>
      </c>
      <c r="K1084" s="84" t="b">
        <v>0</v>
      </c>
      <c r="L1084" s="84" t="b">
        <v>0</v>
      </c>
    </row>
    <row r="1085" spans="1:12" ht="15">
      <c r="A1085" s="84" t="s">
        <v>2781</v>
      </c>
      <c r="B1085" s="84" t="s">
        <v>2782</v>
      </c>
      <c r="C1085" s="84">
        <v>2</v>
      </c>
      <c r="D1085" s="118">
        <v>0.0032942779382255176</v>
      </c>
      <c r="E1085" s="118">
        <v>2.4340363540203143</v>
      </c>
      <c r="F1085" s="84" t="s">
        <v>2566</v>
      </c>
      <c r="G1085" s="84" t="b">
        <v>1</v>
      </c>
      <c r="H1085" s="84" t="b">
        <v>0</v>
      </c>
      <c r="I1085" s="84" t="b">
        <v>0</v>
      </c>
      <c r="J1085" s="84" t="b">
        <v>1</v>
      </c>
      <c r="K1085" s="84" t="b">
        <v>0</v>
      </c>
      <c r="L1085" s="84" t="b">
        <v>0</v>
      </c>
    </row>
    <row r="1086" spans="1:12" ht="15">
      <c r="A1086" s="84" t="s">
        <v>303</v>
      </c>
      <c r="B1086" s="84" t="s">
        <v>2745</v>
      </c>
      <c r="C1086" s="84">
        <v>2</v>
      </c>
      <c r="D1086" s="118">
        <v>0.0032942779382255176</v>
      </c>
      <c r="E1086" s="118">
        <v>1.4961842607691584</v>
      </c>
      <c r="F1086" s="84" t="s">
        <v>2566</v>
      </c>
      <c r="G1086" s="84" t="b">
        <v>0</v>
      </c>
      <c r="H1086" s="84" t="b">
        <v>0</v>
      </c>
      <c r="I1086" s="84" t="b">
        <v>0</v>
      </c>
      <c r="J1086" s="84" t="b">
        <v>0</v>
      </c>
      <c r="K1086" s="84" t="b">
        <v>0</v>
      </c>
      <c r="L1086" s="84" t="b">
        <v>0</v>
      </c>
    </row>
    <row r="1087" spans="1:12" ht="15">
      <c r="A1087" s="84" t="s">
        <v>295</v>
      </c>
      <c r="B1087" s="84" t="s">
        <v>3510</v>
      </c>
      <c r="C1087" s="84">
        <v>2</v>
      </c>
      <c r="D1087" s="118">
        <v>0.0032942779382255176</v>
      </c>
      <c r="E1087" s="118">
        <v>2.133006358356333</v>
      </c>
      <c r="F1087" s="84" t="s">
        <v>2566</v>
      </c>
      <c r="G1087" s="84" t="b">
        <v>0</v>
      </c>
      <c r="H1087" s="84" t="b">
        <v>0</v>
      </c>
      <c r="I1087" s="84" t="b">
        <v>0</v>
      </c>
      <c r="J1087" s="84" t="b">
        <v>0</v>
      </c>
      <c r="K1087" s="84" t="b">
        <v>0</v>
      </c>
      <c r="L1087" s="84" t="b">
        <v>0</v>
      </c>
    </row>
    <row r="1088" spans="1:12" ht="15">
      <c r="A1088" s="84" t="s">
        <v>3510</v>
      </c>
      <c r="B1088" s="84" t="s">
        <v>2742</v>
      </c>
      <c r="C1088" s="84">
        <v>2</v>
      </c>
      <c r="D1088" s="118">
        <v>0.0032942779382255176</v>
      </c>
      <c r="E1088" s="118">
        <v>2.133006358356333</v>
      </c>
      <c r="F1088" s="84" t="s">
        <v>2566</v>
      </c>
      <c r="G1088" s="84" t="b">
        <v>0</v>
      </c>
      <c r="H1088" s="84" t="b">
        <v>0</v>
      </c>
      <c r="I1088" s="84" t="b">
        <v>0</v>
      </c>
      <c r="J1088" s="84" t="b">
        <v>0</v>
      </c>
      <c r="K1088" s="84" t="b">
        <v>0</v>
      </c>
      <c r="L1088" s="84" t="b">
        <v>0</v>
      </c>
    </row>
    <row r="1089" spans="1:12" ht="15">
      <c r="A1089" s="84" t="s">
        <v>2742</v>
      </c>
      <c r="B1089" s="84" t="s">
        <v>3346</v>
      </c>
      <c r="C1089" s="84">
        <v>2</v>
      </c>
      <c r="D1089" s="118">
        <v>0.0032942779382255176</v>
      </c>
      <c r="E1089" s="118">
        <v>1.8319763626923518</v>
      </c>
      <c r="F1089" s="84" t="s">
        <v>2566</v>
      </c>
      <c r="G1089" s="84" t="b">
        <v>0</v>
      </c>
      <c r="H1089" s="84" t="b">
        <v>0</v>
      </c>
      <c r="I1089" s="84" t="b">
        <v>0</v>
      </c>
      <c r="J1089" s="84" t="b">
        <v>0</v>
      </c>
      <c r="K1089" s="84" t="b">
        <v>0</v>
      </c>
      <c r="L1089" s="84" t="b">
        <v>0</v>
      </c>
    </row>
    <row r="1090" spans="1:12" ht="15">
      <c r="A1090" s="84" t="s">
        <v>3346</v>
      </c>
      <c r="B1090" s="84" t="s">
        <v>3511</v>
      </c>
      <c r="C1090" s="84">
        <v>2</v>
      </c>
      <c r="D1090" s="118">
        <v>0.0032942779382255176</v>
      </c>
      <c r="E1090" s="118">
        <v>2.3090976174120144</v>
      </c>
      <c r="F1090" s="84" t="s">
        <v>2566</v>
      </c>
      <c r="G1090" s="84" t="b">
        <v>0</v>
      </c>
      <c r="H1090" s="84" t="b">
        <v>0</v>
      </c>
      <c r="I1090" s="84" t="b">
        <v>0</v>
      </c>
      <c r="J1090" s="84" t="b">
        <v>0</v>
      </c>
      <c r="K1090" s="84" t="b">
        <v>0</v>
      </c>
      <c r="L1090" s="84" t="b">
        <v>0</v>
      </c>
    </row>
    <row r="1091" spans="1:12" ht="15">
      <c r="A1091" s="84" t="s">
        <v>3511</v>
      </c>
      <c r="B1091" s="84" t="s">
        <v>3512</v>
      </c>
      <c r="C1091" s="84">
        <v>2</v>
      </c>
      <c r="D1091" s="118">
        <v>0.0032942779382255176</v>
      </c>
      <c r="E1091" s="118">
        <v>2.6101276130759956</v>
      </c>
      <c r="F1091" s="84" t="s">
        <v>2566</v>
      </c>
      <c r="G1091" s="84" t="b">
        <v>0</v>
      </c>
      <c r="H1091" s="84" t="b">
        <v>0</v>
      </c>
      <c r="I1091" s="84" t="b">
        <v>0</v>
      </c>
      <c r="J1091" s="84" t="b">
        <v>0</v>
      </c>
      <c r="K1091" s="84" t="b">
        <v>0</v>
      </c>
      <c r="L1091" s="84" t="b">
        <v>0</v>
      </c>
    </row>
    <row r="1092" spans="1:12" ht="15">
      <c r="A1092" s="84" t="s">
        <v>3512</v>
      </c>
      <c r="B1092" s="84" t="s">
        <v>3347</v>
      </c>
      <c r="C1092" s="84">
        <v>2</v>
      </c>
      <c r="D1092" s="118">
        <v>0.0032942779382255176</v>
      </c>
      <c r="E1092" s="118">
        <v>2.6101276130759956</v>
      </c>
      <c r="F1092" s="84" t="s">
        <v>2566</v>
      </c>
      <c r="G1092" s="84" t="b">
        <v>0</v>
      </c>
      <c r="H1092" s="84" t="b">
        <v>0</v>
      </c>
      <c r="I1092" s="84" t="b">
        <v>0</v>
      </c>
      <c r="J1092" s="84" t="b">
        <v>0</v>
      </c>
      <c r="K1092" s="84" t="b">
        <v>0</v>
      </c>
      <c r="L1092" s="84" t="b">
        <v>0</v>
      </c>
    </row>
    <row r="1093" spans="1:12" ht="15">
      <c r="A1093" s="84" t="s">
        <v>3347</v>
      </c>
      <c r="B1093" s="84" t="s">
        <v>3513</v>
      </c>
      <c r="C1093" s="84">
        <v>2</v>
      </c>
      <c r="D1093" s="118">
        <v>0.0032942779382255176</v>
      </c>
      <c r="E1093" s="118">
        <v>2.6101276130759956</v>
      </c>
      <c r="F1093" s="84" t="s">
        <v>2566</v>
      </c>
      <c r="G1093" s="84" t="b">
        <v>0</v>
      </c>
      <c r="H1093" s="84" t="b">
        <v>0</v>
      </c>
      <c r="I1093" s="84" t="b">
        <v>0</v>
      </c>
      <c r="J1093" s="84" t="b">
        <v>0</v>
      </c>
      <c r="K1093" s="84" t="b">
        <v>0</v>
      </c>
      <c r="L1093" s="84" t="b">
        <v>0</v>
      </c>
    </row>
    <row r="1094" spans="1:12" ht="15">
      <c r="A1094" s="84" t="s">
        <v>3513</v>
      </c>
      <c r="B1094" s="84" t="s">
        <v>2742</v>
      </c>
      <c r="C1094" s="84">
        <v>2</v>
      </c>
      <c r="D1094" s="118">
        <v>0.0032942779382255176</v>
      </c>
      <c r="E1094" s="118">
        <v>2.133006358356333</v>
      </c>
      <c r="F1094" s="84" t="s">
        <v>2566</v>
      </c>
      <c r="G1094" s="84" t="b">
        <v>0</v>
      </c>
      <c r="H1094" s="84" t="b">
        <v>0</v>
      </c>
      <c r="I1094" s="84" t="b">
        <v>0</v>
      </c>
      <c r="J1094" s="84" t="b">
        <v>0</v>
      </c>
      <c r="K1094" s="84" t="b">
        <v>0</v>
      </c>
      <c r="L1094" s="84" t="b">
        <v>0</v>
      </c>
    </row>
    <row r="1095" spans="1:12" ht="15">
      <c r="A1095" s="84" t="s">
        <v>2742</v>
      </c>
      <c r="B1095" s="84" t="s">
        <v>3322</v>
      </c>
      <c r="C1095" s="84">
        <v>2</v>
      </c>
      <c r="D1095" s="118">
        <v>0.0032942779382255176</v>
      </c>
      <c r="E1095" s="118">
        <v>2.133006358356333</v>
      </c>
      <c r="F1095" s="84" t="s">
        <v>2566</v>
      </c>
      <c r="G1095" s="84" t="b">
        <v>0</v>
      </c>
      <c r="H1095" s="84" t="b">
        <v>0</v>
      </c>
      <c r="I1095" s="84" t="b">
        <v>0</v>
      </c>
      <c r="J1095" s="84" t="b">
        <v>0</v>
      </c>
      <c r="K1095" s="84" t="b">
        <v>0</v>
      </c>
      <c r="L1095" s="84" t="b">
        <v>0</v>
      </c>
    </row>
    <row r="1096" spans="1:12" ht="15">
      <c r="A1096" s="84" t="s">
        <v>3322</v>
      </c>
      <c r="B1096" s="84" t="s">
        <v>3514</v>
      </c>
      <c r="C1096" s="84">
        <v>2</v>
      </c>
      <c r="D1096" s="118">
        <v>0.0032942779382255176</v>
      </c>
      <c r="E1096" s="118">
        <v>2.6101276130759956</v>
      </c>
      <c r="F1096" s="84" t="s">
        <v>2566</v>
      </c>
      <c r="G1096" s="84" t="b">
        <v>0</v>
      </c>
      <c r="H1096" s="84" t="b">
        <v>0</v>
      </c>
      <c r="I1096" s="84" t="b">
        <v>0</v>
      </c>
      <c r="J1096" s="84" t="b">
        <v>0</v>
      </c>
      <c r="K1096" s="84" t="b">
        <v>0</v>
      </c>
      <c r="L1096" s="84" t="b">
        <v>0</v>
      </c>
    </row>
    <row r="1097" spans="1:12" ht="15">
      <c r="A1097" s="84" t="s">
        <v>3514</v>
      </c>
      <c r="B1097" s="84" t="s">
        <v>3515</v>
      </c>
      <c r="C1097" s="84">
        <v>2</v>
      </c>
      <c r="D1097" s="118">
        <v>0.0032942779382255176</v>
      </c>
      <c r="E1097" s="118">
        <v>2.6101276130759956</v>
      </c>
      <c r="F1097" s="84" t="s">
        <v>2566</v>
      </c>
      <c r="G1097" s="84" t="b">
        <v>0</v>
      </c>
      <c r="H1097" s="84" t="b">
        <v>0</v>
      </c>
      <c r="I1097" s="84" t="b">
        <v>0</v>
      </c>
      <c r="J1097" s="84" t="b">
        <v>0</v>
      </c>
      <c r="K1097" s="84" t="b">
        <v>0</v>
      </c>
      <c r="L1097" s="84" t="b">
        <v>0</v>
      </c>
    </row>
    <row r="1098" spans="1:12" ht="15">
      <c r="A1098" s="84" t="s">
        <v>3515</v>
      </c>
      <c r="B1098" s="84" t="s">
        <v>3899</v>
      </c>
      <c r="C1098" s="84">
        <v>2</v>
      </c>
      <c r="D1098" s="118">
        <v>0.0032942779382255176</v>
      </c>
      <c r="E1098" s="118">
        <v>2.6101276130759956</v>
      </c>
      <c r="F1098" s="84" t="s">
        <v>2566</v>
      </c>
      <c r="G1098" s="84" t="b">
        <v>0</v>
      </c>
      <c r="H1098" s="84" t="b">
        <v>0</v>
      </c>
      <c r="I1098" s="84" t="b">
        <v>0</v>
      </c>
      <c r="J1098" s="84" t="b">
        <v>0</v>
      </c>
      <c r="K1098" s="84" t="b">
        <v>0</v>
      </c>
      <c r="L1098" s="84" t="b">
        <v>0</v>
      </c>
    </row>
    <row r="1099" spans="1:12" ht="15">
      <c r="A1099" s="84" t="s">
        <v>3386</v>
      </c>
      <c r="B1099" s="84" t="s">
        <v>3387</v>
      </c>
      <c r="C1099" s="84">
        <v>2</v>
      </c>
      <c r="D1099" s="118">
        <v>0.0032942779382255176</v>
      </c>
      <c r="E1099" s="118">
        <v>2.6101276130759956</v>
      </c>
      <c r="F1099" s="84" t="s">
        <v>2566</v>
      </c>
      <c r="G1099" s="84" t="b">
        <v>0</v>
      </c>
      <c r="H1099" s="84" t="b">
        <v>0</v>
      </c>
      <c r="I1099" s="84" t="b">
        <v>0</v>
      </c>
      <c r="J1099" s="84" t="b">
        <v>0</v>
      </c>
      <c r="K1099" s="84" t="b">
        <v>0</v>
      </c>
      <c r="L1099" s="84" t="b">
        <v>0</v>
      </c>
    </row>
    <row r="1100" spans="1:12" ht="15">
      <c r="A1100" s="84" t="s">
        <v>3388</v>
      </c>
      <c r="B1100" s="84" t="s">
        <v>3389</v>
      </c>
      <c r="C1100" s="84">
        <v>2</v>
      </c>
      <c r="D1100" s="118">
        <v>0.0032942779382255176</v>
      </c>
      <c r="E1100" s="118">
        <v>2.6101276130759956</v>
      </c>
      <c r="F1100" s="84" t="s">
        <v>2566</v>
      </c>
      <c r="G1100" s="84" t="b">
        <v>0</v>
      </c>
      <c r="H1100" s="84" t="b">
        <v>0</v>
      </c>
      <c r="I1100" s="84" t="b">
        <v>0</v>
      </c>
      <c r="J1100" s="84" t="b">
        <v>0</v>
      </c>
      <c r="K1100" s="84" t="b">
        <v>0</v>
      </c>
      <c r="L1100" s="84" t="b">
        <v>0</v>
      </c>
    </row>
    <row r="1101" spans="1:12" ht="15">
      <c r="A1101" s="84" t="s">
        <v>674</v>
      </c>
      <c r="B1101" s="84" t="s">
        <v>3709</v>
      </c>
      <c r="C1101" s="84">
        <v>2</v>
      </c>
      <c r="D1101" s="118">
        <v>0.0032942779382255176</v>
      </c>
      <c r="E1101" s="118">
        <v>1.7350663496842953</v>
      </c>
      <c r="F1101" s="84" t="s">
        <v>2566</v>
      </c>
      <c r="G1101" s="84" t="b">
        <v>0</v>
      </c>
      <c r="H1101" s="84" t="b">
        <v>0</v>
      </c>
      <c r="I1101" s="84" t="b">
        <v>0</v>
      </c>
      <c r="J1101" s="84" t="b">
        <v>0</v>
      </c>
      <c r="K1101" s="84" t="b">
        <v>0</v>
      </c>
      <c r="L1101" s="84" t="b">
        <v>0</v>
      </c>
    </row>
    <row r="1102" spans="1:12" ht="15">
      <c r="A1102" s="84" t="s">
        <v>3709</v>
      </c>
      <c r="B1102" s="84" t="s">
        <v>3346</v>
      </c>
      <c r="C1102" s="84">
        <v>2</v>
      </c>
      <c r="D1102" s="118">
        <v>0.0032942779382255176</v>
      </c>
      <c r="E1102" s="118">
        <v>2.3090976174120144</v>
      </c>
      <c r="F1102" s="84" t="s">
        <v>2566</v>
      </c>
      <c r="G1102" s="84" t="b">
        <v>0</v>
      </c>
      <c r="H1102" s="84" t="b">
        <v>0</v>
      </c>
      <c r="I1102" s="84" t="b">
        <v>0</v>
      </c>
      <c r="J1102" s="84" t="b">
        <v>0</v>
      </c>
      <c r="K1102" s="84" t="b">
        <v>0</v>
      </c>
      <c r="L1102" s="84" t="b">
        <v>0</v>
      </c>
    </row>
    <row r="1103" spans="1:12" ht="15">
      <c r="A1103" s="84" t="s">
        <v>3346</v>
      </c>
      <c r="B1103" s="84" t="s">
        <v>3527</v>
      </c>
      <c r="C1103" s="84">
        <v>2</v>
      </c>
      <c r="D1103" s="118">
        <v>0.0032942779382255176</v>
      </c>
      <c r="E1103" s="118">
        <v>2.3090976174120144</v>
      </c>
      <c r="F1103" s="84" t="s">
        <v>2566</v>
      </c>
      <c r="G1103" s="84" t="b">
        <v>0</v>
      </c>
      <c r="H1103" s="84" t="b">
        <v>0</v>
      </c>
      <c r="I1103" s="84" t="b">
        <v>0</v>
      </c>
      <c r="J1103" s="84" t="b">
        <v>0</v>
      </c>
      <c r="K1103" s="84" t="b">
        <v>0</v>
      </c>
      <c r="L1103" s="84" t="b">
        <v>0</v>
      </c>
    </row>
    <row r="1104" spans="1:12" ht="15">
      <c r="A1104" s="84" t="s">
        <v>3527</v>
      </c>
      <c r="B1104" s="84" t="s">
        <v>1469</v>
      </c>
      <c r="C1104" s="84">
        <v>2</v>
      </c>
      <c r="D1104" s="118">
        <v>0.0032942779382255176</v>
      </c>
      <c r="E1104" s="118">
        <v>1.3090976174120141</v>
      </c>
      <c r="F1104" s="84" t="s">
        <v>2566</v>
      </c>
      <c r="G1104" s="84" t="b">
        <v>0</v>
      </c>
      <c r="H1104" s="84" t="b">
        <v>0</v>
      </c>
      <c r="I1104" s="84" t="b">
        <v>0</v>
      </c>
      <c r="J1104" s="84" t="b">
        <v>0</v>
      </c>
      <c r="K1104" s="84" t="b">
        <v>0</v>
      </c>
      <c r="L1104" s="84" t="b">
        <v>0</v>
      </c>
    </row>
    <row r="1105" spans="1:12" ht="15">
      <c r="A1105" s="84" t="s">
        <v>1469</v>
      </c>
      <c r="B1105" s="84" t="s">
        <v>674</v>
      </c>
      <c r="C1105" s="84">
        <v>2</v>
      </c>
      <c r="D1105" s="118">
        <v>0.0032942779382255176</v>
      </c>
      <c r="E1105" s="118">
        <v>0.49618426076915856</v>
      </c>
      <c r="F1105" s="84" t="s">
        <v>2566</v>
      </c>
      <c r="G1105" s="84" t="b">
        <v>0</v>
      </c>
      <c r="H1105" s="84" t="b">
        <v>0</v>
      </c>
      <c r="I1105" s="84" t="b">
        <v>0</v>
      </c>
      <c r="J1105" s="84" t="b">
        <v>0</v>
      </c>
      <c r="K1105" s="84" t="b">
        <v>0</v>
      </c>
      <c r="L1105" s="84" t="b">
        <v>0</v>
      </c>
    </row>
    <row r="1106" spans="1:12" ht="15">
      <c r="A1106" s="84" t="s">
        <v>3331</v>
      </c>
      <c r="B1106" s="84" t="s">
        <v>3710</v>
      </c>
      <c r="C1106" s="84">
        <v>2</v>
      </c>
      <c r="D1106" s="118">
        <v>0.0032942779382255176</v>
      </c>
      <c r="E1106" s="118">
        <v>2.4340363540203143</v>
      </c>
      <c r="F1106" s="84" t="s">
        <v>2566</v>
      </c>
      <c r="G1106" s="84" t="b">
        <v>0</v>
      </c>
      <c r="H1106" s="84" t="b">
        <v>0</v>
      </c>
      <c r="I1106" s="84" t="b">
        <v>0</v>
      </c>
      <c r="J1106" s="84" t="b">
        <v>0</v>
      </c>
      <c r="K1106" s="84" t="b">
        <v>0</v>
      </c>
      <c r="L1106" s="84" t="b">
        <v>0</v>
      </c>
    </row>
    <row r="1107" spans="1:12" ht="15">
      <c r="A1107" s="84" t="s">
        <v>3710</v>
      </c>
      <c r="B1107" s="84" t="s">
        <v>3711</v>
      </c>
      <c r="C1107" s="84">
        <v>2</v>
      </c>
      <c r="D1107" s="118">
        <v>0.0032942779382255176</v>
      </c>
      <c r="E1107" s="118">
        <v>2.6101276130759956</v>
      </c>
      <c r="F1107" s="84" t="s">
        <v>2566</v>
      </c>
      <c r="G1107" s="84" t="b">
        <v>0</v>
      </c>
      <c r="H1107" s="84" t="b">
        <v>0</v>
      </c>
      <c r="I1107" s="84" t="b">
        <v>0</v>
      </c>
      <c r="J1107" s="84" t="b">
        <v>0</v>
      </c>
      <c r="K1107" s="84" t="b">
        <v>0</v>
      </c>
      <c r="L1107" s="84" t="b">
        <v>0</v>
      </c>
    </row>
    <row r="1108" spans="1:12" ht="15">
      <c r="A1108" s="84" t="s">
        <v>3711</v>
      </c>
      <c r="B1108" s="84" t="s">
        <v>3712</v>
      </c>
      <c r="C1108" s="84">
        <v>2</v>
      </c>
      <c r="D1108" s="118">
        <v>0.0032942779382255176</v>
      </c>
      <c r="E1108" s="118">
        <v>2.6101276130759956</v>
      </c>
      <c r="F1108" s="84" t="s">
        <v>2566</v>
      </c>
      <c r="G1108" s="84" t="b">
        <v>0</v>
      </c>
      <c r="H1108" s="84" t="b">
        <v>0</v>
      </c>
      <c r="I1108" s="84" t="b">
        <v>0</v>
      </c>
      <c r="J1108" s="84" t="b">
        <v>0</v>
      </c>
      <c r="K1108" s="84" t="b">
        <v>0</v>
      </c>
      <c r="L1108" s="84" t="b">
        <v>0</v>
      </c>
    </row>
    <row r="1109" spans="1:12" ht="15">
      <c r="A1109" s="84" t="s">
        <v>3712</v>
      </c>
      <c r="B1109" s="84" t="s">
        <v>3713</v>
      </c>
      <c r="C1109" s="84">
        <v>2</v>
      </c>
      <c r="D1109" s="118">
        <v>0.0032942779382255176</v>
      </c>
      <c r="E1109" s="118">
        <v>2.6101276130759956</v>
      </c>
      <c r="F1109" s="84" t="s">
        <v>2566</v>
      </c>
      <c r="G1109" s="84" t="b">
        <v>0</v>
      </c>
      <c r="H1109" s="84" t="b">
        <v>0</v>
      </c>
      <c r="I1109" s="84" t="b">
        <v>0</v>
      </c>
      <c r="J1109" s="84" t="b">
        <v>0</v>
      </c>
      <c r="K1109" s="84" t="b">
        <v>0</v>
      </c>
      <c r="L1109" s="84" t="b">
        <v>0</v>
      </c>
    </row>
    <row r="1110" spans="1:12" ht="15">
      <c r="A1110" s="84" t="s">
        <v>3713</v>
      </c>
      <c r="B1110" s="84" t="s">
        <v>1469</v>
      </c>
      <c r="C1110" s="84">
        <v>2</v>
      </c>
      <c r="D1110" s="118">
        <v>0.0032942779382255176</v>
      </c>
      <c r="E1110" s="118">
        <v>1.3090976174120141</v>
      </c>
      <c r="F1110" s="84" t="s">
        <v>2566</v>
      </c>
      <c r="G1110" s="84" t="b">
        <v>0</v>
      </c>
      <c r="H1110" s="84" t="b">
        <v>0</v>
      </c>
      <c r="I1110" s="84" t="b">
        <v>0</v>
      </c>
      <c r="J1110" s="84" t="b">
        <v>0</v>
      </c>
      <c r="K1110" s="84" t="b">
        <v>0</v>
      </c>
      <c r="L1110" s="84" t="b">
        <v>0</v>
      </c>
    </row>
    <row r="1111" spans="1:12" ht="15">
      <c r="A1111" s="84" t="s">
        <v>1469</v>
      </c>
      <c r="B1111" s="84" t="s">
        <v>3714</v>
      </c>
      <c r="C1111" s="84">
        <v>2</v>
      </c>
      <c r="D1111" s="118">
        <v>0.0032942779382255176</v>
      </c>
      <c r="E1111" s="118">
        <v>1.3090976174120141</v>
      </c>
      <c r="F1111" s="84" t="s">
        <v>2566</v>
      </c>
      <c r="G1111" s="84" t="b">
        <v>0</v>
      </c>
      <c r="H1111" s="84" t="b">
        <v>0</v>
      </c>
      <c r="I1111" s="84" t="b">
        <v>0</v>
      </c>
      <c r="J1111" s="84" t="b">
        <v>0</v>
      </c>
      <c r="K1111" s="84" t="b">
        <v>0</v>
      </c>
      <c r="L1111" s="84" t="b">
        <v>0</v>
      </c>
    </row>
    <row r="1112" spans="1:12" ht="15">
      <c r="A1112" s="84" t="s">
        <v>295</v>
      </c>
      <c r="B1112" s="84" t="s">
        <v>352</v>
      </c>
      <c r="C1112" s="84">
        <v>2</v>
      </c>
      <c r="D1112" s="118">
        <v>0.0032942779382255176</v>
      </c>
      <c r="E1112" s="118">
        <v>2.133006358356333</v>
      </c>
      <c r="F1112" s="84" t="s">
        <v>2566</v>
      </c>
      <c r="G1112" s="84" t="b">
        <v>0</v>
      </c>
      <c r="H1112" s="84" t="b">
        <v>0</v>
      </c>
      <c r="I1112" s="84" t="b">
        <v>0</v>
      </c>
      <c r="J1112" s="84" t="b">
        <v>0</v>
      </c>
      <c r="K1112" s="84" t="b">
        <v>0</v>
      </c>
      <c r="L1112" s="84" t="b">
        <v>0</v>
      </c>
    </row>
    <row r="1113" spans="1:12" ht="15">
      <c r="A1113" s="84" t="s">
        <v>332</v>
      </c>
      <c r="B1113" s="84" t="s">
        <v>3629</v>
      </c>
      <c r="C1113" s="84">
        <v>2</v>
      </c>
      <c r="D1113" s="118">
        <v>0.0032942779382255176</v>
      </c>
      <c r="E1113" s="118">
        <v>2.6101276130759956</v>
      </c>
      <c r="F1113" s="84" t="s">
        <v>2566</v>
      </c>
      <c r="G1113" s="84" t="b">
        <v>0</v>
      </c>
      <c r="H1113" s="84" t="b">
        <v>0</v>
      </c>
      <c r="I1113" s="84" t="b">
        <v>0</v>
      </c>
      <c r="J1113" s="84" t="b">
        <v>0</v>
      </c>
      <c r="K1113" s="84" t="b">
        <v>0</v>
      </c>
      <c r="L1113" s="84" t="b">
        <v>0</v>
      </c>
    </row>
    <row r="1114" spans="1:12" ht="15">
      <c r="A1114" s="84" t="s">
        <v>3636</v>
      </c>
      <c r="B1114" s="84" t="s">
        <v>3845</v>
      </c>
      <c r="C1114" s="84">
        <v>2</v>
      </c>
      <c r="D1114" s="118">
        <v>0.0032942779382255176</v>
      </c>
      <c r="E1114" s="118">
        <v>2.4340363540203143</v>
      </c>
      <c r="F1114" s="84" t="s">
        <v>2566</v>
      </c>
      <c r="G1114" s="84" t="b">
        <v>0</v>
      </c>
      <c r="H1114" s="84" t="b">
        <v>0</v>
      </c>
      <c r="I1114" s="84" t="b">
        <v>0</v>
      </c>
      <c r="J1114" s="84" t="b">
        <v>0</v>
      </c>
      <c r="K1114" s="84" t="b">
        <v>0</v>
      </c>
      <c r="L1114" s="84" t="b">
        <v>0</v>
      </c>
    </row>
    <row r="1115" spans="1:12" ht="15">
      <c r="A1115" s="84" t="s">
        <v>2734</v>
      </c>
      <c r="B1115" s="84" t="s">
        <v>2743</v>
      </c>
      <c r="C1115" s="84">
        <v>2</v>
      </c>
      <c r="D1115" s="118">
        <v>0.0032942779382255176</v>
      </c>
      <c r="E1115" s="118">
        <v>1.3926436688620891</v>
      </c>
      <c r="F1115" s="84" t="s">
        <v>2566</v>
      </c>
      <c r="G1115" s="84" t="b">
        <v>0</v>
      </c>
      <c r="H1115" s="84" t="b">
        <v>0</v>
      </c>
      <c r="I1115" s="84" t="b">
        <v>0</v>
      </c>
      <c r="J1115" s="84" t="b">
        <v>0</v>
      </c>
      <c r="K1115" s="84" t="b">
        <v>0</v>
      </c>
      <c r="L1115" s="84" t="b">
        <v>0</v>
      </c>
    </row>
    <row r="1116" spans="1:12" ht="15">
      <c r="A1116" s="84" t="s">
        <v>3847</v>
      </c>
      <c r="B1116" s="84" t="s">
        <v>3848</v>
      </c>
      <c r="C1116" s="84">
        <v>2</v>
      </c>
      <c r="D1116" s="118">
        <v>0.0032942779382255176</v>
      </c>
      <c r="E1116" s="118">
        <v>2.6101276130759956</v>
      </c>
      <c r="F1116" s="84" t="s">
        <v>2566</v>
      </c>
      <c r="G1116" s="84" t="b">
        <v>0</v>
      </c>
      <c r="H1116" s="84" t="b">
        <v>0</v>
      </c>
      <c r="I1116" s="84" t="b">
        <v>0</v>
      </c>
      <c r="J1116" s="84" t="b">
        <v>0</v>
      </c>
      <c r="K1116" s="84" t="b">
        <v>0</v>
      </c>
      <c r="L1116" s="84" t="b">
        <v>0</v>
      </c>
    </row>
    <row r="1117" spans="1:12" ht="15">
      <c r="A1117" s="84" t="s">
        <v>3427</v>
      </c>
      <c r="B1117" s="84" t="s">
        <v>3428</v>
      </c>
      <c r="C1117" s="84">
        <v>2</v>
      </c>
      <c r="D1117" s="118">
        <v>0.0032942779382255176</v>
      </c>
      <c r="E1117" s="118">
        <v>2.6101276130759956</v>
      </c>
      <c r="F1117" s="84" t="s">
        <v>2566</v>
      </c>
      <c r="G1117" s="84" t="b">
        <v>0</v>
      </c>
      <c r="H1117" s="84" t="b">
        <v>0</v>
      </c>
      <c r="I1117" s="84" t="b">
        <v>0</v>
      </c>
      <c r="J1117" s="84" t="b">
        <v>0</v>
      </c>
      <c r="K1117" s="84" t="b">
        <v>0</v>
      </c>
      <c r="L1117" s="84" t="b">
        <v>0</v>
      </c>
    </row>
    <row r="1118" spans="1:12" ht="15">
      <c r="A1118" s="84" t="s">
        <v>3428</v>
      </c>
      <c r="B1118" s="84" t="s">
        <v>2764</v>
      </c>
      <c r="C1118" s="84">
        <v>2</v>
      </c>
      <c r="D1118" s="118">
        <v>0.0032942779382255176</v>
      </c>
      <c r="E1118" s="118">
        <v>2.3090976174120144</v>
      </c>
      <c r="F1118" s="84" t="s">
        <v>2566</v>
      </c>
      <c r="G1118" s="84" t="b">
        <v>0</v>
      </c>
      <c r="H1118" s="84" t="b">
        <v>0</v>
      </c>
      <c r="I1118" s="84" t="b">
        <v>0</v>
      </c>
      <c r="J1118" s="84" t="b">
        <v>0</v>
      </c>
      <c r="K1118" s="84" t="b">
        <v>0</v>
      </c>
      <c r="L1118" s="84" t="b">
        <v>0</v>
      </c>
    </row>
    <row r="1119" spans="1:12" ht="15">
      <c r="A1119" s="84" t="s">
        <v>3850</v>
      </c>
      <c r="B1119" s="84" t="s">
        <v>3851</v>
      </c>
      <c r="C1119" s="84">
        <v>2</v>
      </c>
      <c r="D1119" s="118">
        <v>0.0032942779382255176</v>
      </c>
      <c r="E1119" s="118">
        <v>2.6101276130759956</v>
      </c>
      <c r="F1119" s="84" t="s">
        <v>2566</v>
      </c>
      <c r="G1119" s="84" t="b">
        <v>0</v>
      </c>
      <c r="H1119" s="84" t="b">
        <v>0</v>
      </c>
      <c r="I1119" s="84" t="b">
        <v>0</v>
      </c>
      <c r="J1119" s="84" t="b">
        <v>0</v>
      </c>
      <c r="K1119" s="84" t="b">
        <v>0</v>
      </c>
      <c r="L1119" s="84" t="b">
        <v>0</v>
      </c>
    </row>
    <row r="1120" spans="1:12" ht="15">
      <c r="A1120" s="84" t="s">
        <v>2743</v>
      </c>
      <c r="B1120" s="84" t="s">
        <v>2733</v>
      </c>
      <c r="C1120" s="84">
        <v>2</v>
      </c>
      <c r="D1120" s="118">
        <v>0.0032942779382255176</v>
      </c>
      <c r="E1120" s="118">
        <v>1.2035874326420402</v>
      </c>
      <c r="F1120" s="84" t="s">
        <v>2566</v>
      </c>
      <c r="G1120" s="84" t="b">
        <v>0</v>
      </c>
      <c r="H1120" s="84" t="b">
        <v>0</v>
      </c>
      <c r="I1120" s="84" t="b">
        <v>0</v>
      </c>
      <c r="J1120" s="84" t="b">
        <v>0</v>
      </c>
      <c r="K1120" s="84" t="b">
        <v>0</v>
      </c>
      <c r="L1120" s="84" t="b">
        <v>0</v>
      </c>
    </row>
    <row r="1121" spans="1:12" ht="15">
      <c r="A1121" s="84" t="s">
        <v>2734</v>
      </c>
      <c r="B1121" s="84" t="s">
        <v>3352</v>
      </c>
      <c r="C1121" s="84">
        <v>2</v>
      </c>
      <c r="D1121" s="118">
        <v>0.0032942779382255176</v>
      </c>
      <c r="E1121" s="118">
        <v>1.471824914909714</v>
      </c>
      <c r="F1121" s="84" t="s">
        <v>2566</v>
      </c>
      <c r="G1121" s="84" t="b">
        <v>0</v>
      </c>
      <c r="H1121" s="84" t="b">
        <v>0</v>
      </c>
      <c r="I1121" s="84" t="b">
        <v>0</v>
      </c>
      <c r="J1121" s="84" t="b">
        <v>0</v>
      </c>
      <c r="K1121" s="84" t="b">
        <v>0</v>
      </c>
      <c r="L1121" s="84" t="b">
        <v>0</v>
      </c>
    </row>
    <row r="1122" spans="1:12" ht="15">
      <c r="A1122" s="84" t="s">
        <v>306</v>
      </c>
      <c r="B1122" s="84" t="s">
        <v>295</v>
      </c>
      <c r="C1122" s="84">
        <v>2</v>
      </c>
      <c r="D1122" s="118">
        <v>0.0032942779382255176</v>
      </c>
      <c r="E1122" s="118">
        <v>1.4340363540203143</v>
      </c>
      <c r="F1122" s="84" t="s">
        <v>2566</v>
      </c>
      <c r="G1122" s="84" t="b">
        <v>0</v>
      </c>
      <c r="H1122" s="84" t="b">
        <v>0</v>
      </c>
      <c r="I1122" s="84" t="b">
        <v>0</v>
      </c>
      <c r="J1122" s="84" t="b">
        <v>0</v>
      </c>
      <c r="K1122" s="84" t="b">
        <v>0</v>
      </c>
      <c r="L1122" s="84" t="b">
        <v>0</v>
      </c>
    </row>
    <row r="1123" spans="1:12" ht="15">
      <c r="A1123" s="84" t="s">
        <v>2747</v>
      </c>
      <c r="B1123" s="84" t="s">
        <v>2748</v>
      </c>
      <c r="C1123" s="84">
        <v>5</v>
      </c>
      <c r="D1123" s="118">
        <v>0.006241897898795879</v>
      </c>
      <c r="E1123" s="118">
        <v>2.1405080430381798</v>
      </c>
      <c r="F1123" s="84" t="s">
        <v>2567</v>
      </c>
      <c r="G1123" s="84" t="b">
        <v>0</v>
      </c>
      <c r="H1123" s="84" t="b">
        <v>0</v>
      </c>
      <c r="I1123" s="84" t="b">
        <v>0</v>
      </c>
      <c r="J1123" s="84" t="b">
        <v>0</v>
      </c>
      <c r="K1123" s="84" t="b">
        <v>0</v>
      </c>
      <c r="L1123" s="84" t="b">
        <v>0</v>
      </c>
    </row>
    <row r="1124" spans="1:12" ht="15">
      <c r="A1124" s="84" t="s">
        <v>2748</v>
      </c>
      <c r="B1124" s="84" t="s">
        <v>3401</v>
      </c>
      <c r="C1124" s="84">
        <v>5</v>
      </c>
      <c r="D1124" s="118">
        <v>0.006241897898795879</v>
      </c>
      <c r="E1124" s="118">
        <v>2.1405080430381798</v>
      </c>
      <c r="F1124" s="84" t="s">
        <v>2567</v>
      </c>
      <c r="G1124" s="84" t="b">
        <v>0</v>
      </c>
      <c r="H1124" s="84" t="b">
        <v>0</v>
      </c>
      <c r="I1124" s="84" t="b">
        <v>0</v>
      </c>
      <c r="J1124" s="84" t="b">
        <v>0</v>
      </c>
      <c r="K1124" s="84" t="b">
        <v>0</v>
      </c>
      <c r="L1124" s="84" t="b">
        <v>0</v>
      </c>
    </row>
    <row r="1125" spans="1:12" ht="15">
      <c r="A1125" s="84" t="s">
        <v>3401</v>
      </c>
      <c r="B1125" s="84" t="s">
        <v>3402</v>
      </c>
      <c r="C1125" s="84">
        <v>5</v>
      </c>
      <c r="D1125" s="118">
        <v>0.006241897898795879</v>
      </c>
      <c r="E1125" s="118">
        <v>2.1405080430381798</v>
      </c>
      <c r="F1125" s="84" t="s">
        <v>2567</v>
      </c>
      <c r="G1125" s="84" t="b">
        <v>0</v>
      </c>
      <c r="H1125" s="84" t="b">
        <v>0</v>
      </c>
      <c r="I1125" s="84" t="b">
        <v>0</v>
      </c>
      <c r="J1125" s="84" t="b">
        <v>0</v>
      </c>
      <c r="K1125" s="84" t="b">
        <v>0</v>
      </c>
      <c r="L1125" s="84" t="b">
        <v>0</v>
      </c>
    </row>
    <row r="1126" spans="1:12" ht="15">
      <c r="A1126" s="84" t="s">
        <v>3402</v>
      </c>
      <c r="B1126" s="84" t="s">
        <v>3403</v>
      </c>
      <c r="C1126" s="84">
        <v>5</v>
      </c>
      <c r="D1126" s="118">
        <v>0.006241897898795879</v>
      </c>
      <c r="E1126" s="118">
        <v>2.1405080430381798</v>
      </c>
      <c r="F1126" s="84" t="s">
        <v>2567</v>
      </c>
      <c r="G1126" s="84" t="b">
        <v>0</v>
      </c>
      <c r="H1126" s="84" t="b">
        <v>0</v>
      </c>
      <c r="I1126" s="84" t="b">
        <v>0</v>
      </c>
      <c r="J1126" s="84" t="b">
        <v>0</v>
      </c>
      <c r="K1126" s="84" t="b">
        <v>0</v>
      </c>
      <c r="L1126" s="84" t="b">
        <v>0</v>
      </c>
    </row>
    <row r="1127" spans="1:12" ht="15">
      <c r="A1127" s="84" t="s">
        <v>3403</v>
      </c>
      <c r="B1127" s="84" t="s">
        <v>3404</v>
      </c>
      <c r="C1127" s="84">
        <v>5</v>
      </c>
      <c r="D1127" s="118">
        <v>0.006241897898795879</v>
      </c>
      <c r="E1127" s="118">
        <v>2.1405080430381798</v>
      </c>
      <c r="F1127" s="84" t="s">
        <v>2567</v>
      </c>
      <c r="G1127" s="84" t="b">
        <v>0</v>
      </c>
      <c r="H1127" s="84" t="b">
        <v>0</v>
      </c>
      <c r="I1127" s="84" t="b">
        <v>0</v>
      </c>
      <c r="J1127" s="84" t="b">
        <v>0</v>
      </c>
      <c r="K1127" s="84" t="b">
        <v>0</v>
      </c>
      <c r="L1127" s="84" t="b">
        <v>0</v>
      </c>
    </row>
    <row r="1128" spans="1:12" ht="15">
      <c r="A1128" s="84" t="s">
        <v>3404</v>
      </c>
      <c r="B1128" s="84" t="s">
        <v>3324</v>
      </c>
      <c r="C1128" s="84">
        <v>5</v>
      </c>
      <c r="D1128" s="118">
        <v>0.006241897898795879</v>
      </c>
      <c r="E1128" s="118">
        <v>2.1405080430381798</v>
      </c>
      <c r="F1128" s="84" t="s">
        <v>2567</v>
      </c>
      <c r="G1128" s="84" t="b">
        <v>0</v>
      </c>
      <c r="H1128" s="84" t="b">
        <v>0</v>
      </c>
      <c r="I1128" s="84" t="b">
        <v>0</v>
      </c>
      <c r="J1128" s="84" t="b">
        <v>0</v>
      </c>
      <c r="K1128" s="84" t="b">
        <v>0</v>
      </c>
      <c r="L1128" s="84" t="b">
        <v>0</v>
      </c>
    </row>
    <row r="1129" spans="1:12" ht="15">
      <c r="A1129" s="84" t="s">
        <v>3324</v>
      </c>
      <c r="B1129" s="84" t="s">
        <v>3405</v>
      </c>
      <c r="C1129" s="84">
        <v>5</v>
      </c>
      <c r="D1129" s="118">
        <v>0.006241897898795879</v>
      </c>
      <c r="E1129" s="118">
        <v>2.1405080430381798</v>
      </c>
      <c r="F1129" s="84" t="s">
        <v>2567</v>
      </c>
      <c r="G1129" s="84" t="b">
        <v>0</v>
      </c>
      <c r="H1129" s="84" t="b">
        <v>0</v>
      </c>
      <c r="I1129" s="84" t="b">
        <v>0</v>
      </c>
      <c r="J1129" s="84" t="b">
        <v>0</v>
      </c>
      <c r="K1129" s="84" t="b">
        <v>0</v>
      </c>
      <c r="L1129" s="84" t="b">
        <v>0</v>
      </c>
    </row>
    <row r="1130" spans="1:12" ht="15">
      <c r="A1130" s="84" t="s">
        <v>3405</v>
      </c>
      <c r="B1130" s="84" t="s">
        <v>3406</v>
      </c>
      <c r="C1130" s="84">
        <v>5</v>
      </c>
      <c r="D1130" s="118">
        <v>0.006241897898795879</v>
      </c>
      <c r="E1130" s="118">
        <v>2.1405080430381798</v>
      </c>
      <c r="F1130" s="84" t="s">
        <v>2567</v>
      </c>
      <c r="G1130" s="84" t="b">
        <v>0</v>
      </c>
      <c r="H1130" s="84" t="b">
        <v>0</v>
      </c>
      <c r="I1130" s="84" t="b">
        <v>0</v>
      </c>
      <c r="J1130" s="84" t="b">
        <v>0</v>
      </c>
      <c r="K1130" s="84" t="b">
        <v>0</v>
      </c>
      <c r="L1130" s="84" t="b">
        <v>0</v>
      </c>
    </row>
    <row r="1131" spans="1:12" ht="15">
      <c r="A1131" s="84" t="s">
        <v>3406</v>
      </c>
      <c r="B1131" s="84" t="s">
        <v>3407</v>
      </c>
      <c r="C1131" s="84">
        <v>5</v>
      </c>
      <c r="D1131" s="118">
        <v>0.006241897898795879</v>
      </c>
      <c r="E1131" s="118">
        <v>2.1405080430381798</v>
      </c>
      <c r="F1131" s="84" t="s">
        <v>2567</v>
      </c>
      <c r="G1131" s="84" t="b">
        <v>0</v>
      </c>
      <c r="H1131" s="84" t="b">
        <v>0</v>
      </c>
      <c r="I1131" s="84" t="b">
        <v>0</v>
      </c>
      <c r="J1131" s="84" t="b">
        <v>0</v>
      </c>
      <c r="K1131" s="84" t="b">
        <v>0</v>
      </c>
      <c r="L1131" s="84" t="b">
        <v>0</v>
      </c>
    </row>
    <row r="1132" spans="1:12" ht="15">
      <c r="A1132" s="84" t="s">
        <v>3407</v>
      </c>
      <c r="B1132" s="84" t="s">
        <v>3408</v>
      </c>
      <c r="C1132" s="84">
        <v>5</v>
      </c>
      <c r="D1132" s="118">
        <v>0.006241897898795879</v>
      </c>
      <c r="E1132" s="118">
        <v>2.1405080430381798</v>
      </c>
      <c r="F1132" s="84" t="s">
        <v>2567</v>
      </c>
      <c r="G1132" s="84" t="b">
        <v>0</v>
      </c>
      <c r="H1132" s="84" t="b">
        <v>0</v>
      </c>
      <c r="I1132" s="84" t="b">
        <v>0</v>
      </c>
      <c r="J1132" s="84" t="b">
        <v>0</v>
      </c>
      <c r="K1132" s="84" t="b">
        <v>0</v>
      </c>
      <c r="L1132" s="84" t="b">
        <v>0</v>
      </c>
    </row>
    <row r="1133" spans="1:12" ht="15">
      <c r="A1133" s="84" t="s">
        <v>3408</v>
      </c>
      <c r="B1133" s="84" t="s">
        <v>1469</v>
      </c>
      <c r="C1133" s="84">
        <v>5</v>
      </c>
      <c r="D1133" s="118">
        <v>0.006241897898795879</v>
      </c>
      <c r="E1133" s="118">
        <v>1.237418056046236</v>
      </c>
      <c r="F1133" s="84" t="s">
        <v>2567</v>
      </c>
      <c r="G1133" s="84" t="b">
        <v>0</v>
      </c>
      <c r="H1133" s="84" t="b">
        <v>0</v>
      </c>
      <c r="I1133" s="84" t="b">
        <v>0</v>
      </c>
      <c r="J1133" s="84" t="b">
        <v>0</v>
      </c>
      <c r="K1133" s="84" t="b">
        <v>0</v>
      </c>
      <c r="L1133" s="84" t="b">
        <v>0</v>
      </c>
    </row>
    <row r="1134" spans="1:12" ht="15">
      <c r="A1134" s="84" t="s">
        <v>1469</v>
      </c>
      <c r="B1134" s="84" t="s">
        <v>3409</v>
      </c>
      <c r="C1134" s="84">
        <v>5</v>
      </c>
      <c r="D1134" s="118">
        <v>0.006241897898795879</v>
      </c>
      <c r="E1134" s="118">
        <v>1.237418056046236</v>
      </c>
      <c r="F1134" s="84" t="s">
        <v>2567</v>
      </c>
      <c r="G1134" s="84" t="b">
        <v>0</v>
      </c>
      <c r="H1134" s="84" t="b">
        <v>0</v>
      </c>
      <c r="I1134" s="84" t="b">
        <v>0</v>
      </c>
      <c r="J1134" s="84" t="b">
        <v>0</v>
      </c>
      <c r="K1134" s="84" t="b">
        <v>0</v>
      </c>
      <c r="L1134" s="84" t="b">
        <v>0</v>
      </c>
    </row>
    <row r="1135" spans="1:12" ht="15">
      <c r="A1135" s="84" t="s">
        <v>2734</v>
      </c>
      <c r="B1135" s="84" t="s">
        <v>2733</v>
      </c>
      <c r="C1135" s="84">
        <v>4</v>
      </c>
      <c r="D1135" s="118">
        <v>0.005523081231649033</v>
      </c>
      <c r="E1135" s="118">
        <v>1.0069691346679621</v>
      </c>
      <c r="F1135" s="84" t="s">
        <v>2567</v>
      </c>
      <c r="G1135" s="84" t="b">
        <v>0</v>
      </c>
      <c r="H1135" s="84" t="b">
        <v>0</v>
      </c>
      <c r="I1135" s="84" t="b">
        <v>0</v>
      </c>
      <c r="J1135" s="84" t="b">
        <v>0</v>
      </c>
      <c r="K1135" s="84" t="b">
        <v>0</v>
      </c>
      <c r="L1135" s="84" t="b">
        <v>0</v>
      </c>
    </row>
    <row r="1136" spans="1:12" ht="15">
      <c r="A1136" s="84" t="s">
        <v>2745</v>
      </c>
      <c r="B1136" s="84" t="s">
        <v>3357</v>
      </c>
      <c r="C1136" s="84">
        <v>4</v>
      </c>
      <c r="D1136" s="118">
        <v>0.005523081231649033</v>
      </c>
      <c r="E1136" s="118">
        <v>1.9363880603822547</v>
      </c>
      <c r="F1136" s="84" t="s">
        <v>2567</v>
      </c>
      <c r="G1136" s="84" t="b">
        <v>0</v>
      </c>
      <c r="H1136" s="84" t="b">
        <v>0</v>
      </c>
      <c r="I1136" s="84" t="b">
        <v>0</v>
      </c>
      <c r="J1136" s="84" t="b">
        <v>0</v>
      </c>
      <c r="K1136" s="84" t="b">
        <v>0</v>
      </c>
      <c r="L1136" s="84" t="b">
        <v>0</v>
      </c>
    </row>
    <row r="1137" spans="1:12" ht="15">
      <c r="A1137" s="84" t="s">
        <v>3357</v>
      </c>
      <c r="B1137" s="84" t="s">
        <v>3311</v>
      </c>
      <c r="C1137" s="84">
        <v>4</v>
      </c>
      <c r="D1137" s="118">
        <v>0.005523081231649033</v>
      </c>
      <c r="E1137" s="118">
        <v>2.237418056046236</v>
      </c>
      <c r="F1137" s="84" t="s">
        <v>2567</v>
      </c>
      <c r="G1137" s="84" t="b">
        <v>0</v>
      </c>
      <c r="H1137" s="84" t="b">
        <v>0</v>
      </c>
      <c r="I1137" s="84" t="b">
        <v>0</v>
      </c>
      <c r="J1137" s="84" t="b">
        <v>0</v>
      </c>
      <c r="K1137" s="84" t="b">
        <v>0</v>
      </c>
      <c r="L1137" s="84" t="b">
        <v>0</v>
      </c>
    </row>
    <row r="1138" spans="1:12" ht="15">
      <c r="A1138" s="84" t="s">
        <v>3311</v>
      </c>
      <c r="B1138" s="84" t="s">
        <v>3358</v>
      </c>
      <c r="C1138" s="84">
        <v>4</v>
      </c>
      <c r="D1138" s="118">
        <v>0.005523081231649033</v>
      </c>
      <c r="E1138" s="118">
        <v>2.237418056046236</v>
      </c>
      <c r="F1138" s="84" t="s">
        <v>2567</v>
      </c>
      <c r="G1138" s="84" t="b">
        <v>0</v>
      </c>
      <c r="H1138" s="84" t="b">
        <v>0</v>
      </c>
      <c r="I1138" s="84" t="b">
        <v>0</v>
      </c>
      <c r="J1138" s="84" t="b">
        <v>0</v>
      </c>
      <c r="K1138" s="84" t="b">
        <v>0</v>
      </c>
      <c r="L1138" s="84" t="b">
        <v>0</v>
      </c>
    </row>
    <row r="1139" spans="1:12" ht="15">
      <c r="A1139" s="84" t="s">
        <v>3358</v>
      </c>
      <c r="B1139" s="84" t="s">
        <v>2733</v>
      </c>
      <c r="C1139" s="84">
        <v>4</v>
      </c>
      <c r="D1139" s="118">
        <v>0.005523081231649033</v>
      </c>
      <c r="E1139" s="118">
        <v>1.6090291259959244</v>
      </c>
      <c r="F1139" s="84" t="s">
        <v>2567</v>
      </c>
      <c r="G1139" s="84" t="b">
        <v>0</v>
      </c>
      <c r="H1139" s="84" t="b">
        <v>0</v>
      </c>
      <c r="I1139" s="84" t="b">
        <v>0</v>
      </c>
      <c r="J1139" s="84" t="b">
        <v>0</v>
      </c>
      <c r="K1139" s="84" t="b">
        <v>0</v>
      </c>
      <c r="L1139" s="84" t="b">
        <v>0</v>
      </c>
    </row>
    <row r="1140" spans="1:12" ht="15">
      <c r="A1140" s="84" t="s">
        <v>2733</v>
      </c>
      <c r="B1140" s="84" t="s">
        <v>3359</v>
      </c>
      <c r="C1140" s="84">
        <v>4</v>
      </c>
      <c r="D1140" s="118">
        <v>0.005523081231649033</v>
      </c>
      <c r="E1140" s="118">
        <v>1.6933500116959603</v>
      </c>
      <c r="F1140" s="84" t="s">
        <v>2567</v>
      </c>
      <c r="G1140" s="84" t="b">
        <v>0</v>
      </c>
      <c r="H1140" s="84" t="b">
        <v>0</v>
      </c>
      <c r="I1140" s="84" t="b">
        <v>0</v>
      </c>
      <c r="J1140" s="84" t="b">
        <v>0</v>
      </c>
      <c r="K1140" s="84" t="b">
        <v>0</v>
      </c>
      <c r="L1140" s="84" t="b">
        <v>0</v>
      </c>
    </row>
    <row r="1141" spans="1:12" ht="15">
      <c r="A1141" s="84" t="s">
        <v>3359</v>
      </c>
      <c r="B1141" s="84" t="s">
        <v>3360</v>
      </c>
      <c r="C1141" s="84">
        <v>4</v>
      </c>
      <c r="D1141" s="118">
        <v>0.005523081231649033</v>
      </c>
      <c r="E1141" s="118">
        <v>2.237418056046236</v>
      </c>
      <c r="F1141" s="84" t="s">
        <v>2567</v>
      </c>
      <c r="G1141" s="84" t="b">
        <v>0</v>
      </c>
      <c r="H1141" s="84" t="b">
        <v>0</v>
      </c>
      <c r="I1141" s="84" t="b">
        <v>0</v>
      </c>
      <c r="J1141" s="84" t="b">
        <v>0</v>
      </c>
      <c r="K1141" s="84" t="b">
        <v>0</v>
      </c>
      <c r="L1141" s="84" t="b">
        <v>0</v>
      </c>
    </row>
    <row r="1142" spans="1:12" ht="15">
      <c r="A1142" s="84" t="s">
        <v>3360</v>
      </c>
      <c r="B1142" s="84" t="s">
        <v>3361</v>
      </c>
      <c r="C1142" s="84">
        <v>4</v>
      </c>
      <c r="D1142" s="118">
        <v>0.005523081231649033</v>
      </c>
      <c r="E1142" s="118">
        <v>2.237418056046236</v>
      </c>
      <c r="F1142" s="84" t="s">
        <v>2567</v>
      </c>
      <c r="G1142" s="84" t="b">
        <v>0</v>
      </c>
      <c r="H1142" s="84" t="b">
        <v>0</v>
      </c>
      <c r="I1142" s="84" t="b">
        <v>0</v>
      </c>
      <c r="J1142" s="84" t="b">
        <v>0</v>
      </c>
      <c r="K1142" s="84" t="b">
        <v>0</v>
      </c>
      <c r="L1142" s="84" t="b">
        <v>0</v>
      </c>
    </row>
    <row r="1143" spans="1:12" ht="15">
      <c r="A1143" s="84" t="s">
        <v>3361</v>
      </c>
      <c r="B1143" s="84" t="s">
        <v>3362</v>
      </c>
      <c r="C1143" s="84">
        <v>4</v>
      </c>
      <c r="D1143" s="118">
        <v>0.005523081231649033</v>
      </c>
      <c r="E1143" s="118">
        <v>2.237418056046236</v>
      </c>
      <c r="F1143" s="84" t="s">
        <v>2567</v>
      </c>
      <c r="G1143" s="84" t="b">
        <v>0</v>
      </c>
      <c r="H1143" s="84" t="b">
        <v>0</v>
      </c>
      <c r="I1143" s="84" t="b">
        <v>0</v>
      </c>
      <c r="J1143" s="84" t="b">
        <v>0</v>
      </c>
      <c r="K1143" s="84" t="b">
        <v>0</v>
      </c>
      <c r="L1143" s="84" t="b">
        <v>0</v>
      </c>
    </row>
    <row r="1144" spans="1:12" ht="15">
      <c r="A1144" s="84" t="s">
        <v>3362</v>
      </c>
      <c r="B1144" s="84" t="s">
        <v>3325</v>
      </c>
      <c r="C1144" s="84">
        <v>4</v>
      </c>
      <c r="D1144" s="118">
        <v>0.005523081231649033</v>
      </c>
      <c r="E1144" s="118">
        <v>2.237418056046236</v>
      </c>
      <c r="F1144" s="84" t="s">
        <v>2567</v>
      </c>
      <c r="G1144" s="84" t="b">
        <v>0</v>
      </c>
      <c r="H1144" s="84" t="b">
        <v>0</v>
      </c>
      <c r="I1144" s="84" t="b">
        <v>0</v>
      </c>
      <c r="J1144" s="84" t="b">
        <v>0</v>
      </c>
      <c r="K1144" s="84" t="b">
        <v>0</v>
      </c>
      <c r="L1144" s="84" t="b">
        <v>0</v>
      </c>
    </row>
    <row r="1145" spans="1:12" ht="15">
      <c r="A1145" s="84" t="s">
        <v>3325</v>
      </c>
      <c r="B1145" s="84" t="s">
        <v>3363</v>
      </c>
      <c r="C1145" s="84">
        <v>4</v>
      </c>
      <c r="D1145" s="118">
        <v>0.005523081231649033</v>
      </c>
      <c r="E1145" s="118">
        <v>2.237418056046236</v>
      </c>
      <c r="F1145" s="84" t="s">
        <v>2567</v>
      </c>
      <c r="G1145" s="84" t="b">
        <v>0</v>
      </c>
      <c r="H1145" s="84" t="b">
        <v>0</v>
      </c>
      <c r="I1145" s="84" t="b">
        <v>0</v>
      </c>
      <c r="J1145" s="84" t="b">
        <v>0</v>
      </c>
      <c r="K1145" s="84" t="b">
        <v>0</v>
      </c>
      <c r="L1145" s="84" t="b">
        <v>0</v>
      </c>
    </row>
    <row r="1146" spans="1:12" ht="15">
      <c r="A1146" s="84" t="s">
        <v>3363</v>
      </c>
      <c r="B1146" s="84" t="s">
        <v>3364</v>
      </c>
      <c r="C1146" s="84">
        <v>4</v>
      </c>
      <c r="D1146" s="118">
        <v>0.005523081231649033</v>
      </c>
      <c r="E1146" s="118">
        <v>2.237418056046236</v>
      </c>
      <c r="F1146" s="84" t="s">
        <v>2567</v>
      </c>
      <c r="G1146" s="84" t="b">
        <v>0</v>
      </c>
      <c r="H1146" s="84" t="b">
        <v>0</v>
      </c>
      <c r="I1146" s="84" t="b">
        <v>0</v>
      </c>
      <c r="J1146" s="84" t="b">
        <v>0</v>
      </c>
      <c r="K1146" s="84" t="b">
        <v>0</v>
      </c>
      <c r="L1146" s="84" t="b">
        <v>0</v>
      </c>
    </row>
    <row r="1147" spans="1:12" ht="15">
      <c r="A1147" s="84" t="s">
        <v>3364</v>
      </c>
      <c r="B1147" s="84" t="s">
        <v>3365</v>
      </c>
      <c r="C1147" s="84">
        <v>4</v>
      </c>
      <c r="D1147" s="118">
        <v>0.005523081231649033</v>
      </c>
      <c r="E1147" s="118">
        <v>2.237418056046236</v>
      </c>
      <c r="F1147" s="84" t="s">
        <v>2567</v>
      </c>
      <c r="G1147" s="84" t="b">
        <v>0</v>
      </c>
      <c r="H1147" s="84" t="b">
        <v>0</v>
      </c>
      <c r="I1147" s="84" t="b">
        <v>0</v>
      </c>
      <c r="J1147" s="84" t="b">
        <v>0</v>
      </c>
      <c r="K1147" s="84" t="b">
        <v>0</v>
      </c>
      <c r="L1147" s="84" t="b">
        <v>0</v>
      </c>
    </row>
    <row r="1148" spans="1:12" ht="15">
      <c r="A1148" s="84" t="s">
        <v>303</v>
      </c>
      <c r="B1148" s="84" t="s">
        <v>2747</v>
      </c>
      <c r="C1148" s="84">
        <v>4</v>
      </c>
      <c r="D1148" s="118">
        <v>0.005523081231649033</v>
      </c>
      <c r="E1148" s="118">
        <v>1.7255346950673616</v>
      </c>
      <c r="F1148" s="84" t="s">
        <v>2567</v>
      </c>
      <c r="G1148" s="84" t="b">
        <v>0</v>
      </c>
      <c r="H1148" s="84" t="b">
        <v>0</v>
      </c>
      <c r="I1148" s="84" t="b">
        <v>0</v>
      </c>
      <c r="J1148" s="84" t="b">
        <v>0</v>
      </c>
      <c r="K1148" s="84" t="b">
        <v>0</v>
      </c>
      <c r="L1148" s="84" t="b">
        <v>0</v>
      </c>
    </row>
    <row r="1149" spans="1:12" ht="15">
      <c r="A1149" s="84" t="s">
        <v>3304</v>
      </c>
      <c r="B1149" s="84" t="s">
        <v>3313</v>
      </c>
      <c r="C1149" s="84">
        <v>3</v>
      </c>
      <c r="D1149" s="118">
        <v>0.0046543549262298076</v>
      </c>
      <c r="E1149" s="118">
        <v>2.237418056046236</v>
      </c>
      <c r="F1149" s="84" t="s">
        <v>2567</v>
      </c>
      <c r="G1149" s="84" t="b">
        <v>0</v>
      </c>
      <c r="H1149" s="84" t="b">
        <v>0</v>
      </c>
      <c r="I1149" s="84" t="b">
        <v>0</v>
      </c>
      <c r="J1149" s="84" t="b">
        <v>0</v>
      </c>
      <c r="K1149" s="84" t="b">
        <v>0</v>
      </c>
      <c r="L1149" s="84" t="b">
        <v>0</v>
      </c>
    </row>
    <row r="1150" spans="1:12" ht="15">
      <c r="A1150" s="84" t="s">
        <v>3313</v>
      </c>
      <c r="B1150" s="84" t="s">
        <v>3314</v>
      </c>
      <c r="C1150" s="84">
        <v>3</v>
      </c>
      <c r="D1150" s="118">
        <v>0.0046543549262298076</v>
      </c>
      <c r="E1150" s="118">
        <v>2.362356792654536</v>
      </c>
      <c r="F1150" s="84" t="s">
        <v>2567</v>
      </c>
      <c r="G1150" s="84" t="b">
        <v>0</v>
      </c>
      <c r="H1150" s="84" t="b">
        <v>0</v>
      </c>
      <c r="I1150" s="84" t="b">
        <v>0</v>
      </c>
      <c r="J1150" s="84" t="b">
        <v>0</v>
      </c>
      <c r="K1150" s="84" t="b">
        <v>0</v>
      </c>
      <c r="L1150" s="84" t="b">
        <v>0</v>
      </c>
    </row>
    <row r="1151" spans="1:12" ht="15">
      <c r="A1151" s="84" t="s">
        <v>3314</v>
      </c>
      <c r="B1151" s="84" t="s">
        <v>1469</v>
      </c>
      <c r="C1151" s="84">
        <v>3</v>
      </c>
      <c r="D1151" s="118">
        <v>0.0046543549262298076</v>
      </c>
      <c r="E1151" s="118">
        <v>1.237418056046236</v>
      </c>
      <c r="F1151" s="84" t="s">
        <v>2567</v>
      </c>
      <c r="G1151" s="84" t="b">
        <v>0</v>
      </c>
      <c r="H1151" s="84" t="b">
        <v>0</v>
      </c>
      <c r="I1151" s="84" t="b">
        <v>0</v>
      </c>
      <c r="J1151" s="84" t="b">
        <v>0</v>
      </c>
      <c r="K1151" s="84" t="b">
        <v>0</v>
      </c>
      <c r="L1151" s="84" t="b">
        <v>0</v>
      </c>
    </row>
    <row r="1152" spans="1:12" ht="15">
      <c r="A1152" s="84" t="s">
        <v>1469</v>
      </c>
      <c r="B1152" s="84" t="s">
        <v>3315</v>
      </c>
      <c r="C1152" s="84">
        <v>3</v>
      </c>
      <c r="D1152" s="118">
        <v>0.0046543549262298076</v>
      </c>
      <c r="E1152" s="118">
        <v>1.237418056046236</v>
      </c>
      <c r="F1152" s="84" t="s">
        <v>2567</v>
      </c>
      <c r="G1152" s="84" t="b">
        <v>0</v>
      </c>
      <c r="H1152" s="84" t="b">
        <v>0</v>
      </c>
      <c r="I1152" s="84" t="b">
        <v>0</v>
      </c>
      <c r="J1152" s="84" t="b">
        <v>0</v>
      </c>
      <c r="K1152" s="84" t="b">
        <v>0</v>
      </c>
      <c r="L1152" s="84" t="b">
        <v>0</v>
      </c>
    </row>
    <row r="1153" spans="1:12" ht="15">
      <c r="A1153" s="84" t="s">
        <v>3315</v>
      </c>
      <c r="B1153" s="84" t="s">
        <v>3316</v>
      </c>
      <c r="C1153" s="84">
        <v>3</v>
      </c>
      <c r="D1153" s="118">
        <v>0.0046543549262298076</v>
      </c>
      <c r="E1153" s="118">
        <v>2.362356792654536</v>
      </c>
      <c r="F1153" s="84" t="s">
        <v>2567</v>
      </c>
      <c r="G1153" s="84" t="b">
        <v>0</v>
      </c>
      <c r="H1153" s="84" t="b">
        <v>0</v>
      </c>
      <c r="I1153" s="84" t="b">
        <v>0</v>
      </c>
      <c r="J1153" s="84" t="b">
        <v>0</v>
      </c>
      <c r="K1153" s="84" t="b">
        <v>0</v>
      </c>
      <c r="L1153" s="84" t="b">
        <v>0</v>
      </c>
    </row>
    <row r="1154" spans="1:12" ht="15">
      <c r="A1154" s="84" t="s">
        <v>3316</v>
      </c>
      <c r="B1154" s="84" t="s">
        <v>3317</v>
      </c>
      <c r="C1154" s="84">
        <v>3</v>
      </c>
      <c r="D1154" s="118">
        <v>0.0046543549262298076</v>
      </c>
      <c r="E1154" s="118">
        <v>2.362356792654536</v>
      </c>
      <c r="F1154" s="84" t="s">
        <v>2567</v>
      </c>
      <c r="G1154" s="84" t="b">
        <v>0</v>
      </c>
      <c r="H1154" s="84" t="b">
        <v>0</v>
      </c>
      <c r="I1154" s="84" t="b">
        <v>0</v>
      </c>
      <c r="J1154" s="84" t="b">
        <v>0</v>
      </c>
      <c r="K1154" s="84" t="b">
        <v>0</v>
      </c>
      <c r="L1154" s="84" t="b">
        <v>0</v>
      </c>
    </row>
    <row r="1155" spans="1:12" ht="15">
      <c r="A1155" s="84" t="s">
        <v>3296</v>
      </c>
      <c r="B1155" s="84" t="s">
        <v>3297</v>
      </c>
      <c r="C1155" s="84">
        <v>3</v>
      </c>
      <c r="D1155" s="118">
        <v>0.0046543549262298076</v>
      </c>
      <c r="E1155" s="118">
        <v>2.362356792654536</v>
      </c>
      <c r="F1155" s="84" t="s">
        <v>2567</v>
      </c>
      <c r="G1155" s="84" t="b">
        <v>0</v>
      </c>
      <c r="H1155" s="84" t="b">
        <v>0</v>
      </c>
      <c r="I1155" s="84" t="b">
        <v>0</v>
      </c>
      <c r="J1155" s="84" t="b">
        <v>0</v>
      </c>
      <c r="K1155" s="84" t="b">
        <v>0</v>
      </c>
      <c r="L1155" s="84" t="b">
        <v>0</v>
      </c>
    </row>
    <row r="1156" spans="1:12" ht="15">
      <c r="A1156" s="84" t="s">
        <v>3297</v>
      </c>
      <c r="B1156" s="84" t="s">
        <v>3298</v>
      </c>
      <c r="C1156" s="84">
        <v>3</v>
      </c>
      <c r="D1156" s="118">
        <v>0.0046543549262298076</v>
      </c>
      <c r="E1156" s="118">
        <v>2.362356792654536</v>
      </c>
      <c r="F1156" s="84" t="s">
        <v>2567</v>
      </c>
      <c r="G1156" s="84" t="b">
        <v>0</v>
      </c>
      <c r="H1156" s="84" t="b">
        <v>0</v>
      </c>
      <c r="I1156" s="84" t="b">
        <v>0</v>
      </c>
      <c r="J1156" s="84" t="b">
        <v>0</v>
      </c>
      <c r="K1156" s="84" t="b">
        <v>0</v>
      </c>
      <c r="L1156" s="84" t="b">
        <v>0</v>
      </c>
    </row>
    <row r="1157" spans="1:12" ht="15">
      <c r="A1157" s="84" t="s">
        <v>303</v>
      </c>
      <c r="B1157" s="84" t="s">
        <v>2745</v>
      </c>
      <c r="C1157" s="84">
        <v>3</v>
      </c>
      <c r="D1157" s="118">
        <v>0.0046543549262298076</v>
      </c>
      <c r="E1157" s="118">
        <v>1.4245046994033805</v>
      </c>
      <c r="F1157" s="84" t="s">
        <v>2567</v>
      </c>
      <c r="G1157" s="84" t="b">
        <v>0</v>
      </c>
      <c r="H1157" s="84" t="b">
        <v>0</v>
      </c>
      <c r="I1157" s="84" t="b">
        <v>0</v>
      </c>
      <c r="J1157" s="84" t="b">
        <v>0</v>
      </c>
      <c r="K1157" s="84" t="b">
        <v>0</v>
      </c>
      <c r="L1157" s="84" t="b">
        <v>0</v>
      </c>
    </row>
    <row r="1158" spans="1:12" ht="15">
      <c r="A1158" s="84" t="s">
        <v>3365</v>
      </c>
      <c r="B1158" s="84" t="s">
        <v>3431</v>
      </c>
      <c r="C1158" s="84">
        <v>3</v>
      </c>
      <c r="D1158" s="118">
        <v>0.0046543549262298076</v>
      </c>
      <c r="E1158" s="118">
        <v>2.237418056046236</v>
      </c>
      <c r="F1158" s="84" t="s">
        <v>2567</v>
      </c>
      <c r="G1158" s="84" t="b">
        <v>0</v>
      </c>
      <c r="H1158" s="84" t="b">
        <v>0</v>
      </c>
      <c r="I1158" s="84" t="b">
        <v>0</v>
      </c>
      <c r="J1158" s="84" t="b">
        <v>0</v>
      </c>
      <c r="K1158" s="84" t="b">
        <v>0</v>
      </c>
      <c r="L1158" s="84" t="b">
        <v>0</v>
      </c>
    </row>
    <row r="1159" spans="1:12" ht="15">
      <c r="A1159" s="84" t="s">
        <v>3520</v>
      </c>
      <c r="B1159" s="84" t="s">
        <v>3521</v>
      </c>
      <c r="C1159" s="84">
        <v>2</v>
      </c>
      <c r="D1159" s="118">
        <v>0.0035840269427752846</v>
      </c>
      <c r="E1159" s="118">
        <v>2.5384480517102173</v>
      </c>
      <c r="F1159" s="84" t="s">
        <v>2567</v>
      </c>
      <c r="G1159" s="84" t="b">
        <v>0</v>
      </c>
      <c r="H1159" s="84" t="b">
        <v>0</v>
      </c>
      <c r="I1159" s="84" t="b">
        <v>0</v>
      </c>
      <c r="J1159" s="84" t="b">
        <v>0</v>
      </c>
      <c r="K1159" s="84" t="b">
        <v>0</v>
      </c>
      <c r="L1159" s="84" t="b">
        <v>0</v>
      </c>
    </row>
    <row r="1160" spans="1:12" ht="15">
      <c r="A1160" s="84" t="s">
        <v>3521</v>
      </c>
      <c r="B1160" s="84" t="s">
        <v>3350</v>
      </c>
      <c r="C1160" s="84">
        <v>2</v>
      </c>
      <c r="D1160" s="118">
        <v>0.0035840269427752846</v>
      </c>
      <c r="E1160" s="118">
        <v>2.237418056046236</v>
      </c>
      <c r="F1160" s="84" t="s">
        <v>2567</v>
      </c>
      <c r="G1160" s="84" t="b">
        <v>0</v>
      </c>
      <c r="H1160" s="84" t="b">
        <v>0</v>
      </c>
      <c r="I1160" s="84" t="b">
        <v>0</v>
      </c>
      <c r="J1160" s="84" t="b">
        <v>0</v>
      </c>
      <c r="K1160" s="84" t="b">
        <v>0</v>
      </c>
      <c r="L1160" s="84" t="b">
        <v>0</v>
      </c>
    </row>
    <row r="1161" spans="1:12" ht="15">
      <c r="A1161" s="84" t="s">
        <v>3350</v>
      </c>
      <c r="B1161" s="84" t="s">
        <v>3522</v>
      </c>
      <c r="C1161" s="84">
        <v>2</v>
      </c>
      <c r="D1161" s="118">
        <v>0.0035840269427752846</v>
      </c>
      <c r="E1161" s="118">
        <v>2.237418056046236</v>
      </c>
      <c r="F1161" s="84" t="s">
        <v>2567</v>
      </c>
      <c r="G1161" s="84" t="b">
        <v>0</v>
      </c>
      <c r="H1161" s="84" t="b">
        <v>0</v>
      </c>
      <c r="I1161" s="84" t="b">
        <v>0</v>
      </c>
      <c r="J1161" s="84" t="b">
        <v>0</v>
      </c>
      <c r="K1161" s="84" t="b">
        <v>0</v>
      </c>
      <c r="L1161" s="84" t="b">
        <v>0</v>
      </c>
    </row>
    <row r="1162" spans="1:12" ht="15">
      <c r="A1162" s="84" t="s">
        <v>3522</v>
      </c>
      <c r="B1162" s="84" t="s">
        <v>3523</v>
      </c>
      <c r="C1162" s="84">
        <v>2</v>
      </c>
      <c r="D1162" s="118">
        <v>0.0035840269427752846</v>
      </c>
      <c r="E1162" s="118">
        <v>2.5384480517102173</v>
      </c>
      <c r="F1162" s="84" t="s">
        <v>2567</v>
      </c>
      <c r="G1162" s="84" t="b">
        <v>0</v>
      </c>
      <c r="H1162" s="84" t="b">
        <v>0</v>
      </c>
      <c r="I1162" s="84" t="b">
        <v>0</v>
      </c>
      <c r="J1162" s="84" t="b">
        <v>0</v>
      </c>
      <c r="K1162" s="84" t="b">
        <v>0</v>
      </c>
      <c r="L1162" s="84" t="b">
        <v>0</v>
      </c>
    </row>
    <row r="1163" spans="1:12" ht="15">
      <c r="A1163" s="84" t="s">
        <v>3523</v>
      </c>
      <c r="B1163" s="84" t="s">
        <v>3524</v>
      </c>
      <c r="C1163" s="84">
        <v>2</v>
      </c>
      <c r="D1163" s="118">
        <v>0.0035840269427752846</v>
      </c>
      <c r="E1163" s="118">
        <v>2.5384480517102173</v>
      </c>
      <c r="F1163" s="84" t="s">
        <v>2567</v>
      </c>
      <c r="G1163" s="84" t="b">
        <v>0</v>
      </c>
      <c r="H1163" s="84" t="b">
        <v>0</v>
      </c>
      <c r="I1163" s="84" t="b">
        <v>0</v>
      </c>
      <c r="J1163" s="84" t="b">
        <v>0</v>
      </c>
      <c r="K1163" s="84" t="b">
        <v>0</v>
      </c>
      <c r="L1163" s="84" t="b">
        <v>0</v>
      </c>
    </row>
    <row r="1164" spans="1:12" ht="15">
      <c r="A1164" s="84" t="s">
        <v>3524</v>
      </c>
      <c r="B1164" s="84" t="s">
        <v>2746</v>
      </c>
      <c r="C1164" s="84">
        <v>2</v>
      </c>
      <c r="D1164" s="118">
        <v>0.0035840269427752846</v>
      </c>
      <c r="E1164" s="118">
        <v>2.1405080430381798</v>
      </c>
      <c r="F1164" s="84" t="s">
        <v>2567</v>
      </c>
      <c r="G1164" s="84" t="b">
        <v>0</v>
      </c>
      <c r="H1164" s="84" t="b">
        <v>0</v>
      </c>
      <c r="I1164" s="84" t="b">
        <v>0</v>
      </c>
      <c r="J1164" s="84" t="b">
        <v>0</v>
      </c>
      <c r="K1164" s="84" t="b">
        <v>0</v>
      </c>
      <c r="L1164" s="84" t="b">
        <v>0</v>
      </c>
    </row>
    <row r="1165" spans="1:12" ht="15">
      <c r="A1165" s="84" t="s">
        <v>2746</v>
      </c>
      <c r="B1165" s="84" t="s">
        <v>3348</v>
      </c>
      <c r="C1165" s="84">
        <v>2</v>
      </c>
      <c r="D1165" s="118">
        <v>0.0035840269427752846</v>
      </c>
      <c r="E1165" s="118">
        <v>2.1405080430381798</v>
      </c>
      <c r="F1165" s="84" t="s">
        <v>2567</v>
      </c>
      <c r="G1165" s="84" t="b">
        <v>0</v>
      </c>
      <c r="H1165" s="84" t="b">
        <v>0</v>
      </c>
      <c r="I1165" s="84" t="b">
        <v>0</v>
      </c>
      <c r="J1165" s="84" t="b">
        <v>0</v>
      </c>
      <c r="K1165" s="84" t="b">
        <v>0</v>
      </c>
      <c r="L1165" s="84" t="b">
        <v>0</v>
      </c>
    </row>
    <row r="1166" spans="1:12" ht="15">
      <c r="A1166" s="84" t="s">
        <v>3348</v>
      </c>
      <c r="B1166" s="84" t="s">
        <v>2741</v>
      </c>
      <c r="C1166" s="84">
        <v>2</v>
      </c>
      <c r="D1166" s="118">
        <v>0.0035840269427752846</v>
      </c>
      <c r="E1166" s="118">
        <v>2.362356792654536</v>
      </c>
      <c r="F1166" s="84" t="s">
        <v>2567</v>
      </c>
      <c r="G1166" s="84" t="b">
        <v>0</v>
      </c>
      <c r="H1166" s="84" t="b">
        <v>0</v>
      </c>
      <c r="I1166" s="84" t="b">
        <v>0</v>
      </c>
      <c r="J1166" s="84" t="b">
        <v>0</v>
      </c>
      <c r="K1166" s="84" t="b">
        <v>0</v>
      </c>
      <c r="L1166" s="84" t="b">
        <v>0</v>
      </c>
    </row>
    <row r="1167" spans="1:12" ht="15">
      <c r="A1167" s="84" t="s">
        <v>2741</v>
      </c>
      <c r="B1167" s="84" t="s">
        <v>1469</v>
      </c>
      <c r="C1167" s="84">
        <v>2</v>
      </c>
      <c r="D1167" s="118">
        <v>0.0035840269427752846</v>
      </c>
      <c r="E1167" s="118">
        <v>1.0613267969905547</v>
      </c>
      <c r="F1167" s="84" t="s">
        <v>2567</v>
      </c>
      <c r="G1167" s="84" t="b">
        <v>0</v>
      </c>
      <c r="H1167" s="84" t="b">
        <v>0</v>
      </c>
      <c r="I1167" s="84" t="b">
        <v>0</v>
      </c>
      <c r="J1167" s="84" t="b">
        <v>0</v>
      </c>
      <c r="K1167" s="84" t="b">
        <v>0</v>
      </c>
      <c r="L1167" s="84" t="b">
        <v>0</v>
      </c>
    </row>
    <row r="1168" spans="1:12" ht="15">
      <c r="A1168" s="84" t="s">
        <v>1469</v>
      </c>
      <c r="B1168" s="84" t="s">
        <v>3525</v>
      </c>
      <c r="C1168" s="84">
        <v>2</v>
      </c>
      <c r="D1168" s="118">
        <v>0.0035840269427752846</v>
      </c>
      <c r="E1168" s="118">
        <v>1.237418056046236</v>
      </c>
      <c r="F1168" s="84" t="s">
        <v>2567</v>
      </c>
      <c r="G1168" s="84" t="b">
        <v>0</v>
      </c>
      <c r="H1168" s="84" t="b">
        <v>0</v>
      </c>
      <c r="I1168" s="84" t="b">
        <v>0</v>
      </c>
      <c r="J1168" s="84" t="b">
        <v>0</v>
      </c>
      <c r="K1168" s="84" t="b">
        <v>0</v>
      </c>
      <c r="L1168" s="84" t="b">
        <v>0</v>
      </c>
    </row>
    <row r="1169" spans="1:12" ht="15">
      <c r="A1169" s="84" t="s">
        <v>2734</v>
      </c>
      <c r="B1169" s="84" t="s">
        <v>306</v>
      </c>
      <c r="C1169" s="84">
        <v>2</v>
      </c>
      <c r="D1169" s="118">
        <v>0.0035840269427752846</v>
      </c>
      <c r="E1169" s="118">
        <v>1.091290020367998</v>
      </c>
      <c r="F1169" s="84" t="s">
        <v>2567</v>
      </c>
      <c r="G1169" s="84" t="b">
        <v>0</v>
      </c>
      <c r="H1169" s="84" t="b">
        <v>0</v>
      </c>
      <c r="I1169" s="84" t="b">
        <v>0</v>
      </c>
      <c r="J1169" s="84" t="b">
        <v>0</v>
      </c>
      <c r="K1169" s="84" t="b">
        <v>0</v>
      </c>
      <c r="L1169" s="84" t="b">
        <v>0</v>
      </c>
    </row>
    <row r="1170" spans="1:12" ht="15">
      <c r="A1170" s="84" t="s">
        <v>3308</v>
      </c>
      <c r="B1170" s="84" t="s">
        <v>3343</v>
      </c>
      <c r="C1170" s="84">
        <v>2</v>
      </c>
      <c r="D1170" s="118">
        <v>0.0035840269427752846</v>
      </c>
      <c r="E1170" s="118">
        <v>2.5384480517102173</v>
      </c>
      <c r="F1170" s="84" t="s">
        <v>2567</v>
      </c>
      <c r="G1170" s="84" t="b">
        <v>0</v>
      </c>
      <c r="H1170" s="84" t="b">
        <v>0</v>
      </c>
      <c r="I1170" s="84" t="b">
        <v>0</v>
      </c>
      <c r="J1170" s="84" t="b">
        <v>0</v>
      </c>
      <c r="K1170" s="84" t="b">
        <v>0</v>
      </c>
      <c r="L1170" s="84" t="b">
        <v>0</v>
      </c>
    </row>
    <row r="1171" spans="1:12" ht="15">
      <c r="A1171" s="84" t="s">
        <v>674</v>
      </c>
      <c r="B1171" s="84" t="s">
        <v>3870</v>
      </c>
      <c r="C1171" s="84">
        <v>2</v>
      </c>
      <c r="D1171" s="118">
        <v>0.0035840269427752846</v>
      </c>
      <c r="E1171" s="118">
        <v>2.1405080430381798</v>
      </c>
      <c r="F1171" s="84" t="s">
        <v>2567</v>
      </c>
      <c r="G1171" s="84" t="b">
        <v>0</v>
      </c>
      <c r="H1171" s="84" t="b">
        <v>0</v>
      </c>
      <c r="I1171" s="84" t="b">
        <v>0</v>
      </c>
      <c r="J1171" s="84" t="b">
        <v>0</v>
      </c>
      <c r="K1171" s="84" t="b">
        <v>0</v>
      </c>
      <c r="L1171" s="84" t="b">
        <v>0</v>
      </c>
    </row>
    <row r="1172" spans="1:12" ht="15">
      <c r="A1172" s="84" t="s">
        <v>3870</v>
      </c>
      <c r="B1172" s="84" t="s">
        <v>2733</v>
      </c>
      <c r="C1172" s="84">
        <v>2</v>
      </c>
      <c r="D1172" s="118">
        <v>0.0035840269427752846</v>
      </c>
      <c r="E1172" s="118">
        <v>1.6090291259959244</v>
      </c>
      <c r="F1172" s="84" t="s">
        <v>2567</v>
      </c>
      <c r="G1172" s="84" t="b">
        <v>0</v>
      </c>
      <c r="H1172" s="84" t="b">
        <v>0</v>
      </c>
      <c r="I1172" s="84" t="b">
        <v>0</v>
      </c>
      <c r="J1172" s="84" t="b">
        <v>0</v>
      </c>
      <c r="K1172" s="84" t="b">
        <v>0</v>
      </c>
      <c r="L1172" s="84" t="b">
        <v>0</v>
      </c>
    </row>
    <row r="1173" spans="1:12" ht="15">
      <c r="A1173" s="84" t="s">
        <v>2733</v>
      </c>
      <c r="B1173" s="84" t="s">
        <v>3312</v>
      </c>
      <c r="C1173" s="84">
        <v>2</v>
      </c>
      <c r="D1173" s="118">
        <v>0.0035840269427752846</v>
      </c>
      <c r="E1173" s="118">
        <v>1.6933500116959603</v>
      </c>
      <c r="F1173" s="84" t="s">
        <v>2567</v>
      </c>
      <c r="G1173" s="84" t="b">
        <v>0</v>
      </c>
      <c r="H1173" s="84" t="b">
        <v>0</v>
      </c>
      <c r="I1173" s="84" t="b">
        <v>0</v>
      </c>
      <c r="J1173" s="84" t="b">
        <v>0</v>
      </c>
      <c r="K1173" s="84" t="b">
        <v>0</v>
      </c>
      <c r="L1173" s="84" t="b">
        <v>0</v>
      </c>
    </row>
    <row r="1174" spans="1:12" ht="15">
      <c r="A1174" s="84" t="s">
        <v>3312</v>
      </c>
      <c r="B1174" s="84" t="s">
        <v>3295</v>
      </c>
      <c r="C1174" s="84">
        <v>2</v>
      </c>
      <c r="D1174" s="118">
        <v>0.0035840269427752846</v>
      </c>
      <c r="E1174" s="118">
        <v>2.5384480517102173</v>
      </c>
      <c r="F1174" s="84" t="s">
        <v>2567</v>
      </c>
      <c r="G1174" s="84" t="b">
        <v>0</v>
      </c>
      <c r="H1174" s="84" t="b">
        <v>0</v>
      </c>
      <c r="I1174" s="84" t="b">
        <v>0</v>
      </c>
      <c r="J1174" s="84" t="b">
        <v>0</v>
      </c>
      <c r="K1174" s="84" t="b">
        <v>0</v>
      </c>
      <c r="L1174" s="84" t="b">
        <v>0</v>
      </c>
    </row>
    <row r="1175" spans="1:12" ht="15">
      <c r="A1175" s="84" t="s">
        <v>3295</v>
      </c>
      <c r="B1175" s="84" t="s">
        <v>3483</v>
      </c>
      <c r="C1175" s="84">
        <v>2</v>
      </c>
      <c r="D1175" s="118">
        <v>0.0035840269427752846</v>
      </c>
      <c r="E1175" s="118">
        <v>2.362356792654536</v>
      </c>
      <c r="F1175" s="84" t="s">
        <v>2567</v>
      </c>
      <c r="G1175" s="84" t="b">
        <v>0</v>
      </c>
      <c r="H1175" s="84" t="b">
        <v>0</v>
      </c>
      <c r="I1175" s="84" t="b">
        <v>0</v>
      </c>
      <c r="J1175" s="84" t="b">
        <v>0</v>
      </c>
      <c r="K1175" s="84" t="b">
        <v>0</v>
      </c>
      <c r="L1175" s="84" t="b">
        <v>0</v>
      </c>
    </row>
    <row r="1176" spans="1:12" ht="15">
      <c r="A1176" s="84" t="s">
        <v>3483</v>
      </c>
      <c r="B1176" s="84" t="s">
        <v>2734</v>
      </c>
      <c r="C1176" s="84">
        <v>2</v>
      </c>
      <c r="D1176" s="118">
        <v>0.0035840269427752846</v>
      </c>
      <c r="E1176" s="118">
        <v>1.5607244464213694</v>
      </c>
      <c r="F1176" s="84" t="s">
        <v>2567</v>
      </c>
      <c r="G1176" s="84" t="b">
        <v>0</v>
      </c>
      <c r="H1176" s="84" t="b">
        <v>0</v>
      </c>
      <c r="I1176" s="84" t="b">
        <v>0</v>
      </c>
      <c r="J1176" s="84" t="b">
        <v>0</v>
      </c>
      <c r="K1176" s="84" t="b">
        <v>0</v>
      </c>
      <c r="L1176" s="84" t="b">
        <v>0</v>
      </c>
    </row>
    <row r="1177" spans="1:12" ht="15">
      <c r="A1177" s="84" t="s">
        <v>312</v>
      </c>
      <c r="B1177" s="84" t="s">
        <v>3304</v>
      </c>
      <c r="C1177" s="84">
        <v>2</v>
      </c>
      <c r="D1177" s="118">
        <v>0.0035840269427752846</v>
      </c>
      <c r="E1177" s="118">
        <v>2.0613267969905547</v>
      </c>
      <c r="F1177" s="84" t="s">
        <v>2567</v>
      </c>
      <c r="G1177" s="84" t="b">
        <v>0</v>
      </c>
      <c r="H1177" s="84" t="b">
        <v>0</v>
      </c>
      <c r="I1177" s="84" t="b">
        <v>0</v>
      </c>
      <c r="J1177" s="84" t="b">
        <v>0</v>
      </c>
      <c r="K1177" s="84" t="b">
        <v>0</v>
      </c>
      <c r="L1177" s="84" t="b">
        <v>0</v>
      </c>
    </row>
    <row r="1178" spans="1:12" ht="15">
      <c r="A1178" s="84" t="s">
        <v>3317</v>
      </c>
      <c r="B1178" s="84" t="s">
        <v>3318</v>
      </c>
      <c r="C1178" s="84">
        <v>2</v>
      </c>
      <c r="D1178" s="118">
        <v>0.0035840269427752846</v>
      </c>
      <c r="E1178" s="118">
        <v>2.1862655335988546</v>
      </c>
      <c r="F1178" s="84" t="s">
        <v>2567</v>
      </c>
      <c r="G1178" s="84" t="b">
        <v>0</v>
      </c>
      <c r="H1178" s="84" t="b">
        <v>0</v>
      </c>
      <c r="I1178" s="84" t="b">
        <v>0</v>
      </c>
      <c r="J1178" s="84" t="b">
        <v>0</v>
      </c>
      <c r="K1178" s="84" t="b">
        <v>0</v>
      </c>
      <c r="L1178" s="84" t="b">
        <v>0</v>
      </c>
    </row>
    <row r="1179" spans="1:12" ht="15">
      <c r="A1179" s="84" t="s">
        <v>3318</v>
      </c>
      <c r="B1179" s="84" t="s">
        <v>3319</v>
      </c>
      <c r="C1179" s="84">
        <v>2</v>
      </c>
      <c r="D1179" s="118">
        <v>0.0035840269427752846</v>
      </c>
      <c r="E1179" s="118">
        <v>2.1862655335988546</v>
      </c>
      <c r="F1179" s="84" t="s">
        <v>2567</v>
      </c>
      <c r="G1179" s="84" t="b">
        <v>0</v>
      </c>
      <c r="H1179" s="84" t="b">
        <v>0</v>
      </c>
      <c r="I1179" s="84" t="b">
        <v>0</v>
      </c>
      <c r="J1179" s="84" t="b">
        <v>0</v>
      </c>
      <c r="K1179" s="84" t="b">
        <v>0</v>
      </c>
      <c r="L1179" s="84" t="b">
        <v>0</v>
      </c>
    </row>
    <row r="1180" spans="1:12" ht="15">
      <c r="A1180" s="84" t="s">
        <v>3319</v>
      </c>
      <c r="B1180" s="84" t="s">
        <v>3335</v>
      </c>
      <c r="C1180" s="84">
        <v>2</v>
      </c>
      <c r="D1180" s="118">
        <v>0.0035840269427752846</v>
      </c>
      <c r="E1180" s="118">
        <v>2.362356792654536</v>
      </c>
      <c r="F1180" s="84" t="s">
        <v>2567</v>
      </c>
      <c r="G1180" s="84" t="b">
        <v>0</v>
      </c>
      <c r="H1180" s="84" t="b">
        <v>0</v>
      </c>
      <c r="I1180" s="84" t="b">
        <v>0</v>
      </c>
      <c r="J1180" s="84" t="b">
        <v>0</v>
      </c>
      <c r="K1180" s="84" t="b">
        <v>0</v>
      </c>
      <c r="L1180" s="84" t="b">
        <v>0</v>
      </c>
    </row>
    <row r="1181" spans="1:12" ht="15">
      <c r="A1181" s="84" t="s">
        <v>3335</v>
      </c>
      <c r="B1181" s="84" t="s">
        <v>3336</v>
      </c>
      <c r="C1181" s="84">
        <v>2</v>
      </c>
      <c r="D1181" s="118">
        <v>0.0035840269427752846</v>
      </c>
      <c r="E1181" s="118">
        <v>2.5384480517102173</v>
      </c>
      <c r="F1181" s="84" t="s">
        <v>2567</v>
      </c>
      <c r="G1181" s="84" t="b">
        <v>0</v>
      </c>
      <c r="H1181" s="84" t="b">
        <v>0</v>
      </c>
      <c r="I1181" s="84" t="b">
        <v>0</v>
      </c>
      <c r="J1181" s="84" t="b">
        <v>0</v>
      </c>
      <c r="K1181" s="84" t="b">
        <v>0</v>
      </c>
      <c r="L1181" s="84" t="b">
        <v>0</v>
      </c>
    </row>
    <row r="1182" spans="1:12" ht="15">
      <c r="A1182" s="84" t="s">
        <v>3336</v>
      </c>
      <c r="B1182" s="84" t="s">
        <v>1469</v>
      </c>
      <c r="C1182" s="84">
        <v>2</v>
      </c>
      <c r="D1182" s="118">
        <v>0.0035840269427752846</v>
      </c>
      <c r="E1182" s="118">
        <v>1.237418056046236</v>
      </c>
      <c r="F1182" s="84" t="s">
        <v>2567</v>
      </c>
      <c r="G1182" s="84" t="b">
        <v>0</v>
      </c>
      <c r="H1182" s="84" t="b">
        <v>0</v>
      </c>
      <c r="I1182" s="84" t="b">
        <v>0</v>
      </c>
      <c r="J1182" s="84" t="b">
        <v>0</v>
      </c>
      <c r="K1182" s="84" t="b">
        <v>0</v>
      </c>
      <c r="L1182" s="84" t="b">
        <v>0</v>
      </c>
    </row>
    <row r="1183" spans="1:12" ht="15">
      <c r="A1183" s="84" t="s">
        <v>1469</v>
      </c>
      <c r="B1183" s="84" t="s">
        <v>3337</v>
      </c>
      <c r="C1183" s="84">
        <v>2</v>
      </c>
      <c r="D1183" s="118">
        <v>0.0035840269427752846</v>
      </c>
      <c r="E1183" s="118">
        <v>1.237418056046236</v>
      </c>
      <c r="F1183" s="84" t="s">
        <v>2567</v>
      </c>
      <c r="G1183" s="84" t="b">
        <v>0</v>
      </c>
      <c r="H1183" s="84" t="b">
        <v>0</v>
      </c>
      <c r="I1183" s="84" t="b">
        <v>0</v>
      </c>
      <c r="J1183" s="84" t="b">
        <v>0</v>
      </c>
      <c r="K1183" s="84" t="b">
        <v>0</v>
      </c>
      <c r="L1183" s="84" t="b">
        <v>0</v>
      </c>
    </row>
    <row r="1184" spans="1:12" ht="15">
      <c r="A1184" s="84" t="s">
        <v>3337</v>
      </c>
      <c r="B1184" s="84" t="s">
        <v>3326</v>
      </c>
      <c r="C1184" s="84">
        <v>2</v>
      </c>
      <c r="D1184" s="118">
        <v>0.0035840269427752846</v>
      </c>
      <c r="E1184" s="118">
        <v>2.362356792654536</v>
      </c>
      <c r="F1184" s="84" t="s">
        <v>2567</v>
      </c>
      <c r="G1184" s="84" t="b">
        <v>0</v>
      </c>
      <c r="H1184" s="84" t="b">
        <v>0</v>
      </c>
      <c r="I1184" s="84" t="b">
        <v>0</v>
      </c>
      <c r="J1184" s="84" t="b">
        <v>0</v>
      </c>
      <c r="K1184" s="84" t="b">
        <v>0</v>
      </c>
      <c r="L1184" s="84" t="b">
        <v>0</v>
      </c>
    </row>
    <row r="1185" spans="1:12" ht="15">
      <c r="A1185" s="84" t="s">
        <v>3326</v>
      </c>
      <c r="B1185" s="84" t="s">
        <v>3371</v>
      </c>
      <c r="C1185" s="84">
        <v>2</v>
      </c>
      <c r="D1185" s="118">
        <v>0.0035840269427752846</v>
      </c>
      <c r="E1185" s="118">
        <v>2.362356792654536</v>
      </c>
      <c r="F1185" s="84" t="s">
        <v>2567</v>
      </c>
      <c r="G1185" s="84" t="b">
        <v>0</v>
      </c>
      <c r="H1185" s="84" t="b">
        <v>0</v>
      </c>
      <c r="I1185" s="84" t="b">
        <v>0</v>
      </c>
      <c r="J1185" s="84" t="b">
        <v>0</v>
      </c>
      <c r="K1185" s="84" t="b">
        <v>0</v>
      </c>
      <c r="L1185" s="84" t="b">
        <v>0</v>
      </c>
    </row>
    <row r="1186" spans="1:12" ht="15">
      <c r="A1186" s="84" t="s">
        <v>3611</v>
      </c>
      <c r="B1186" s="84" t="s">
        <v>3372</v>
      </c>
      <c r="C1186" s="84">
        <v>2</v>
      </c>
      <c r="D1186" s="118">
        <v>0.0035840269427752846</v>
      </c>
      <c r="E1186" s="118">
        <v>2.5384480517102173</v>
      </c>
      <c r="F1186" s="84" t="s">
        <v>2567</v>
      </c>
      <c r="G1186" s="84" t="b">
        <v>0</v>
      </c>
      <c r="H1186" s="84" t="b">
        <v>0</v>
      </c>
      <c r="I1186" s="84" t="b">
        <v>0</v>
      </c>
      <c r="J1186" s="84" t="b">
        <v>0</v>
      </c>
      <c r="K1186" s="84" t="b">
        <v>0</v>
      </c>
      <c r="L1186" s="84" t="b">
        <v>0</v>
      </c>
    </row>
    <row r="1187" spans="1:12" ht="15">
      <c r="A1187" s="84" t="s">
        <v>3372</v>
      </c>
      <c r="B1187" s="84" t="s">
        <v>3373</v>
      </c>
      <c r="C1187" s="84">
        <v>2</v>
      </c>
      <c r="D1187" s="118">
        <v>0.0035840269427752846</v>
      </c>
      <c r="E1187" s="118">
        <v>2.5384480517102173</v>
      </c>
      <c r="F1187" s="84" t="s">
        <v>2567</v>
      </c>
      <c r="G1187" s="84" t="b">
        <v>0</v>
      </c>
      <c r="H1187" s="84" t="b">
        <v>0</v>
      </c>
      <c r="I1187" s="84" t="b">
        <v>0</v>
      </c>
      <c r="J1187" s="84" t="b">
        <v>0</v>
      </c>
      <c r="K1187" s="84" t="b">
        <v>0</v>
      </c>
      <c r="L1187" s="84" t="b">
        <v>0</v>
      </c>
    </row>
    <row r="1188" spans="1:12" ht="15">
      <c r="A1188" s="84" t="s">
        <v>3373</v>
      </c>
      <c r="B1188" s="84" t="s">
        <v>3612</v>
      </c>
      <c r="C1188" s="84">
        <v>2</v>
      </c>
      <c r="D1188" s="118">
        <v>0.0035840269427752846</v>
      </c>
      <c r="E1188" s="118">
        <v>2.5384480517102173</v>
      </c>
      <c r="F1188" s="84" t="s">
        <v>2567</v>
      </c>
      <c r="G1188" s="84" t="b">
        <v>0</v>
      </c>
      <c r="H1188" s="84" t="b">
        <v>0</v>
      </c>
      <c r="I1188" s="84" t="b">
        <v>0</v>
      </c>
      <c r="J1188" s="84" t="b">
        <v>0</v>
      </c>
      <c r="K1188" s="84" t="b">
        <v>0</v>
      </c>
      <c r="L1188" s="84" t="b">
        <v>0</v>
      </c>
    </row>
    <row r="1189" spans="1:12" ht="15">
      <c r="A1189" s="84" t="s">
        <v>3612</v>
      </c>
      <c r="B1189" s="84" t="s">
        <v>3613</v>
      </c>
      <c r="C1189" s="84">
        <v>2</v>
      </c>
      <c r="D1189" s="118">
        <v>0.0035840269427752846</v>
      </c>
      <c r="E1189" s="118">
        <v>2.5384480517102173</v>
      </c>
      <c r="F1189" s="84" t="s">
        <v>2567</v>
      </c>
      <c r="G1189" s="84" t="b">
        <v>0</v>
      </c>
      <c r="H1189" s="84" t="b">
        <v>0</v>
      </c>
      <c r="I1189" s="84" t="b">
        <v>0</v>
      </c>
      <c r="J1189" s="84" t="b">
        <v>0</v>
      </c>
      <c r="K1189" s="84" t="b">
        <v>0</v>
      </c>
      <c r="L1189" s="84" t="b">
        <v>0</v>
      </c>
    </row>
    <row r="1190" spans="1:12" ht="15">
      <c r="A1190" s="84" t="s">
        <v>3613</v>
      </c>
      <c r="B1190" s="84" t="s">
        <v>3418</v>
      </c>
      <c r="C1190" s="84">
        <v>2</v>
      </c>
      <c r="D1190" s="118">
        <v>0.0035840269427752846</v>
      </c>
      <c r="E1190" s="118">
        <v>2.5384480517102173</v>
      </c>
      <c r="F1190" s="84" t="s">
        <v>2567</v>
      </c>
      <c r="G1190" s="84" t="b">
        <v>0</v>
      </c>
      <c r="H1190" s="84" t="b">
        <v>0</v>
      </c>
      <c r="I1190" s="84" t="b">
        <v>0</v>
      </c>
      <c r="J1190" s="84" t="b">
        <v>0</v>
      </c>
      <c r="K1190" s="84" t="b">
        <v>0</v>
      </c>
      <c r="L1190" s="84" t="b">
        <v>0</v>
      </c>
    </row>
    <row r="1191" spans="1:12" ht="15">
      <c r="A1191" s="84" t="s">
        <v>3418</v>
      </c>
      <c r="B1191" s="84" t="s">
        <v>3306</v>
      </c>
      <c r="C1191" s="84">
        <v>2</v>
      </c>
      <c r="D1191" s="118">
        <v>0.0035840269427752846</v>
      </c>
      <c r="E1191" s="118">
        <v>2.5384480517102173</v>
      </c>
      <c r="F1191" s="84" t="s">
        <v>2567</v>
      </c>
      <c r="G1191" s="84" t="b">
        <v>0</v>
      </c>
      <c r="H1191" s="84" t="b">
        <v>0</v>
      </c>
      <c r="I1191" s="84" t="b">
        <v>0</v>
      </c>
      <c r="J1191" s="84" t="b">
        <v>0</v>
      </c>
      <c r="K1191" s="84" t="b">
        <v>0</v>
      </c>
      <c r="L1191" s="84" t="b">
        <v>0</v>
      </c>
    </row>
    <row r="1192" spans="1:12" ht="15">
      <c r="A1192" s="84" t="s">
        <v>3306</v>
      </c>
      <c r="B1192" s="84" t="s">
        <v>3614</v>
      </c>
      <c r="C1192" s="84">
        <v>2</v>
      </c>
      <c r="D1192" s="118">
        <v>0.0035840269427752846</v>
      </c>
      <c r="E1192" s="118">
        <v>2.5384480517102173</v>
      </c>
      <c r="F1192" s="84" t="s">
        <v>2567</v>
      </c>
      <c r="G1192" s="84" t="b">
        <v>0</v>
      </c>
      <c r="H1192" s="84" t="b">
        <v>0</v>
      </c>
      <c r="I1192" s="84" t="b">
        <v>0</v>
      </c>
      <c r="J1192" s="84" t="b">
        <v>0</v>
      </c>
      <c r="K1192" s="84" t="b">
        <v>0</v>
      </c>
      <c r="L1192" s="84" t="b">
        <v>0</v>
      </c>
    </row>
    <row r="1193" spans="1:12" ht="15">
      <c r="A1193" s="84" t="s">
        <v>3614</v>
      </c>
      <c r="B1193" s="84" t="s">
        <v>3615</v>
      </c>
      <c r="C1193" s="84">
        <v>2</v>
      </c>
      <c r="D1193" s="118">
        <v>0.0035840269427752846</v>
      </c>
      <c r="E1193" s="118">
        <v>2.5384480517102173</v>
      </c>
      <c r="F1193" s="84" t="s">
        <v>2567</v>
      </c>
      <c r="G1193" s="84" t="b">
        <v>0</v>
      </c>
      <c r="H1193" s="84" t="b">
        <v>0</v>
      </c>
      <c r="I1193" s="84" t="b">
        <v>0</v>
      </c>
      <c r="J1193" s="84" t="b">
        <v>0</v>
      </c>
      <c r="K1193" s="84" t="b">
        <v>0</v>
      </c>
      <c r="L1193" s="84" t="b">
        <v>0</v>
      </c>
    </row>
    <row r="1194" spans="1:12" ht="15">
      <c r="A1194" s="84" t="s">
        <v>3615</v>
      </c>
      <c r="B1194" s="84" t="s">
        <v>3616</v>
      </c>
      <c r="C1194" s="84">
        <v>2</v>
      </c>
      <c r="D1194" s="118">
        <v>0.0035840269427752846</v>
      </c>
      <c r="E1194" s="118">
        <v>2.5384480517102173</v>
      </c>
      <c r="F1194" s="84" t="s">
        <v>2567</v>
      </c>
      <c r="G1194" s="84" t="b">
        <v>0</v>
      </c>
      <c r="H1194" s="84" t="b">
        <v>0</v>
      </c>
      <c r="I1194" s="84" t="b">
        <v>0</v>
      </c>
      <c r="J1194" s="84" t="b">
        <v>0</v>
      </c>
      <c r="K1194" s="84" t="b">
        <v>0</v>
      </c>
      <c r="L1194" s="84" t="b">
        <v>0</v>
      </c>
    </row>
    <row r="1195" spans="1:12" ht="15">
      <c r="A1195" s="84" t="s">
        <v>3616</v>
      </c>
      <c r="B1195" s="84" t="s">
        <v>2745</v>
      </c>
      <c r="C1195" s="84">
        <v>2</v>
      </c>
      <c r="D1195" s="118">
        <v>0.0035840269427752846</v>
      </c>
      <c r="E1195" s="118">
        <v>2.0613267969905547</v>
      </c>
      <c r="F1195" s="84" t="s">
        <v>2567</v>
      </c>
      <c r="G1195" s="84" t="b">
        <v>0</v>
      </c>
      <c r="H1195" s="84" t="b">
        <v>0</v>
      </c>
      <c r="I1195" s="84" t="b">
        <v>0</v>
      </c>
      <c r="J1195" s="84" t="b">
        <v>0</v>
      </c>
      <c r="K1195" s="84" t="b">
        <v>0</v>
      </c>
      <c r="L1195" s="84" t="b">
        <v>0</v>
      </c>
    </row>
    <row r="1196" spans="1:12" ht="15">
      <c r="A1196" s="84" t="s">
        <v>2745</v>
      </c>
      <c r="B1196" s="84" t="s">
        <v>3467</v>
      </c>
      <c r="C1196" s="84">
        <v>2</v>
      </c>
      <c r="D1196" s="118">
        <v>0.0035840269427752846</v>
      </c>
      <c r="E1196" s="118">
        <v>1.9363880603822547</v>
      </c>
      <c r="F1196" s="84" t="s">
        <v>2567</v>
      </c>
      <c r="G1196" s="84" t="b">
        <v>0</v>
      </c>
      <c r="H1196" s="84" t="b">
        <v>0</v>
      </c>
      <c r="I1196" s="84" t="b">
        <v>0</v>
      </c>
      <c r="J1196" s="84" t="b">
        <v>0</v>
      </c>
      <c r="K1196" s="84" t="b">
        <v>0</v>
      </c>
      <c r="L1196" s="84" t="b">
        <v>0</v>
      </c>
    </row>
    <row r="1197" spans="1:12" ht="15">
      <c r="A1197" s="84" t="s">
        <v>3548</v>
      </c>
      <c r="B1197" s="84" t="s">
        <v>3549</v>
      </c>
      <c r="C1197" s="84">
        <v>2</v>
      </c>
      <c r="D1197" s="118">
        <v>0.0035840269427752846</v>
      </c>
      <c r="E1197" s="118">
        <v>2.5384480517102173</v>
      </c>
      <c r="F1197" s="84" t="s">
        <v>2567</v>
      </c>
      <c r="G1197" s="84" t="b">
        <v>0</v>
      </c>
      <c r="H1197" s="84" t="b">
        <v>0</v>
      </c>
      <c r="I1197" s="84" t="b">
        <v>0</v>
      </c>
      <c r="J1197" s="84" t="b">
        <v>0</v>
      </c>
      <c r="K1197" s="84" t="b">
        <v>0</v>
      </c>
      <c r="L1197" s="84" t="b">
        <v>0</v>
      </c>
    </row>
    <row r="1198" spans="1:12" ht="15">
      <c r="A1198" s="84" t="s">
        <v>3549</v>
      </c>
      <c r="B1198" s="84" t="s">
        <v>3550</v>
      </c>
      <c r="C1198" s="84">
        <v>2</v>
      </c>
      <c r="D1198" s="118">
        <v>0.0035840269427752846</v>
      </c>
      <c r="E1198" s="118">
        <v>2.5384480517102173</v>
      </c>
      <c r="F1198" s="84" t="s">
        <v>2567</v>
      </c>
      <c r="G1198" s="84" t="b">
        <v>0</v>
      </c>
      <c r="H1198" s="84" t="b">
        <v>0</v>
      </c>
      <c r="I1198" s="84" t="b">
        <v>0</v>
      </c>
      <c r="J1198" s="84" t="b">
        <v>0</v>
      </c>
      <c r="K1198" s="84" t="b">
        <v>0</v>
      </c>
      <c r="L1198" s="84" t="b">
        <v>0</v>
      </c>
    </row>
    <row r="1199" spans="1:12" ht="15">
      <c r="A1199" s="84" t="s">
        <v>3550</v>
      </c>
      <c r="B1199" s="84" t="s">
        <v>3551</v>
      </c>
      <c r="C1199" s="84">
        <v>2</v>
      </c>
      <c r="D1199" s="118">
        <v>0.0035840269427752846</v>
      </c>
      <c r="E1199" s="118">
        <v>2.5384480517102173</v>
      </c>
      <c r="F1199" s="84" t="s">
        <v>2567</v>
      </c>
      <c r="G1199" s="84" t="b">
        <v>0</v>
      </c>
      <c r="H1199" s="84" t="b">
        <v>0</v>
      </c>
      <c r="I1199" s="84" t="b">
        <v>0</v>
      </c>
      <c r="J1199" s="84" t="b">
        <v>0</v>
      </c>
      <c r="K1199" s="84" t="b">
        <v>0</v>
      </c>
      <c r="L1199" s="84" t="b">
        <v>0</v>
      </c>
    </row>
    <row r="1200" spans="1:12" ht="15">
      <c r="A1200" s="84" t="s">
        <v>3551</v>
      </c>
      <c r="B1200" s="84" t="s">
        <v>3552</v>
      </c>
      <c r="C1200" s="84">
        <v>2</v>
      </c>
      <c r="D1200" s="118">
        <v>0.0035840269427752846</v>
      </c>
      <c r="E1200" s="118">
        <v>2.5384480517102173</v>
      </c>
      <c r="F1200" s="84" t="s">
        <v>2567</v>
      </c>
      <c r="G1200" s="84" t="b">
        <v>0</v>
      </c>
      <c r="H1200" s="84" t="b">
        <v>0</v>
      </c>
      <c r="I1200" s="84" t="b">
        <v>0</v>
      </c>
      <c r="J1200" s="84" t="b">
        <v>0</v>
      </c>
      <c r="K1200" s="84" t="b">
        <v>0</v>
      </c>
      <c r="L1200" s="84" t="b">
        <v>0</v>
      </c>
    </row>
    <row r="1201" spans="1:12" ht="15">
      <c r="A1201" s="84" t="s">
        <v>3552</v>
      </c>
      <c r="B1201" s="84" t="s">
        <v>3332</v>
      </c>
      <c r="C1201" s="84">
        <v>2</v>
      </c>
      <c r="D1201" s="118">
        <v>0.0035840269427752846</v>
      </c>
      <c r="E1201" s="118">
        <v>2.237418056046236</v>
      </c>
      <c r="F1201" s="84" t="s">
        <v>2567</v>
      </c>
      <c r="G1201" s="84" t="b">
        <v>0</v>
      </c>
      <c r="H1201" s="84" t="b">
        <v>0</v>
      </c>
      <c r="I1201" s="84" t="b">
        <v>0</v>
      </c>
      <c r="J1201" s="84" t="b">
        <v>0</v>
      </c>
      <c r="K1201" s="84" t="b">
        <v>0</v>
      </c>
      <c r="L1201" s="84" t="b">
        <v>0</v>
      </c>
    </row>
    <row r="1202" spans="1:12" ht="15">
      <c r="A1202" s="84" t="s">
        <v>3332</v>
      </c>
      <c r="B1202" s="84" t="s">
        <v>3553</v>
      </c>
      <c r="C1202" s="84">
        <v>2</v>
      </c>
      <c r="D1202" s="118">
        <v>0.0035840269427752846</v>
      </c>
      <c r="E1202" s="118">
        <v>2.237418056046236</v>
      </c>
      <c r="F1202" s="84" t="s">
        <v>2567</v>
      </c>
      <c r="G1202" s="84" t="b">
        <v>0</v>
      </c>
      <c r="H1202" s="84" t="b">
        <v>0</v>
      </c>
      <c r="I1202" s="84" t="b">
        <v>0</v>
      </c>
      <c r="J1202" s="84" t="b">
        <v>0</v>
      </c>
      <c r="K1202" s="84" t="b">
        <v>0</v>
      </c>
      <c r="L1202" s="84" t="b">
        <v>0</v>
      </c>
    </row>
    <row r="1203" spans="1:12" ht="15">
      <c r="A1203" s="84" t="s">
        <v>3553</v>
      </c>
      <c r="B1203" s="84" t="s">
        <v>3554</v>
      </c>
      <c r="C1203" s="84">
        <v>2</v>
      </c>
      <c r="D1203" s="118">
        <v>0.0035840269427752846</v>
      </c>
      <c r="E1203" s="118">
        <v>2.5384480517102173</v>
      </c>
      <c r="F1203" s="84" t="s">
        <v>2567</v>
      </c>
      <c r="G1203" s="84" t="b">
        <v>0</v>
      </c>
      <c r="H1203" s="84" t="b">
        <v>0</v>
      </c>
      <c r="I1203" s="84" t="b">
        <v>0</v>
      </c>
      <c r="J1203" s="84" t="b">
        <v>0</v>
      </c>
      <c r="K1203" s="84" t="b">
        <v>0</v>
      </c>
      <c r="L1203" s="84" t="b">
        <v>0</v>
      </c>
    </row>
    <row r="1204" spans="1:12" ht="15">
      <c r="A1204" s="84" t="s">
        <v>3554</v>
      </c>
      <c r="B1204" s="84" t="s">
        <v>3555</v>
      </c>
      <c r="C1204" s="84">
        <v>2</v>
      </c>
      <c r="D1204" s="118">
        <v>0.0035840269427752846</v>
      </c>
      <c r="E1204" s="118">
        <v>2.5384480517102173</v>
      </c>
      <c r="F1204" s="84" t="s">
        <v>2567</v>
      </c>
      <c r="G1204" s="84" t="b">
        <v>0</v>
      </c>
      <c r="H1204" s="84" t="b">
        <v>0</v>
      </c>
      <c r="I1204" s="84" t="b">
        <v>0</v>
      </c>
      <c r="J1204" s="84" t="b">
        <v>0</v>
      </c>
      <c r="K1204" s="84" t="b">
        <v>0</v>
      </c>
      <c r="L1204" s="84" t="b">
        <v>0</v>
      </c>
    </row>
    <row r="1205" spans="1:12" ht="15">
      <c r="A1205" s="84" t="s">
        <v>3555</v>
      </c>
      <c r="B1205" s="84" t="s">
        <v>3556</v>
      </c>
      <c r="C1205" s="84">
        <v>2</v>
      </c>
      <c r="D1205" s="118">
        <v>0.0035840269427752846</v>
      </c>
      <c r="E1205" s="118">
        <v>2.5384480517102173</v>
      </c>
      <c r="F1205" s="84" t="s">
        <v>2567</v>
      </c>
      <c r="G1205" s="84" t="b">
        <v>0</v>
      </c>
      <c r="H1205" s="84" t="b">
        <v>0</v>
      </c>
      <c r="I1205" s="84" t="b">
        <v>0</v>
      </c>
      <c r="J1205" s="84" t="b">
        <v>0</v>
      </c>
      <c r="K1205" s="84" t="b">
        <v>0</v>
      </c>
      <c r="L1205" s="84" t="b">
        <v>0</v>
      </c>
    </row>
    <row r="1206" spans="1:12" ht="15">
      <c r="A1206" s="84" t="s">
        <v>3556</v>
      </c>
      <c r="B1206" s="84" t="s">
        <v>3557</v>
      </c>
      <c r="C1206" s="84">
        <v>2</v>
      </c>
      <c r="D1206" s="118">
        <v>0.0035840269427752846</v>
      </c>
      <c r="E1206" s="118">
        <v>2.5384480517102173</v>
      </c>
      <c r="F1206" s="84" t="s">
        <v>2567</v>
      </c>
      <c r="G1206" s="84" t="b">
        <v>0</v>
      </c>
      <c r="H1206" s="84" t="b">
        <v>0</v>
      </c>
      <c r="I1206" s="84" t="b">
        <v>0</v>
      </c>
      <c r="J1206" s="84" t="b">
        <v>0</v>
      </c>
      <c r="K1206" s="84" t="b">
        <v>0</v>
      </c>
      <c r="L1206" s="84" t="b">
        <v>0</v>
      </c>
    </row>
    <row r="1207" spans="1:12" ht="15">
      <c r="A1207" s="84" t="s">
        <v>3557</v>
      </c>
      <c r="B1207" s="84" t="s">
        <v>3558</v>
      </c>
      <c r="C1207" s="84">
        <v>2</v>
      </c>
      <c r="D1207" s="118">
        <v>0.0035840269427752846</v>
      </c>
      <c r="E1207" s="118">
        <v>2.5384480517102173</v>
      </c>
      <c r="F1207" s="84" t="s">
        <v>2567</v>
      </c>
      <c r="G1207" s="84" t="b">
        <v>0</v>
      </c>
      <c r="H1207" s="84" t="b">
        <v>0</v>
      </c>
      <c r="I1207" s="84" t="b">
        <v>0</v>
      </c>
      <c r="J1207" s="84" t="b">
        <v>0</v>
      </c>
      <c r="K1207" s="84" t="b">
        <v>0</v>
      </c>
      <c r="L1207" s="84" t="b">
        <v>0</v>
      </c>
    </row>
    <row r="1208" spans="1:12" ht="15">
      <c r="A1208" s="84" t="s">
        <v>3558</v>
      </c>
      <c r="B1208" s="84" t="s">
        <v>1469</v>
      </c>
      <c r="C1208" s="84">
        <v>2</v>
      </c>
      <c r="D1208" s="118">
        <v>0.0035840269427752846</v>
      </c>
      <c r="E1208" s="118">
        <v>1.237418056046236</v>
      </c>
      <c r="F1208" s="84" t="s">
        <v>2567</v>
      </c>
      <c r="G1208" s="84" t="b">
        <v>0</v>
      </c>
      <c r="H1208" s="84" t="b">
        <v>0</v>
      </c>
      <c r="I1208" s="84" t="b">
        <v>0</v>
      </c>
      <c r="J1208" s="84" t="b">
        <v>0</v>
      </c>
      <c r="K1208" s="84" t="b">
        <v>0</v>
      </c>
      <c r="L1208" s="84" t="b">
        <v>0</v>
      </c>
    </row>
    <row r="1209" spans="1:12" ht="15">
      <c r="A1209" s="84" t="s">
        <v>1469</v>
      </c>
      <c r="B1209" s="84" t="s">
        <v>3559</v>
      </c>
      <c r="C1209" s="84">
        <v>2</v>
      </c>
      <c r="D1209" s="118">
        <v>0.0035840269427752846</v>
      </c>
      <c r="E1209" s="118">
        <v>1.237418056046236</v>
      </c>
      <c r="F1209" s="84" t="s">
        <v>2567</v>
      </c>
      <c r="G1209" s="84" t="b">
        <v>0</v>
      </c>
      <c r="H1209" s="84" t="b">
        <v>0</v>
      </c>
      <c r="I1209" s="84" t="b">
        <v>0</v>
      </c>
      <c r="J1209" s="84" t="b">
        <v>0</v>
      </c>
      <c r="K1209" s="84" t="b">
        <v>0</v>
      </c>
      <c r="L1209" s="84" t="b">
        <v>0</v>
      </c>
    </row>
    <row r="1210" spans="1:12" ht="15">
      <c r="A1210" s="84" t="s">
        <v>674</v>
      </c>
      <c r="B1210" s="84" t="s">
        <v>3538</v>
      </c>
      <c r="C1210" s="84">
        <v>2</v>
      </c>
      <c r="D1210" s="118">
        <v>0.0035840269427752846</v>
      </c>
      <c r="E1210" s="118">
        <v>2.1405080430381798</v>
      </c>
      <c r="F1210" s="84" t="s">
        <v>2567</v>
      </c>
      <c r="G1210" s="84" t="b">
        <v>0</v>
      </c>
      <c r="H1210" s="84" t="b">
        <v>0</v>
      </c>
      <c r="I1210" s="84" t="b">
        <v>0</v>
      </c>
      <c r="J1210" s="84" t="b">
        <v>0</v>
      </c>
      <c r="K1210" s="84" t="b">
        <v>0</v>
      </c>
      <c r="L1210" s="84" t="b">
        <v>0</v>
      </c>
    </row>
    <row r="1211" spans="1:12" ht="15">
      <c r="A1211" s="84" t="s">
        <v>3538</v>
      </c>
      <c r="B1211" s="84" t="s">
        <v>3539</v>
      </c>
      <c r="C1211" s="84">
        <v>2</v>
      </c>
      <c r="D1211" s="118">
        <v>0.0035840269427752846</v>
      </c>
      <c r="E1211" s="118">
        <v>2.5384480517102173</v>
      </c>
      <c r="F1211" s="84" t="s">
        <v>2567</v>
      </c>
      <c r="G1211" s="84" t="b">
        <v>0</v>
      </c>
      <c r="H1211" s="84" t="b">
        <v>0</v>
      </c>
      <c r="I1211" s="84" t="b">
        <v>0</v>
      </c>
      <c r="J1211" s="84" t="b">
        <v>0</v>
      </c>
      <c r="K1211" s="84" t="b">
        <v>0</v>
      </c>
      <c r="L1211" s="84" t="b">
        <v>0</v>
      </c>
    </row>
    <row r="1212" spans="1:12" ht="15">
      <c r="A1212" s="84" t="s">
        <v>3539</v>
      </c>
      <c r="B1212" s="84" t="s">
        <v>3439</v>
      </c>
      <c r="C1212" s="84">
        <v>2</v>
      </c>
      <c r="D1212" s="118">
        <v>0.0035840269427752846</v>
      </c>
      <c r="E1212" s="118">
        <v>2.5384480517102173</v>
      </c>
      <c r="F1212" s="84" t="s">
        <v>2567</v>
      </c>
      <c r="G1212" s="84" t="b">
        <v>0</v>
      </c>
      <c r="H1212" s="84" t="b">
        <v>0</v>
      </c>
      <c r="I1212" s="84" t="b">
        <v>0</v>
      </c>
      <c r="J1212" s="84" t="b">
        <v>0</v>
      </c>
      <c r="K1212" s="84" t="b">
        <v>0</v>
      </c>
      <c r="L1212" s="84" t="b">
        <v>0</v>
      </c>
    </row>
    <row r="1213" spans="1:12" ht="15">
      <c r="A1213" s="84" t="s">
        <v>3439</v>
      </c>
      <c r="B1213" s="84" t="s">
        <v>3540</v>
      </c>
      <c r="C1213" s="84">
        <v>2</v>
      </c>
      <c r="D1213" s="118">
        <v>0.0035840269427752846</v>
      </c>
      <c r="E1213" s="118">
        <v>2.5384480517102173</v>
      </c>
      <c r="F1213" s="84" t="s">
        <v>2567</v>
      </c>
      <c r="G1213" s="84" t="b">
        <v>0</v>
      </c>
      <c r="H1213" s="84" t="b">
        <v>0</v>
      </c>
      <c r="I1213" s="84" t="b">
        <v>0</v>
      </c>
      <c r="J1213" s="84" t="b">
        <v>0</v>
      </c>
      <c r="K1213" s="84" t="b">
        <v>0</v>
      </c>
      <c r="L1213" s="84" t="b">
        <v>0</v>
      </c>
    </row>
    <row r="1214" spans="1:12" ht="15">
      <c r="A1214" s="84" t="s">
        <v>3540</v>
      </c>
      <c r="B1214" s="84" t="s">
        <v>3353</v>
      </c>
      <c r="C1214" s="84">
        <v>2</v>
      </c>
      <c r="D1214" s="118">
        <v>0.0035840269427752846</v>
      </c>
      <c r="E1214" s="118">
        <v>2.5384480517102173</v>
      </c>
      <c r="F1214" s="84" t="s">
        <v>2567</v>
      </c>
      <c r="G1214" s="84" t="b">
        <v>0</v>
      </c>
      <c r="H1214" s="84" t="b">
        <v>0</v>
      </c>
      <c r="I1214" s="84" t="b">
        <v>0</v>
      </c>
      <c r="J1214" s="84" t="b">
        <v>0</v>
      </c>
      <c r="K1214" s="84" t="b">
        <v>0</v>
      </c>
      <c r="L1214" s="84" t="b">
        <v>0</v>
      </c>
    </row>
    <row r="1215" spans="1:12" ht="15">
      <c r="A1215" s="84" t="s">
        <v>3353</v>
      </c>
      <c r="B1215" s="84" t="s">
        <v>3541</v>
      </c>
      <c r="C1215" s="84">
        <v>2</v>
      </c>
      <c r="D1215" s="118">
        <v>0.0035840269427752846</v>
      </c>
      <c r="E1215" s="118">
        <v>2.5384480517102173</v>
      </c>
      <c r="F1215" s="84" t="s">
        <v>2567</v>
      </c>
      <c r="G1215" s="84" t="b">
        <v>0</v>
      </c>
      <c r="H1215" s="84" t="b">
        <v>0</v>
      </c>
      <c r="I1215" s="84" t="b">
        <v>0</v>
      </c>
      <c r="J1215" s="84" t="b">
        <v>0</v>
      </c>
      <c r="K1215" s="84" t="b">
        <v>0</v>
      </c>
      <c r="L1215" s="84" t="b">
        <v>0</v>
      </c>
    </row>
    <row r="1216" spans="1:12" ht="15">
      <c r="A1216" s="84" t="s">
        <v>3541</v>
      </c>
      <c r="B1216" s="84" t="s">
        <v>3350</v>
      </c>
      <c r="C1216" s="84">
        <v>2</v>
      </c>
      <c r="D1216" s="118">
        <v>0.0035840269427752846</v>
      </c>
      <c r="E1216" s="118">
        <v>2.237418056046236</v>
      </c>
      <c r="F1216" s="84" t="s">
        <v>2567</v>
      </c>
      <c r="G1216" s="84" t="b">
        <v>0</v>
      </c>
      <c r="H1216" s="84" t="b">
        <v>0</v>
      </c>
      <c r="I1216" s="84" t="b">
        <v>0</v>
      </c>
      <c r="J1216" s="84" t="b">
        <v>0</v>
      </c>
      <c r="K1216" s="84" t="b">
        <v>0</v>
      </c>
      <c r="L1216" s="84" t="b">
        <v>0</v>
      </c>
    </row>
    <row r="1217" spans="1:12" ht="15">
      <c r="A1217" s="84" t="s">
        <v>3350</v>
      </c>
      <c r="B1217" s="84" t="s">
        <v>3542</v>
      </c>
      <c r="C1217" s="84">
        <v>2</v>
      </c>
      <c r="D1217" s="118">
        <v>0.0035840269427752846</v>
      </c>
      <c r="E1217" s="118">
        <v>2.237418056046236</v>
      </c>
      <c r="F1217" s="84" t="s">
        <v>2567</v>
      </c>
      <c r="G1217" s="84" t="b">
        <v>0</v>
      </c>
      <c r="H1217" s="84" t="b">
        <v>0</v>
      </c>
      <c r="I1217" s="84" t="b">
        <v>0</v>
      </c>
      <c r="J1217" s="84" t="b">
        <v>0</v>
      </c>
      <c r="K1217" s="84" t="b">
        <v>0</v>
      </c>
      <c r="L1217" s="84" t="b">
        <v>0</v>
      </c>
    </row>
    <row r="1218" spans="1:12" ht="15">
      <c r="A1218" s="84" t="s">
        <v>3542</v>
      </c>
      <c r="B1218" s="84" t="s">
        <v>3440</v>
      </c>
      <c r="C1218" s="84">
        <v>2</v>
      </c>
      <c r="D1218" s="118">
        <v>0.0035840269427752846</v>
      </c>
      <c r="E1218" s="118">
        <v>2.362356792654536</v>
      </c>
      <c r="F1218" s="84" t="s">
        <v>2567</v>
      </c>
      <c r="G1218" s="84" t="b">
        <v>0</v>
      </c>
      <c r="H1218" s="84" t="b">
        <v>0</v>
      </c>
      <c r="I1218" s="84" t="b">
        <v>0</v>
      </c>
      <c r="J1218" s="84" t="b">
        <v>0</v>
      </c>
      <c r="K1218" s="84" t="b">
        <v>0</v>
      </c>
      <c r="L1218" s="84" t="b">
        <v>0</v>
      </c>
    </row>
    <row r="1219" spans="1:12" ht="15">
      <c r="A1219" s="84" t="s">
        <v>3440</v>
      </c>
      <c r="B1219" s="84" t="s">
        <v>3543</v>
      </c>
      <c r="C1219" s="84">
        <v>2</v>
      </c>
      <c r="D1219" s="118">
        <v>0.0035840269427752846</v>
      </c>
      <c r="E1219" s="118">
        <v>2.362356792654536</v>
      </c>
      <c r="F1219" s="84" t="s">
        <v>2567</v>
      </c>
      <c r="G1219" s="84" t="b">
        <v>0</v>
      </c>
      <c r="H1219" s="84" t="b">
        <v>0</v>
      </c>
      <c r="I1219" s="84" t="b">
        <v>0</v>
      </c>
      <c r="J1219" s="84" t="b">
        <v>0</v>
      </c>
      <c r="K1219" s="84" t="b">
        <v>0</v>
      </c>
      <c r="L1219" s="84" t="b">
        <v>0</v>
      </c>
    </row>
    <row r="1220" spans="1:12" ht="15">
      <c r="A1220" s="84" t="s">
        <v>3719</v>
      </c>
      <c r="B1220" s="84" t="s">
        <v>3720</v>
      </c>
      <c r="C1220" s="84">
        <v>2</v>
      </c>
      <c r="D1220" s="118">
        <v>0.0035840269427752846</v>
      </c>
      <c r="E1220" s="118">
        <v>2.5384480517102173</v>
      </c>
      <c r="F1220" s="84" t="s">
        <v>2567</v>
      </c>
      <c r="G1220" s="84" t="b">
        <v>0</v>
      </c>
      <c r="H1220" s="84" t="b">
        <v>0</v>
      </c>
      <c r="I1220" s="84" t="b">
        <v>0</v>
      </c>
      <c r="J1220" s="84" t="b">
        <v>0</v>
      </c>
      <c r="K1220" s="84" t="b">
        <v>0</v>
      </c>
      <c r="L1220" s="84" t="b">
        <v>0</v>
      </c>
    </row>
    <row r="1221" spans="1:12" ht="15">
      <c r="A1221" s="84" t="s">
        <v>3330</v>
      </c>
      <c r="B1221" s="84" t="s">
        <v>2793</v>
      </c>
      <c r="C1221" s="84">
        <v>2</v>
      </c>
      <c r="D1221" s="118">
        <v>0.0035840269427752846</v>
      </c>
      <c r="E1221" s="118">
        <v>2.1862655335988546</v>
      </c>
      <c r="F1221" s="84" t="s">
        <v>2567</v>
      </c>
      <c r="G1221" s="84" t="b">
        <v>0</v>
      </c>
      <c r="H1221" s="84" t="b">
        <v>0</v>
      </c>
      <c r="I1221" s="84" t="b">
        <v>0</v>
      </c>
      <c r="J1221" s="84" t="b">
        <v>0</v>
      </c>
      <c r="K1221" s="84" t="b">
        <v>0</v>
      </c>
      <c r="L1221" s="84" t="b">
        <v>0</v>
      </c>
    </row>
    <row r="1222" spans="1:12" ht="15">
      <c r="A1222" s="84" t="s">
        <v>2793</v>
      </c>
      <c r="B1222" s="84" t="s">
        <v>3528</v>
      </c>
      <c r="C1222" s="84">
        <v>2</v>
      </c>
      <c r="D1222" s="118">
        <v>0.0035840269427752846</v>
      </c>
      <c r="E1222" s="118">
        <v>2.362356792654536</v>
      </c>
      <c r="F1222" s="84" t="s">
        <v>2567</v>
      </c>
      <c r="G1222" s="84" t="b">
        <v>0</v>
      </c>
      <c r="H1222" s="84" t="b">
        <v>0</v>
      </c>
      <c r="I1222" s="84" t="b">
        <v>0</v>
      </c>
      <c r="J1222" s="84" t="b">
        <v>0</v>
      </c>
      <c r="K1222" s="84" t="b">
        <v>0</v>
      </c>
      <c r="L1222" s="84" t="b">
        <v>0</v>
      </c>
    </row>
    <row r="1223" spans="1:12" ht="15">
      <c r="A1223" s="84" t="s">
        <v>3528</v>
      </c>
      <c r="B1223" s="84" t="s">
        <v>3529</v>
      </c>
      <c r="C1223" s="84">
        <v>2</v>
      </c>
      <c r="D1223" s="118">
        <v>0.0035840269427752846</v>
      </c>
      <c r="E1223" s="118">
        <v>2.5384480517102173</v>
      </c>
      <c r="F1223" s="84" t="s">
        <v>2567</v>
      </c>
      <c r="G1223" s="84" t="b">
        <v>0</v>
      </c>
      <c r="H1223" s="84" t="b">
        <v>0</v>
      </c>
      <c r="I1223" s="84" t="b">
        <v>0</v>
      </c>
      <c r="J1223" s="84" t="b">
        <v>0</v>
      </c>
      <c r="K1223" s="84" t="b">
        <v>0</v>
      </c>
      <c r="L1223" s="84" t="b">
        <v>0</v>
      </c>
    </row>
    <row r="1224" spans="1:12" ht="15">
      <c r="A1224" s="84" t="s">
        <v>3529</v>
      </c>
      <c r="B1224" s="84" t="s">
        <v>3530</v>
      </c>
      <c r="C1224" s="84">
        <v>2</v>
      </c>
      <c r="D1224" s="118">
        <v>0.0035840269427752846</v>
      </c>
      <c r="E1224" s="118">
        <v>2.5384480517102173</v>
      </c>
      <c r="F1224" s="84" t="s">
        <v>2567</v>
      </c>
      <c r="G1224" s="84" t="b">
        <v>0</v>
      </c>
      <c r="H1224" s="84" t="b">
        <v>0</v>
      </c>
      <c r="I1224" s="84" t="b">
        <v>0</v>
      </c>
      <c r="J1224" s="84" t="b">
        <v>0</v>
      </c>
      <c r="K1224" s="84" t="b">
        <v>0</v>
      </c>
      <c r="L1224" s="84" t="b">
        <v>0</v>
      </c>
    </row>
    <row r="1225" spans="1:12" ht="15">
      <c r="A1225" s="84" t="s">
        <v>3530</v>
      </c>
      <c r="B1225" s="84" t="s">
        <v>3531</v>
      </c>
      <c r="C1225" s="84">
        <v>2</v>
      </c>
      <c r="D1225" s="118">
        <v>0.0035840269427752846</v>
      </c>
      <c r="E1225" s="118">
        <v>2.5384480517102173</v>
      </c>
      <c r="F1225" s="84" t="s">
        <v>2567</v>
      </c>
      <c r="G1225" s="84" t="b">
        <v>0</v>
      </c>
      <c r="H1225" s="84" t="b">
        <v>0</v>
      </c>
      <c r="I1225" s="84" t="b">
        <v>0</v>
      </c>
      <c r="J1225" s="84" t="b">
        <v>0</v>
      </c>
      <c r="K1225" s="84" t="b">
        <v>0</v>
      </c>
      <c r="L1225" s="84" t="b">
        <v>0</v>
      </c>
    </row>
    <row r="1226" spans="1:12" ht="15">
      <c r="A1226" s="84" t="s">
        <v>3531</v>
      </c>
      <c r="B1226" s="84" t="s">
        <v>2768</v>
      </c>
      <c r="C1226" s="84">
        <v>2</v>
      </c>
      <c r="D1226" s="118">
        <v>0.0035840269427752846</v>
      </c>
      <c r="E1226" s="118">
        <v>2.362356792654536</v>
      </c>
      <c r="F1226" s="84" t="s">
        <v>2567</v>
      </c>
      <c r="G1226" s="84" t="b">
        <v>0</v>
      </c>
      <c r="H1226" s="84" t="b">
        <v>0</v>
      </c>
      <c r="I1226" s="84" t="b">
        <v>0</v>
      </c>
      <c r="J1226" s="84" t="b">
        <v>0</v>
      </c>
      <c r="K1226" s="84" t="b">
        <v>0</v>
      </c>
      <c r="L1226" s="84" t="b">
        <v>0</v>
      </c>
    </row>
    <row r="1227" spans="1:12" ht="15">
      <c r="A1227" s="84" t="s">
        <v>2768</v>
      </c>
      <c r="B1227" s="84" t="s">
        <v>3532</v>
      </c>
      <c r="C1227" s="84">
        <v>2</v>
      </c>
      <c r="D1227" s="118">
        <v>0.0035840269427752846</v>
      </c>
      <c r="E1227" s="118">
        <v>2.362356792654536</v>
      </c>
      <c r="F1227" s="84" t="s">
        <v>2567</v>
      </c>
      <c r="G1227" s="84" t="b">
        <v>0</v>
      </c>
      <c r="H1227" s="84" t="b">
        <v>0</v>
      </c>
      <c r="I1227" s="84" t="b">
        <v>0</v>
      </c>
      <c r="J1227" s="84" t="b">
        <v>0</v>
      </c>
      <c r="K1227" s="84" t="b">
        <v>0</v>
      </c>
      <c r="L1227" s="84" t="b">
        <v>0</v>
      </c>
    </row>
    <row r="1228" spans="1:12" ht="15">
      <c r="A1228" s="84" t="s">
        <v>3532</v>
      </c>
      <c r="B1228" s="84" t="s">
        <v>3533</v>
      </c>
      <c r="C1228" s="84">
        <v>2</v>
      </c>
      <c r="D1228" s="118">
        <v>0.0035840269427752846</v>
      </c>
      <c r="E1228" s="118">
        <v>2.5384480517102173</v>
      </c>
      <c r="F1228" s="84" t="s">
        <v>2567</v>
      </c>
      <c r="G1228" s="84" t="b">
        <v>0</v>
      </c>
      <c r="H1228" s="84" t="b">
        <v>0</v>
      </c>
      <c r="I1228" s="84" t="b">
        <v>0</v>
      </c>
      <c r="J1228" s="84" t="b">
        <v>0</v>
      </c>
      <c r="K1228" s="84" t="b">
        <v>0</v>
      </c>
      <c r="L1228" s="84" t="b">
        <v>0</v>
      </c>
    </row>
    <row r="1229" spans="1:12" ht="15">
      <c r="A1229" s="84" t="s">
        <v>3533</v>
      </c>
      <c r="B1229" s="84" t="s">
        <v>3534</v>
      </c>
      <c r="C1229" s="84">
        <v>2</v>
      </c>
      <c r="D1229" s="118">
        <v>0.0035840269427752846</v>
      </c>
      <c r="E1229" s="118">
        <v>2.5384480517102173</v>
      </c>
      <c r="F1229" s="84" t="s">
        <v>2567</v>
      </c>
      <c r="G1229" s="84" t="b">
        <v>0</v>
      </c>
      <c r="H1229" s="84" t="b">
        <v>0</v>
      </c>
      <c r="I1229" s="84" t="b">
        <v>0</v>
      </c>
      <c r="J1229" s="84" t="b">
        <v>0</v>
      </c>
      <c r="K1229" s="84" t="b">
        <v>0</v>
      </c>
      <c r="L1229" s="84" t="b">
        <v>0</v>
      </c>
    </row>
    <row r="1230" spans="1:12" ht="15">
      <c r="A1230" s="84" t="s">
        <v>3534</v>
      </c>
      <c r="B1230" s="84" t="s">
        <v>3535</v>
      </c>
      <c r="C1230" s="84">
        <v>2</v>
      </c>
      <c r="D1230" s="118">
        <v>0.0035840269427752846</v>
      </c>
      <c r="E1230" s="118">
        <v>2.5384480517102173</v>
      </c>
      <c r="F1230" s="84" t="s">
        <v>2567</v>
      </c>
      <c r="G1230" s="84" t="b">
        <v>0</v>
      </c>
      <c r="H1230" s="84" t="b">
        <v>0</v>
      </c>
      <c r="I1230" s="84" t="b">
        <v>0</v>
      </c>
      <c r="J1230" s="84" t="b">
        <v>0</v>
      </c>
      <c r="K1230" s="84" t="b">
        <v>0</v>
      </c>
      <c r="L1230" s="84" t="b">
        <v>0</v>
      </c>
    </row>
    <row r="1231" spans="1:12" ht="15">
      <c r="A1231" s="84" t="s">
        <v>3535</v>
      </c>
      <c r="B1231" s="84" t="s">
        <v>3536</v>
      </c>
      <c r="C1231" s="84">
        <v>2</v>
      </c>
      <c r="D1231" s="118">
        <v>0.0035840269427752846</v>
      </c>
      <c r="E1231" s="118">
        <v>2.5384480517102173</v>
      </c>
      <c r="F1231" s="84" t="s">
        <v>2567</v>
      </c>
      <c r="G1231" s="84" t="b">
        <v>0</v>
      </c>
      <c r="H1231" s="84" t="b">
        <v>0</v>
      </c>
      <c r="I1231" s="84" t="b">
        <v>0</v>
      </c>
      <c r="J1231" s="84" t="b">
        <v>0</v>
      </c>
      <c r="K1231" s="84" t="b">
        <v>0</v>
      </c>
      <c r="L1231" s="84" t="b">
        <v>0</v>
      </c>
    </row>
    <row r="1232" spans="1:12" ht="15">
      <c r="A1232" s="84" t="s">
        <v>3536</v>
      </c>
      <c r="B1232" s="84" t="s">
        <v>3332</v>
      </c>
      <c r="C1232" s="84">
        <v>2</v>
      </c>
      <c r="D1232" s="118">
        <v>0.0035840269427752846</v>
      </c>
      <c r="E1232" s="118">
        <v>2.237418056046236</v>
      </c>
      <c r="F1232" s="84" t="s">
        <v>2567</v>
      </c>
      <c r="G1232" s="84" t="b">
        <v>0</v>
      </c>
      <c r="H1232" s="84" t="b">
        <v>0</v>
      </c>
      <c r="I1232" s="84" t="b">
        <v>0</v>
      </c>
      <c r="J1232" s="84" t="b">
        <v>0</v>
      </c>
      <c r="K1232" s="84" t="b">
        <v>0</v>
      </c>
      <c r="L1232" s="84" t="b">
        <v>0</v>
      </c>
    </row>
    <row r="1233" spans="1:12" ht="15">
      <c r="A1233" s="84" t="s">
        <v>3332</v>
      </c>
      <c r="B1233" s="84" t="s">
        <v>3537</v>
      </c>
      <c r="C1233" s="84">
        <v>2</v>
      </c>
      <c r="D1233" s="118">
        <v>0.0035840269427752846</v>
      </c>
      <c r="E1233" s="118">
        <v>2.237418056046236</v>
      </c>
      <c r="F1233" s="84" t="s">
        <v>2567</v>
      </c>
      <c r="G1233" s="84" t="b">
        <v>0</v>
      </c>
      <c r="H1233" s="84" t="b">
        <v>0</v>
      </c>
      <c r="I1233" s="84" t="b">
        <v>0</v>
      </c>
      <c r="J1233" s="84" t="b">
        <v>0</v>
      </c>
      <c r="K1233" s="84" t="b">
        <v>0</v>
      </c>
      <c r="L1233" s="84" t="b">
        <v>0</v>
      </c>
    </row>
    <row r="1234" spans="1:12" ht="15">
      <c r="A1234" s="84" t="s">
        <v>303</v>
      </c>
      <c r="B1234" s="84" t="s">
        <v>674</v>
      </c>
      <c r="C1234" s="84">
        <v>2</v>
      </c>
      <c r="D1234" s="118">
        <v>0.0035840269427752846</v>
      </c>
      <c r="E1234" s="118">
        <v>1.5494434360116804</v>
      </c>
      <c r="F1234" s="84" t="s">
        <v>2567</v>
      </c>
      <c r="G1234" s="84" t="b">
        <v>0</v>
      </c>
      <c r="H1234" s="84" t="b">
        <v>0</v>
      </c>
      <c r="I1234" s="84" t="b">
        <v>0</v>
      </c>
      <c r="J1234" s="84" t="b">
        <v>0</v>
      </c>
      <c r="K1234" s="84" t="b">
        <v>0</v>
      </c>
      <c r="L1234" s="84" t="b">
        <v>0</v>
      </c>
    </row>
    <row r="1235" spans="1:12" ht="15">
      <c r="A1235" s="84" t="s">
        <v>2750</v>
      </c>
      <c r="B1235" s="84" t="s">
        <v>2751</v>
      </c>
      <c r="C1235" s="84">
        <v>5</v>
      </c>
      <c r="D1235" s="118">
        <v>0.008452124533195871</v>
      </c>
      <c r="E1235" s="118">
        <v>1.7335411699538155</v>
      </c>
      <c r="F1235" s="84" t="s">
        <v>2568</v>
      </c>
      <c r="G1235" s="84" t="b">
        <v>0</v>
      </c>
      <c r="H1235" s="84" t="b">
        <v>0</v>
      </c>
      <c r="I1235" s="84" t="b">
        <v>0</v>
      </c>
      <c r="J1235" s="84" t="b">
        <v>0</v>
      </c>
      <c r="K1235" s="84" t="b">
        <v>0</v>
      </c>
      <c r="L1235" s="84" t="b">
        <v>0</v>
      </c>
    </row>
    <row r="1236" spans="1:12" ht="15">
      <c r="A1236" s="84" t="s">
        <v>2751</v>
      </c>
      <c r="B1236" s="84" t="s">
        <v>2752</v>
      </c>
      <c r="C1236" s="84">
        <v>5</v>
      </c>
      <c r="D1236" s="118">
        <v>0.008452124533195871</v>
      </c>
      <c r="E1236" s="118">
        <v>1.8796692056320534</v>
      </c>
      <c r="F1236" s="84" t="s">
        <v>2568</v>
      </c>
      <c r="G1236" s="84" t="b">
        <v>0</v>
      </c>
      <c r="H1236" s="84" t="b">
        <v>0</v>
      </c>
      <c r="I1236" s="84" t="b">
        <v>0</v>
      </c>
      <c r="J1236" s="84" t="b">
        <v>0</v>
      </c>
      <c r="K1236" s="84" t="b">
        <v>0</v>
      </c>
      <c r="L1236" s="84" t="b">
        <v>0</v>
      </c>
    </row>
    <row r="1237" spans="1:12" ht="15">
      <c r="A1237" s="84" t="s">
        <v>2752</v>
      </c>
      <c r="B1237" s="84" t="s">
        <v>2753</v>
      </c>
      <c r="C1237" s="84">
        <v>5</v>
      </c>
      <c r="D1237" s="118">
        <v>0.008452124533195871</v>
      </c>
      <c r="E1237" s="118">
        <v>1.8796692056320534</v>
      </c>
      <c r="F1237" s="84" t="s">
        <v>2568</v>
      </c>
      <c r="G1237" s="84" t="b">
        <v>0</v>
      </c>
      <c r="H1237" s="84" t="b">
        <v>0</v>
      </c>
      <c r="I1237" s="84" t="b">
        <v>0</v>
      </c>
      <c r="J1237" s="84" t="b">
        <v>0</v>
      </c>
      <c r="K1237" s="84" t="b">
        <v>0</v>
      </c>
      <c r="L1237" s="84" t="b">
        <v>0</v>
      </c>
    </row>
    <row r="1238" spans="1:12" ht="15">
      <c r="A1238" s="84" t="s">
        <v>2753</v>
      </c>
      <c r="B1238" s="84" t="s">
        <v>674</v>
      </c>
      <c r="C1238" s="84">
        <v>5</v>
      </c>
      <c r="D1238" s="118">
        <v>0.008452124533195871</v>
      </c>
      <c r="E1238" s="118">
        <v>1.402547950912391</v>
      </c>
      <c r="F1238" s="84" t="s">
        <v>2568</v>
      </c>
      <c r="G1238" s="84" t="b">
        <v>0</v>
      </c>
      <c r="H1238" s="84" t="b">
        <v>0</v>
      </c>
      <c r="I1238" s="84" t="b">
        <v>0</v>
      </c>
      <c r="J1238" s="84" t="b">
        <v>0</v>
      </c>
      <c r="K1238" s="84" t="b">
        <v>0</v>
      </c>
      <c r="L1238" s="84" t="b">
        <v>0</v>
      </c>
    </row>
    <row r="1239" spans="1:12" ht="15">
      <c r="A1239" s="84" t="s">
        <v>674</v>
      </c>
      <c r="B1239" s="84" t="s">
        <v>2683</v>
      </c>
      <c r="C1239" s="84">
        <v>5</v>
      </c>
      <c r="D1239" s="118">
        <v>0.008452124533195871</v>
      </c>
      <c r="E1239" s="118">
        <v>1.402547950912391</v>
      </c>
      <c r="F1239" s="84" t="s">
        <v>2568</v>
      </c>
      <c r="G1239" s="84" t="b">
        <v>0</v>
      </c>
      <c r="H1239" s="84" t="b">
        <v>0</v>
      </c>
      <c r="I1239" s="84" t="b">
        <v>0</v>
      </c>
      <c r="J1239" s="84" t="b">
        <v>0</v>
      </c>
      <c r="K1239" s="84" t="b">
        <v>0</v>
      </c>
      <c r="L1239" s="84" t="b">
        <v>0</v>
      </c>
    </row>
    <row r="1240" spans="1:12" ht="15">
      <c r="A1240" s="84" t="s">
        <v>2683</v>
      </c>
      <c r="B1240" s="84" t="s">
        <v>2668</v>
      </c>
      <c r="C1240" s="84">
        <v>5</v>
      </c>
      <c r="D1240" s="118">
        <v>0.008452124533195871</v>
      </c>
      <c r="E1240" s="118">
        <v>1.7335411699538155</v>
      </c>
      <c r="F1240" s="84" t="s">
        <v>2568</v>
      </c>
      <c r="G1240" s="84" t="b">
        <v>0</v>
      </c>
      <c r="H1240" s="84" t="b">
        <v>0</v>
      </c>
      <c r="I1240" s="84" t="b">
        <v>0</v>
      </c>
      <c r="J1240" s="84" t="b">
        <v>0</v>
      </c>
      <c r="K1240" s="84" t="b">
        <v>0</v>
      </c>
      <c r="L1240" s="84" t="b">
        <v>0</v>
      </c>
    </row>
    <row r="1241" spans="1:12" ht="15">
      <c r="A1241" s="84" t="s">
        <v>2668</v>
      </c>
      <c r="B1241" s="84" t="s">
        <v>2754</v>
      </c>
      <c r="C1241" s="84">
        <v>5</v>
      </c>
      <c r="D1241" s="118">
        <v>0.008452124533195871</v>
      </c>
      <c r="E1241" s="118">
        <v>1.7335411699538155</v>
      </c>
      <c r="F1241" s="84" t="s">
        <v>2568</v>
      </c>
      <c r="G1241" s="84" t="b">
        <v>0</v>
      </c>
      <c r="H1241" s="84" t="b">
        <v>0</v>
      </c>
      <c r="I1241" s="84" t="b">
        <v>0</v>
      </c>
      <c r="J1241" s="84" t="b">
        <v>0</v>
      </c>
      <c r="K1241" s="84" t="b">
        <v>0</v>
      </c>
      <c r="L1241" s="84" t="b">
        <v>0</v>
      </c>
    </row>
    <row r="1242" spans="1:12" ht="15">
      <c r="A1242" s="84" t="s">
        <v>2754</v>
      </c>
      <c r="B1242" s="84" t="s">
        <v>2755</v>
      </c>
      <c r="C1242" s="84">
        <v>5</v>
      </c>
      <c r="D1242" s="118">
        <v>0.008452124533195871</v>
      </c>
      <c r="E1242" s="118">
        <v>1.8796692056320534</v>
      </c>
      <c r="F1242" s="84" t="s">
        <v>2568</v>
      </c>
      <c r="G1242" s="84" t="b">
        <v>0</v>
      </c>
      <c r="H1242" s="84" t="b">
        <v>0</v>
      </c>
      <c r="I1242" s="84" t="b">
        <v>0</v>
      </c>
      <c r="J1242" s="84" t="b">
        <v>0</v>
      </c>
      <c r="K1242" s="84" t="b">
        <v>0</v>
      </c>
      <c r="L1242" s="84" t="b">
        <v>0</v>
      </c>
    </row>
    <row r="1243" spans="1:12" ht="15">
      <c r="A1243" s="84" t="s">
        <v>2755</v>
      </c>
      <c r="B1243" s="84" t="s">
        <v>3344</v>
      </c>
      <c r="C1243" s="84">
        <v>5</v>
      </c>
      <c r="D1243" s="118">
        <v>0.008452124533195871</v>
      </c>
      <c r="E1243" s="118">
        <v>1.8796692056320534</v>
      </c>
      <c r="F1243" s="84" t="s">
        <v>2568</v>
      </c>
      <c r="G1243" s="84" t="b">
        <v>0</v>
      </c>
      <c r="H1243" s="84" t="b">
        <v>0</v>
      </c>
      <c r="I1243" s="84" t="b">
        <v>0</v>
      </c>
      <c r="J1243" s="84" t="b">
        <v>1</v>
      </c>
      <c r="K1243" s="84" t="b">
        <v>0</v>
      </c>
      <c r="L1243" s="84" t="b">
        <v>0</v>
      </c>
    </row>
    <row r="1244" spans="1:12" ht="15">
      <c r="A1244" s="84" t="s">
        <v>3344</v>
      </c>
      <c r="B1244" s="84" t="s">
        <v>3305</v>
      </c>
      <c r="C1244" s="84">
        <v>5</v>
      </c>
      <c r="D1244" s="118">
        <v>0.008452124533195871</v>
      </c>
      <c r="E1244" s="118">
        <v>1.8796692056320534</v>
      </c>
      <c r="F1244" s="84" t="s">
        <v>2568</v>
      </c>
      <c r="G1244" s="84" t="b">
        <v>1</v>
      </c>
      <c r="H1244" s="84" t="b">
        <v>0</v>
      </c>
      <c r="I1244" s="84" t="b">
        <v>0</v>
      </c>
      <c r="J1244" s="84" t="b">
        <v>0</v>
      </c>
      <c r="K1244" s="84" t="b">
        <v>0</v>
      </c>
      <c r="L1244" s="84" t="b">
        <v>0</v>
      </c>
    </row>
    <row r="1245" spans="1:12" ht="15">
      <c r="A1245" s="84" t="s">
        <v>3305</v>
      </c>
      <c r="B1245" s="84" t="s">
        <v>3345</v>
      </c>
      <c r="C1245" s="84">
        <v>5</v>
      </c>
      <c r="D1245" s="118">
        <v>0.008452124533195871</v>
      </c>
      <c r="E1245" s="118">
        <v>1.8796692056320534</v>
      </c>
      <c r="F1245" s="84" t="s">
        <v>2568</v>
      </c>
      <c r="G1245" s="84" t="b">
        <v>0</v>
      </c>
      <c r="H1245" s="84" t="b">
        <v>0</v>
      </c>
      <c r="I1245" s="84" t="b">
        <v>0</v>
      </c>
      <c r="J1245" s="84" t="b">
        <v>0</v>
      </c>
      <c r="K1245" s="84" t="b">
        <v>0</v>
      </c>
      <c r="L1245" s="84" t="b">
        <v>0</v>
      </c>
    </row>
    <row r="1246" spans="1:12" ht="15">
      <c r="A1246" s="84" t="s">
        <v>299</v>
      </c>
      <c r="B1246" s="84" t="s">
        <v>2750</v>
      </c>
      <c r="C1246" s="84">
        <v>4</v>
      </c>
      <c r="D1246" s="118">
        <v>0.007723585611748324</v>
      </c>
      <c r="E1246" s="118">
        <v>1.7035779465763723</v>
      </c>
      <c r="F1246" s="84" t="s">
        <v>2568</v>
      </c>
      <c r="G1246" s="84" t="b">
        <v>0</v>
      </c>
      <c r="H1246" s="84" t="b">
        <v>0</v>
      </c>
      <c r="I1246" s="84" t="b">
        <v>0</v>
      </c>
      <c r="J1246" s="84" t="b">
        <v>0</v>
      </c>
      <c r="K1246" s="84" t="b">
        <v>0</v>
      </c>
      <c r="L1246" s="84" t="b">
        <v>0</v>
      </c>
    </row>
    <row r="1247" spans="1:12" ht="15">
      <c r="A1247" s="84" t="s">
        <v>3345</v>
      </c>
      <c r="B1247" s="84" t="s">
        <v>3381</v>
      </c>
      <c r="C1247" s="84">
        <v>4</v>
      </c>
      <c r="D1247" s="118">
        <v>0.007723585611748324</v>
      </c>
      <c r="E1247" s="118">
        <v>1.8796692056320534</v>
      </c>
      <c r="F1247" s="84" t="s">
        <v>2568</v>
      </c>
      <c r="G1247" s="84" t="b">
        <v>0</v>
      </c>
      <c r="H1247" s="84" t="b">
        <v>0</v>
      </c>
      <c r="I1247" s="84" t="b">
        <v>0</v>
      </c>
      <c r="J1247" s="84" t="b">
        <v>0</v>
      </c>
      <c r="K1247" s="84" t="b">
        <v>0</v>
      </c>
      <c r="L1247" s="84" t="b">
        <v>0</v>
      </c>
    </row>
    <row r="1248" spans="1:12" ht="15">
      <c r="A1248" s="84" t="s">
        <v>3620</v>
      </c>
      <c r="B1248" s="84" t="s">
        <v>3621</v>
      </c>
      <c r="C1248" s="84">
        <v>3</v>
      </c>
      <c r="D1248" s="118">
        <v>0.006722754245597594</v>
      </c>
      <c r="E1248" s="118">
        <v>2.10151795524841</v>
      </c>
      <c r="F1248" s="84" t="s">
        <v>2568</v>
      </c>
      <c r="G1248" s="84" t="b">
        <v>0</v>
      </c>
      <c r="H1248" s="84" t="b">
        <v>0</v>
      </c>
      <c r="I1248" s="84" t="b">
        <v>0</v>
      </c>
      <c r="J1248" s="84" t="b">
        <v>0</v>
      </c>
      <c r="K1248" s="84" t="b">
        <v>0</v>
      </c>
      <c r="L1248" s="84" t="b">
        <v>0</v>
      </c>
    </row>
    <row r="1249" spans="1:12" ht="15">
      <c r="A1249" s="84" t="s">
        <v>3621</v>
      </c>
      <c r="B1249" s="84" t="s">
        <v>3622</v>
      </c>
      <c r="C1249" s="84">
        <v>3</v>
      </c>
      <c r="D1249" s="118">
        <v>0.006722754245597594</v>
      </c>
      <c r="E1249" s="118">
        <v>2.10151795524841</v>
      </c>
      <c r="F1249" s="84" t="s">
        <v>2568</v>
      </c>
      <c r="G1249" s="84" t="b">
        <v>0</v>
      </c>
      <c r="H1249" s="84" t="b">
        <v>0</v>
      </c>
      <c r="I1249" s="84" t="b">
        <v>0</v>
      </c>
      <c r="J1249" s="84" t="b">
        <v>0</v>
      </c>
      <c r="K1249" s="84" t="b">
        <v>0</v>
      </c>
      <c r="L1249" s="84" t="b">
        <v>0</v>
      </c>
    </row>
    <row r="1250" spans="1:12" ht="15">
      <c r="A1250" s="84" t="s">
        <v>3622</v>
      </c>
      <c r="B1250" s="84" t="s">
        <v>3372</v>
      </c>
      <c r="C1250" s="84">
        <v>3</v>
      </c>
      <c r="D1250" s="118">
        <v>0.006722754245597594</v>
      </c>
      <c r="E1250" s="118">
        <v>2.10151795524841</v>
      </c>
      <c r="F1250" s="84" t="s">
        <v>2568</v>
      </c>
      <c r="G1250" s="84" t="b">
        <v>0</v>
      </c>
      <c r="H1250" s="84" t="b">
        <v>0</v>
      </c>
      <c r="I1250" s="84" t="b">
        <v>0</v>
      </c>
      <c r="J1250" s="84" t="b">
        <v>0</v>
      </c>
      <c r="K1250" s="84" t="b">
        <v>0</v>
      </c>
      <c r="L1250" s="84" t="b">
        <v>0</v>
      </c>
    </row>
    <row r="1251" spans="1:12" ht="15">
      <c r="A1251" s="84" t="s">
        <v>3372</v>
      </c>
      <c r="B1251" s="84" t="s">
        <v>3373</v>
      </c>
      <c r="C1251" s="84">
        <v>3</v>
      </c>
      <c r="D1251" s="118">
        <v>0.006722754245597594</v>
      </c>
      <c r="E1251" s="118">
        <v>2.10151795524841</v>
      </c>
      <c r="F1251" s="84" t="s">
        <v>2568</v>
      </c>
      <c r="G1251" s="84" t="b">
        <v>0</v>
      </c>
      <c r="H1251" s="84" t="b">
        <v>0</v>
      </c>
      <c r="I1251" s="84" t="b">
        <v>0</v>
      </c>
      <c r="J1251" s="84" t="b">
        <v>0</v>
      </c>
      <c r="K1251" s="84" t="b">
        <v>0</v>
      </c>
      <c r="L1251" s="84" t="b">
        <v>0</v>
      </c>
    </row>
    <row r="1252" spans="1:12" ht="15">
      <c r="A1252" s="84" t="s">
        <v>3373</v>
      </c>
      <c r="B1252" s="84" t="s">
        <v>3623</v>
      </c>
      <c r="C1252" s="84">
        <v>3</v>
      </c>
      <c r="D1252" s="118">
        <v>0.006722754245597594</v>
      </c>
      <c r="E1252" s="118">
        <v>2.10151795524841</v>
      </c>
      <c r="F1252" s="84" t="s">
        <v>2568</v>
      </c>
      <c r="G1252" s="84" t="b">
        <v>0</v>
      </c>
      <c r="H1252" s="84" t="b">
        <v>0</v>
      </c>
      <c r="I1252" s="84" t="b">
        <v>0</v>
      </c>
      <c r="J1252" s="84" t="b">
        <v>0</v>
      </c>
      <c r="K1252" s="84" t="b">
        <v>0</v>
      </c>
      <c r="L1252" s="84" t="b">
        <v>0</v>
      </c>
    </row>
    <row r="1253" spans="1:12" ht="15">
      <c r="A1253" s="84" t="s">
        <v>3623</v>
      </c>
      <c r="B1253" s="84" t="s">
        <v>3624</v>
      </c>
      <c r="C1253" s="84">
        <v>3</v>
      </c>
      <c r="D1253" s="118">
        <v>0.006722754245597594</v>
      </c>
      <c r="E1253" s="118">
        <v>2.10151795524841</v>
      </c>
      <c r="F1253" s="84" t="s">
        <v>2568</v>
      </c>
      <c r="G1253" s="84" t="b">
        <v>0</v>
      </c>
      <c r="H1253" s="84" t="b">
        <v>0</v>
      </c>
      <c r="I1253" s="84" t="b">
        <v>0</v>
      </c>
      <c r="J1253" s="84" t="b">
        <v>0</v>
      </c>
      <c r="K1253" s="84" t="b">
        <v>0</v>
      </c>
      <c r="L1253" s="84" t="b">
        <v>0</v>
      </c>
    </row>
    <row r="1254" spans="1:12" ht="15">
      <c r="A1254" s="84" t="s">
        <v>3624</v>
      </c>
      <c r="B1254" s="84" t="s">
        <v>3625</v>
      </c>
      <c r="C1254" s="84">
        <v>3</v>
      </c>
      <c r="D1254" s="118">
        <v>0.006722754245597594</v>
      </c>
      <c r="E1254" s="118">
        <v>2.10151795524841</v>
      </c>
      <c r="F1254" s="84" t="s">
        <v>2568</v>
      </c>
      <c r="G1254" s="84" t="b">
        <v>0</v>
      </c>
      <c r="H1254" s="84" t="b">
        <v>0</v>
      </c>
      <c r="I1254" s="84" t="b">
        <v>0</v>
      </c>
      <c r="J1254" s="84" t="b">
        <v>0</v>
      </c>
      <c r="K1254" s="84" t="b">
        <v>0</v>
      </c>
      <c r="L1254" s="84" t="b">
        <v>0</v>
      </c>
    </row>
    <row r="1255" spans="1:12" ht="15">
      <c r="A1255" s="84" t="s">
        <v>3625</v>
      </c>
      <c r="B1255" s="84" t="s">
        <v>3477</v>
      </c>
      <c r="C1255" s="84">
        <v>3</v>
      </c>
      <c r="D1255" s="118">
        <v>0.006722754245597594</v>
      </c>
      <c r="E1255" s="118">
        <v>2.10151795524841</v>
      </c>
      <c r="F1255" s="84" t="s">
        <v>2568</v>
      </c>
      <c r="G1255" s="84" t="b">
        <v>0</v>
      </c>
      <c r="H1255" s="84" t="b">
        <v>0</v>
      </c>
      <c r="I1255" s="84" t="b">
        <v>0</v>
      </c>
      <c r="J1255" s="84" t="b">
        <v>0</v>
      </c>
      <c r="K1255" s="84" t="b">
        <v>0</v>
      </c>
      <c r="L1255" s="84" t="b">
        <v>0</v>
      </c>
    </row>
    <row r="1256" spans="1:12" ht="15">
      <c r="A1256" s="84" t="s">
        <v>3477</v>
      </c>
      <c r="B1256" s="84" t="s">
        <v>2745</v>
      </c>
      <c r="C1256" s="84">
        <v>3</v>
      </c>
      <c r="D1256" s="118">
        <v>0.006722754245597594</v>
      </c>
      <c r="E1256" s="118">
        <v>2.10151795524841</v>
      </c>
      <c r="F1256" s="84" t="s">
        <v>2568</v>
      </c>
      <c r="G1256" s="84" t="b">
        <v>0</v>
      </c>
      <c r="H1256" s="84" t="b">
        <v>0</v>
      </c>
      <c r="I1256" s="84" t="b">
        <v>0</v>
      </c>
      <c r="J1256" s="84" t="b">
        <v>0</v>
      </c>
      <c r="K1256" s="84" t="b">
        <v>0</v>
      </c>
      <c r="L1256" s="84" t="b">
        <v>0</v>
      </c>
    </row>
    <row r="1257" spans="1:12" ht="15">
      <c r="A1257" s="84" t="s">
        <v>2745</v>
      </c>
      <c r="B1257" s="84" t="s">
        <v>3626</v>
      </c>
      <c r="C1257" s="84">
        <v>3</v>
      </c>
      <c r="D1257" s="118">
        <v>0.006722754245597594</v>
      </c>
      <c r="E1257" s="118">
        <v>2.10151795524841</v>
      </c>
      <c r="F1257" s="84" t="s">
        <v>2568</v>
      </c>
      <c r="G1257" s="84" t="b">
        <v>0</v>
      </c>
      <c r="H1257" s="84" t="b">
        <v>0</v>
      </c>
      <c r="I1257" s="84" t="b">
        <v>0</v>
      </c>
      <c r="J1257" s="84" t="b">
        <v>0</v>
      </c>
      <c r="K1257" s="84" t="b">
        <v>0</v>
      </c>
      <c r="L1257" s="84" t="b">
        <v>0</v>
      </c>
    </row>
    <row r="1258" spans="1:12" ht="15">
      <c r="A1258" s="84" t="s">
        <v>3626</v>
      </c>
      <c r="B1258" s="84" t="s">
        <v>3627</v>
      </c>
      <c r="C1258" s="84">
        <v>3</v>
      </c>
      <c r="D1258" s="118">
        <v>0.006722754245597594</v>
      </c>
      <c r="E1258" s="118">
        <v>2.10151795524841</v>
      </c>
      <c r="F1258" s="84" t="s">
        <v>2568</v>
      </c>
      <c r="G1258" s="84" t="b">
        <v>0</v>
      </c>
      <c r="H1258" s="84" t="b">
        <v>0</v>
      </c>
      <c r="I1258" s="84" t="b">
        <v>0</v>
      </c>
      <c r="J1258" s="84" t="b">
        <v>0</v>
      </c>
      <c r="K1258" s="84" t="b">
        <v>0</v>
      </c>
      <c r="L1258" s="84" t="b">
        <v>0</v>
      </c>
    </row>
    <row r="1259" spans="1:12" ht="15">
      <c r="A1259" s="84" t="s">
        <v>3627</v>
      </c>
      <c r="B1259" s="84" t="s">
        <v>1469</v>
      </c>
      <c r="C1259" s="84">
        <v>3</v>
      </c>
      <c r="D1259" s="118">
        <v>0.006722754245597594</v>
      </c>
      <c r="E1259" s="118">
        <v>1.8796692056320534</v>
      </c>
      <c r="F1259" s="84" t="s">
        <v>2568</v>
      </c>
      <c r="G1259" s="84" t="b">
        <v>0</v>
      </c>
      <c r="H1259" s="84" t="b">
        <v>0</v>
      </c>
      <c r="I1259" s="84" t="b">
        <v>0</v>
      </c>
      <c r="J1259" s="84" t="b">
        <v>0</v>
      </c>
      <c r="K1259" s="84" t="b">
        <v>0</v>
      </c>
      <c r="L1259" s="84" t="b">
        <v>0</v>
      </c>
    </row>
    <row r="1260" spans="1:12" ht="15">
      <c r="A1260" s="84" t="s">
        <v>1469</v>
      </c>
      <c r="B1260" s="84" t="s">
        <v>3628</v>
      </c>
      <c r="C1260" s="84">
        <v>3</v>
      </c>
      <c r="D1260" s="118">
        <v>0.006722754245597594</v>
      </c>
      <c r="E1260" s="118">
        <v>1.8796692056320534</v>
      </c>
      <c r="F1260" s="84" t="s">
        <v>2568</v>
      </c>
      <c r="G1260" s="84" t="b">
        <v>0</v>
      </c>
      <c r="H1260" s="84" t="b">
        <v>0</v>
      </c>
      <c r="I1260" s="84" t="b">
        <v>0</v>
      </c>
      <c r="J1260" s="84" t="b">
        <v>0</v>
      </c>
      <c r="K1260" s="84" t="b">
        <v>0</v>
      </c>
      <c r="L1260" s="84" t="b">
        <v>0</v>
      </c>
    </row>
    <row r="1261" spans="1:12" ht="15">
      <c r="A1261" s="84" t="s">
        <v>3419</v>
      </c>
      <c r="B1261" s="84" t="s">
        <v>3420</v>
      </c>
      <c r="C1261" s="84">
        <v>3</v>
      </c>
      <c r="D1261" s="118">
        <v>0.006722754245597594</v>
      </c>
      <c r="E1261" s="118">
        <v>2.10151795524841</v>
      </c>
      <c r="F1261" s="84" t="s">
        <v>2568</v>
      </c>
      <c r="G1261" s="84" t="b">
        <v>0</v>
      </c>
      <c r="H1261" s="84" t="b">
        <v>0</v>
      </c>
      <c r="I1261" s="84" t="b">
        <v>0</v>
      </c>
      <c r="J1261" s="84" t="b">
        <v>0</v>
      </c>
      <c r="K1261" s="84" t="b">
        <v>0</v>
      </c>
      <c r="L1261" s="84" t="b">
        <v>0</v>
      </c>
    </row>
    <row r="1262" spans="1:12" ht="15">
      <c r="A1262" s="84" t="s">
        <v>3420</v>
      </c>
      <c r="B1262" s="84" t="s">
        <v>3421</v>
      </c>
      <c r="C1262" s="84">
        <v>3</v>
      </c>
      <c r="D1262" s="118">
        <v>0.006722754245597594</v>
      </c>
      <c r="E1262" s="118">
        <v>2.10151795524841</v>
      </c>
      <c r="F1262" s="84" t="s">
        <v>2568</v>
      </c>
      <c r="G1262" s="84" t="b">
        <v>0</v>
      </c>
      <c r="H1262" s="84" t="b">
        <v>0</v>
      </c>
      <c r="I1262" s="84" t="b">
        <v>0</v>
      </c>
      <c r="J1262" s="84" t="b">
        <v>0</v>
      </c>
      <c r="K1262" s="84" t="b">
        <v>0</v>
      </c>
      <c r="L1262" s="84" t="b">
        <v>0</v>
      </c>
    </row>
    <row r="1263" spans="1:12" ht="15">
      <c r="A1263" s="84" t="s">
        <v>3421</v>
      </c>
      <c r="B1263" s="84" t="s">
        <v>674</v>
      </c>
      <c r="C1263" s="84">
        <v>3</v>
      </c>
      <c r="D1263" s="118">
        <v>0.006722754245597594</v>
      </c>
      <c r="E1263" s="118">
        <v>1.402547950912391</v>
      </c>
      <c r="F1263" s="84" t="s">
        <v>2568</v>
      </c>
      <c r="G1263" s="84" t="b">
        <v>0</v>
      </c>
      <c r="H1263" s="84" t="b">
        <v>0</v>
      </c>
      <c r="I1263" s="84" t="b">
        <v>0</v>
      </c>
      <c r="J1263" s="84" t="b">
        <v>0</v>
      </c>
      <c r="K1263" s="84" t="b">
        <v>0</v>
      </c>
      <c r="L1263" s="84" t="b">
        <v>0</v>
      </c>
    </row>
    <row r="1264" spans="1:12" ht="15">
      <c r="A1264" s="84" t="s">
        <v>674</v>
      </c>
      <c r="B1264" s="84" t="s">
        <v>3331</v>
      </c>
      <c r="C1264" s="84">
        <v>3</v>
      </c>
      <c r="D1264" s="118">
        <v>0.006722754245597594</v>
      </c>
      <c r="E1264" s="118">
        <v>1.402547950912391</v>
      </c>
      <c r="F1264" s="84" t="s">
        <v>2568</v>
      </c>
      <c r="G1264" s="84" t="b">
        <v>0</v>
      </c>
      <c r="H1264" s="84" t="b">
        <v>0</v>
      </c>
      <c r="I1264" s="84" t="b">
        <v>0</v>
      </c>
      <c r="J1264" s="84" t="b">
        <v>0</v>
      </c>
      <c r="K1264" s="84" t="b">
        <v>0</v>
      </c>
      <c r="L1264" s="84" t="b">
        <v>0</v>
      </c>
    </row>
    <row r="1265" spans="1:12" ht="15">
      <c r="A1265" s="84" t="s">
        <v>3331</v>
      </c>
      <c r="B1265" s="84" t="s">
        <v>3422</v>
      </c>
      <c r="C1265" s="84">
        <v>3</v>
      </c>
      <c r="D1265" s="118">
        <v>0.006722754245597594</v>
      </c>
      <c r="E1265" s="118">
        <v>2.10151795524841</v>
      </c>
      <c r="F1265" s="84" t="s">
        <v>2568</v>
      </c>
      <c r="G1265" s="84" t="b">
        <v>0</v>
      </c>
      <c r="H1265" s="84" t="b">
        <v>0</v>
      </c>
      <c r="I1265" s="84" t="b">
        <v>0</v>
      </c>
      <c r="J1265" s="84" t="b">
        <v>0</v>
      </c>
      <c r="K1265" s="84" t="b">
        <v>0</v>
      </c>
      <c r="L1265" s="84" t="b">
        <v>0</v>
      </c>
    </row>
    <row r="1266" spans="1:12" ht="15">
      <c r="A1266" s="84" t="s">
        <v>3422</v>
      </c>
      <c r="B1266" s="84" t="s">
        <v>3423</v>
      </c>
      <c r="C1266" s="84">
        <v>3</v>
      </c>
      <c r="D1266" s="118">
        <v>0.006722754245597594</v>
      </c>
      <c r="E1266" s="118">
        <v>2.10151795524841</v>
      </c>
      <c r="F1266" s="84" t="s">
        <v>2568</v>
      </c>
      <c r="G1266" s="84" t="b">
        <v>0</v>
      </c>
      <c r="H1266" s="84" t="b">
        <v>0</v>
      </c>
      <c r="I1266" s="84" t="b">
        <v>0</v>
      </c>
      <c r="J1266" s="84" t="b">
        <v>0</v>
      </c>
      <c r="K1266" s="84" t="b">
        <v>0</v>
      </c>
      <c r="L1266" s="84" t="b">
        <v>0</v>
      </c>
    </row>
    <row r="1267" spans="1:12" ht="15">
      <c r="A1267" s="84" t="s">
        <v>3423</v>
      </c>
      <c r="B1267" s="84" t="s">
        <v>3424</v>
      </c>
      <c r="C1267" s="84">
        <v>3</v>
      </c>
      <c r="D1267" s="118">
        <v>0.006722754245597594</v>
      </c>
      <c r="E1267" s="118">
        <v>2.10151795524841</v>
      </c>
      <c r="F1267" s="84" t="s">
        <v>2568</v>
      </c>
      <c r="G1267" s="84" t="b">
        <v>0</v>
      </c>
      <c r="H1267" s="84" t="b">
        <v>0</v>
      </c>
      <c r="I1267" s="84" t="b">
        <v>0</v>
      </c>
      <c r="J1267" s="84" t="b">
        <v>0</v>
      </c>
      <c r="K1267" s="84" t="b">
        <v>0</v>
      </c>
      <c r="L1267" s="84" t="b">
        <v>0</v>
      </c>
    </row>
    <row r="1268" spans="1:12" ht="15">
      <c r="A1268" s="84" t="s">
        <v>3424</v>
      </c>
      <c r="B1268" s="84" t="s">
        <v>3425</v>
      </c>
      <c r="C1268" s="84">
        <v>3</v>
      </c>
      <c r="D1268" s="118">
        <v>0.006722754245597594</v>
      </c>
      <c r="E1268" s="118">
        <v>2.10151795524841</v>
      </c>
      <c r="F1268" s="84" t="s">
        <v>2568</v>
      </c>
      <c r="G1268" s="84" t="b">
        <v>0</v>
      </c>
      <c r="H1268" s="84" t="b">
        <v>0</v>
      </c>
      <c r="I1268" s="84" t="b">
        <v>0</v>
      </c>
      <c r="J1268" s="84" t="b">
        <v>0</v>
      </c>
      <c r="K1268" s="84" t="b">
        <v>0</v>
      </c>
      <c r="L1268" s="84" t="b">
        <v>0</v>
      </c>
    </row>
    <row r="1269" spans="1:12" ht="15">
      <c r="A1269" s="84" t="s">
        <v>3425</v>
      </c>
      <c r="B1269" s="84" t="s">
        <v>2733</v>
      </c>
      <c r="C1269" s="84">
        <v>3</v>
      </c>
      <c r="D1269" s="118">
        <v>0.006722754245597594</v>
      </c>
      <c r="E1269" s="118">
        <v>1.6243967005287474</v>
      </c>
      <c r="F1269" s="84" t="s">
        <v>2568</v>
      </c>
      <c r="G1269" s="84" t="b">
        <v>0</v>
      </c>
      <c r="H1269" s="84" t="b">
        <v>0</v>
      </c>
      <c r="I1269" s="84" t="b">
        <v>0</v>
      </c>
      <c r="J1269" s="84" t="b">
        <v>0</v>
      </c>
      <c r="K1269" s="84" t="b">
        <v>0</v>
      </c>
      <c r="L1269" s="84" t="b">
        <v>0</v>
      </c>
    </row>
    <row r="1270" spans="1:12" ht="15">
      <c r="A1270" s="84" t="s">
        <v>2733</v>
      </c>
      <c r="B1270" s="84" t="s">
        <v>3351</v>
      </c>
      <c r="C1270" s="84">
        <v>3</v>
      </c>
      <c r="D1270" s="118">
        <v>0.006722754245597594</v>
      </c>
      <c r="E1270" s="118">
        <v>1.6243967005287474</v>
      </c>
      <c r="F1270" s="84" t="s">
        <v>2568</v>
      </c>
      <c r="G1270" s="84" t="b">
        <v>0</v>
      </c>
      <c r="H1270" s="84" t="b">
        <v>0</v>
      </c>
      <c r="I1270" s="84" t="b">
        <v>0</v>
      </c>
      <c r="J1270" s="84" t="b">
        <v>0</v>
      </c>
      <c r="K1270" s="84" t="b">
        <v>0</v>
      </c>
      <c r="L1270" s="84" t="b">
        <v>0</v>
      </c>
    </row>
    <row r="1271" spans="1:12" ht="15">
      <c r="A1271" s="84" t="s">
        <v>3322</v>
      </c>
      <c r="B1271" s="84" t="s">
        <v>3468</v>
      </c>
      <c r="C1271" s="84">
        <v>2</v>
      </c>
      <c r="D1271" s="118">
        <v>0.005355738193784739</v>
      </c>
      <c r="E1271" s="118">
        <v>2.2776092143040914</v>
      </c>
      <c r="F1271" s="84" t="s">
        <v>2568</v>
      </c>
      <c r="G1271" s="84" t="b">
        <v>0</v>
      </c>
      <c r="H1271" s="84" t="b">
        <v>0</v>
      </c>
      <c r="I1271" s="84" t="b">
        <v>0</v>
      </c>
      <c r="J1271" s="84" t="b">
        <v>0</v>
      </c>
      <c r="K1271" s="84" t="b">
        <v>0</v>
      </c>
      <c r="L1271" s="84" t="b">
        <v>0</v>
      </c>
    </row>
    <row r="1272" spans="1:12" ht="15">
      <c r="A1272" s="84" t="s">
        <v>3468</v>
      </c>
      <c r="B1272" s="84" t="s">
        <v>3469</v>
      </c>
      <c r="C1272" s="84">
        <v>2</v>
      </c>
      <c r="D1272" s="118">
        <v>0.005355738193784739</v>
      </c>
      <c r="E1272" s="118">
        <v>2.2776092143040914</v>
      </c>
      <c r="F1272" s="84" t="s">
        <v>2568</v>
      </c>
      <c r="G1272" s="84" t="b">
        <v>0</v>
      </c>
      <c r="H1272" s="84" t="b">
        <v>0</v>
      </c>
      <c r="I1272" s="84" t="b">
        <v>0</v>
      </c>
      <c r="J1272" s="84" t="b">
        <v>0</v>
      </c>
      <c r="K1272" s="84" t="b">
        <v>0</v>
      </c>
      <c r="L1272" s="84" t="b">
        <v>0</v>
      </c>
    </row>
    <row r="1273" spans="1:12" ht="15">
      <c r="A1273" s="84" t="s">
        <v>3469</v>
      </c>
      <c r="B1273" s="84" t="s">
        <v>2668</v>
      </c>
      <c r="C1273" s="84">
        <v>2</v>
      </c>
      <c r="D1273" s="118">
        <v>0.005355738193784739</v>
      </c>
      <c r="E1273" s="118">
        <v>1.7335411699538155</v>
      </c>
      <c r="F1273" s="84" t="s">
        <v>2568</v>
      </c>
      <c r="G1273" s="84" t="b">
        <v>0</v>
      </c>
      <c r="H1273" s="84" t="b">
        <v>0</v>
      </c>
      <c r="I1273" s="84" t="b">
        <v>0</v>
      </c>
      <c r="J1273" s="84" t="b">
        <v>0</v>
      </c>
      <c r="K1273" s="84" t="b">
        <v>0</v>
      </c>
      <c r="L1273" s="84" t="b">
        <v>0</v>
      </c>
    </row>
    <row r="1274" spans="1:12" ht="15">
      <c r="A1274" s="84" t="s">
        <v>2668</v>
      </c>
      <c r="B1274" s="84" t="s">
        <v>3470</v>
      </c>
      <c r="C1274" s="84">
        <v>2</v>
      </c>
      <c r="D1274" s="118">
        <v>0.005355738193784739</v>
      </c>
      <c r="E1274" s="118">
        <v>1.7335411699538155</v>
      </c>
      <c r="F1274" s="84" t="s">
        <v>2568</v>
      </c>
      <c r="G1274" s="84" t="b">
        <v>0</v>
      </c>
      <c r="H1274" s="84" t="b">
        <v>0</v>
      </c>
      <c r="I1274" s="84" t="b">
        <v>0</v>
      </c>
      <c r="J1274" s="84" t="b">
        <v>0</v>
      </c>
      <c r="K1274" s="84" t="b">
        <v>0</v>
      </c>
      <c r="L1274" s="84" t="b">
        <v>0</v>
      </c>
    </row>
    <row r="1275" spans="1:12" ht="15">
      <c r="A1275" s="84" t="s">
        <v>3470</v>
      </c>
      <c r="B1275" s="84" t="s">
        <v>3471</v>
      </c>
      <c r="C1275" s="84">
        <v>2</v>
      </c>
      <c r="D1275" s="118">
        <v>0.005355738193784739</v>
      </c>
      <c r="E1275" s="118">
        <v>2.2776092143040914</v>
      </c>
      <c r="F1275" s="84" t="s">
        <v>2568</v>
      </c>
      <c r="G1275" s="84" t="b">
        <v>0</v>
      </c>
      <c r="H1275" s="84" t="b">
        <v>0</v>
      </c>
      <c r="I1275" s="84" t="b">
        <v>0</v>
      </c>
      <c r="J1275" s="84" t="b">
        <v>0</v>
      </c>
      <c r="K1275" s="84" t="b">
        <v>0</v>
      </c>
      <c r="L1275" s="84" t="b">
        <v>0</v>
      </c>
    </row>
    <row r="1276" spans="1:12" ht="15">
      <c r="A1276" s="84" t="s">
        <v>3471</v>
      </c>
      <c r="B1276" s="84" t="s">
        <v>695</v>
      </c>
      <c r="C1276" s="84">
        <v>2</v>
      </c>
      <c r="D1276" s="118">
        <v>0.005355738193784739</v>
      </c>
      <c r="E1276" s="118">
        <v>2.2776092143040914</v>
      </c>
      <c r="F1276" s="84" t="s">
        <v>2568</v>
      </c>
      <c r="G1276" s="84" t="b">
        <v>0</v>
      </c>
      <c r="H1276" s="84" t="b">
        <v>0</v>
      </c>
      <c r="I1276" s="84" t="b">
        <v>0</v>
      </c>
      <c r="J1276" s="84" t="b">
        <v>0</v>
      </c>
      <c r="K1276" s="84" t="b">
        <v>0</v>
      </c>
      <c r="L1276" s="84" t="b">
        <v>0</v>
      </c>
    </row>
    <row r="1277" spans="1:12" ht="15">
      <c r="A1277" s="84" t="s">
        <v>695</v>
      </c>
      <c r="B1277" s="84" t="s">
        <v>3302</v>
      </c>
      <c r="C1277" s="84">
        <v>2</v>
      </c>
      <c r="D1277" s="118">
        <v>0.005355738193784739</v>
      </c>
      <c r="E1277" s="118">
        <v>2.2776092143040914</v>
      </c>
      <c r="F1277" s="84" t="s">
        <v>2568</v>
      </c>
      <c r="G1277" s="84" t="b">
        <v>0</v>
      </c>
      <c r="H1277" s="84" t="b">
        <v>0</v>
      </c>
      <c r="I1277" s="84" t="b">
        <v>0</v>
      </c>
      <c r="J1277" s="84" t="b">
        <v>0</v>
      </c>
      <c r="K1277" s="84" t="b">
        <v>0</v>
      </c>
      <c r="L1277" s="84" t="b">
        <v>0</v>
      </c>
    </row>
    <row r="1278" spans="1:12" ht="15">
      <c r="A1278" s="84" t="s">
        <v>3302</v>
      </c>
      <c r="B1278" s="84" t="s">
        <v>3472</v>
      </c>
      <c r="C1278" s="84">
        <v>2</v>
      </c>
      <c r="D1278" s="118">
        <v>0.005355738193784739</v>
      </c>
      <c r="E1278" s="118">
        <v>2.2776092143040914</v>
      </c>
      <c r="F1278" s="84" t="s">
        <v>2568</v>
      </c>
      <c r="G1278" s="84" t="b">
        <v>0</v>
      </c>
      <c r="H1278" s="84" t="b">
        <v>0</v>
      </c>
      <c r="I1278" s="84" t="b">
        <v>0</v>
      </c>
      <c r="J1278" s="84" t="b">
        <v>0</v>
      </c>
      <c r="K1278" s="84" t="b">
        <v>0</v>
      </c>
      <c r="L1278" s="84" t="b">
        <v>0</v>
      </c>
    </row>
    <row r="1279" spans="1:12" ht="15">
      <c r="A1279" s="84" t="s">
        <v>3472</v>
      </c>
      <c r="B1279" s="84" t="s">
        <v>3299</v>
      </c>
      <c r="C1279" s="84">
        <v>2</v>
      </c>
      <c r="D1279" s="118">
        <v>0.005355738193784739</v>
      </c>
      <c r="E1279" s="118">
        <v>1.9765792186401099</v>
      </c>
      <c r="F1279" s="84" t="s">
        <v>2568</v>
      </c>
      <c r="G1279" s="84" t="b">
        <v>0</v>
      </c>
      <c r="H1279" s="84" t="b">
        <v>0</v>
      </c>
      <c r="I1279" s="84" t="b">
        <v>0</v>
      </c>
      <c r="J1279" s="84" t="b">
        <v>0</v>
      </c>
      <c r="K1279" s="84" t="b">
        <v>0</v>
      </c>
      <c r="L1279" s="84" t="b">
        <v>0</v>
      </c>
    </row>
    <row r="1280" spans="1:12" ht="15">
      <c r="A1280" s="84" t="s">
        <v>3299</v>
      </c>
      <c r="B1280" s="84" t="s">
        <v>674</v>
      </c>
      <c r="C1280" s="84">
        <v>2</v>
      </c>
      <c r="D1280" s="118">
        <v>0.005355738193784739</v>
      </c>
      <c r="E1280" s="118">
        <v>1.1015179552484098</v>
      </c>
      <c r="F1280" s="84" t="s">
        <v>2568</v>
      </c>
      <c r="G1280" s="84" t="b">
        <v>0</v>
      </c>
      <c r="H1280" s="84" t="b">
        <v>0</v>
      </c>
      <c r="I1280" s="84" t="b">
        <v>0</v>
      </c>
      <c r="J1280" s="84" t="b">
        <v>0</v>
      </c>
      <c r="K1280" s="84" t="b">
        <v>0</v>
      </c>
      <c r="L1280" s="84" t="b">
        <v>0</v>
      </c>
    </row>
    <row r="1281" spans="1:12" ht="15">
      <c r="A1281" s="84" t="s">
        <v>674</v>
      </c>
      <c r="B1281" s="84" t="s">
        <v>3473</v>
      </c>
      <c r="C1281" s="84">
        <v>2</v>
      </c>
      <c r="D1281" s="118">
        <v>0.005355738193784739</v>
      </c>
      <c r="E1281" s="118">
        <v>1.402547950912391</v>
      </c>
      <c r="F1281" s="84" t="s">
        <v>2568</v>
      </c>
      <c r="G1281" s="84" t="b">
        <v>0</v>
      </c>
      <c r="H1281" s="84" t="b">
        <v>0</v>
      </c>
      <c r="I1281" s="84" t="b">
        <v>0</v>
      </c>
      <c r="J1281" s="84" t="b">
        <v>0</v>
      </c>
      <c r="K1281" s="84" t="b">
        <v>0</v>
      </c>
      <c r="L1281" s="84" t="b">
        <v>0</v>
      </c>
    </row>
    <row r="1282" spans="1:12" ht="15">
      <c r="A1282" s="84" t="s">
        <v>2738</v>
      </c>
      <c r="B1282" s="84" t="s">
        <v>3456</v>
      </c>
      <c r="C1282" s="84">
        <v>2</v>
      </c>
      <c r="D1282" s="118">
        <v>0.005355738193784739</v>
      </c>
      <c r="E1282" s="118">
        <v>2.2776092143040914</v>
      </c>
      <c r="F1282" s="84" t="s">
        <v>2568</v>
      </c>
      <c r="G1282" s="84" t="b">
        <v>0</v>
      </c>
      <c r="H1282" s="84" t="b">
        <v>0</v>
      </c>
      <c r="I1282" s="84" t="b">
        <v>0</v>
      </c>
      <c r="J1282" s="84" t="b">
        <v>0</v>
      </c>
      <c r="K1282" s="84" t="b">
        <v>0</v>
      </c>
      <c r="L1282" s="84" t="b">
        <v>0</v>
      </c>
    </row>
    <row r="1283" spans="1:12" ht="15">
      <c r="A1283" s="84" t="s">
        <v>3456</v>
      </c>
      <c r="B1283" s="84" t="s">
        <v>3815</v>
      </c>
      <c r="C1283" s="84">
        <v>2</v>
      </c>
      <c r="D1283" s="118">
        <v>0.005355738193784739</v>
      </c>
      <c r="E1283" s="118">
        <v>2.2776092143040914</v>
      </c>
      <c r="F1283" s="84" t="s">
        <v>2568</v>
      </c>
      <c r="G1283" s="84" t="b">
        <v>0</v>
      </c>
      <c r="H1283" s="84" t="b">
        <v>0</v>
      </c>
      <c r="I1283" s="84" t="b">
        <v>0</v>
      </c>
      <c r="J1283" s="84" t="b">
        <v>0</v>
      </c>
      <c r="K1283" s="84" t="b">
        <v>0</v>
      </c>
      <c r="L1283" s="84" t="b">
        <v>0</v>
      </c>
    </row>
    <row r="1284" spans="1:12" ht="15">
      <c r="A1284" s="84" t="s">
        <v>3815</v>
      </c>
      <c r="B1284" s="84" t="s">
        <v>3816</v>
      </c>
      <c r="C1284" s="84">
        <v>2</v>
      </c>
      <c r="D1284" s="118">
        <v>0.005355738193784739</v>
      </c>
      <c r="E1284" s="118">
        <v>2.2776092143040914</v>
      </c>
      <c r="F1284" s="84" t="s">
        <v>2568</v>
      </c>
      <c r="G1284" s="84" t="b">
        <v>0</v>
      </c>
      <c r="H1284" s="84" t="b">
        <v>0</v>
      </c>
      <c r="I1284" s="84" t="b">
        <v>0</v>
      </c>
      <c r="J1284" s="84" t="b">
        <v>0</v>
      </c>
      <c r="K1284" s="84" t="b">
        <v>0</v>
      </c>
      <c r="L1284" s="84" t="b">
        <v>0</v>
      </c>
    </row>
    <row r="1285" spans="1:12" ht="15">
      <c r="A1285" s="84" t="s">
        <v>3816</v>
      </c>
      <c r="B1285" s="84" t="s">
        <v>3817</v>
      </c>
      <c r="C1285" s="84">
        <v>2</v>
      </c>
      <c r="D1285" s="118">
        <v>0.005355738193784739</v>
      </c>
      <c r="E1285" s="118">
        <v>2.2776092143040914</v>
      </c>
      <c r="F1285" s="84" t="s">
        <v>2568</v>
      </c>
      <c r="G1285" s="84" t="b">
        <v>0</v>
      </c>
      <c r="H1285" s="84" t="b">
        <v>0</v>
      </c>
      <c r="I1285" s="84" t="b">
        <v>0</v>
      </c>
      <c r="J1285" s="84" t="b">
        <v>0</v>
      </c>
      <c r="K1285" s="84" t="b">
        <v>1</v>
      </c>
      <c r="L1285" s="84" t="b">
        <v>0</v>
      </c>
    </row>
    <row r="1286" spans="1:12" ht="15">
      <c r="A1286" s="84" t="s">
        <v>3817</v>
      </c>
      <c r="B1286" s="84" t="s">
        <v>3311</v>
      </c>
      <c r="C1286" s="84">
        <v>2</v>
      </c>
      <c r="D1286" s="118">
        <v>0.005355738193784739</v>
      </c>
      <c r="E1286" s="118">
        <v>2.2776092143040914</v>
      </c>
      <c r="F1286" s="84" t="s">
        <v>2568</v>
      </c>
      <c r="G1286" s="84" t="b">
        <v>0</v>
      </c>
      <c r="H1286" s="84" t="b">
        <v>1</v>
      </c>
      <c r="I1286" s="84" t="b">
        <v>0</v>
      </c>
      <c r="J1286" s="84" t="b">
        <v>0</v>
      </c>
      <c r="K1286" s="84" t="b">
        <v>0</v>
      </c>
      <c r="L1286" s="84" t="b">
        <v>0</v>
      </c>
    </row>
    <row r="1287" spans="1:12" ht="15">
      <c r="A1287" s="84" t="s">
        <v>3311</v>
      </c>
      <c r="B1287" s="84" t="s">
        <v>3818</v>
      </c>
      <c r="C1287" s="84">
        <v>2</v>
      </c>
      <c r="D1287" s="118">
        <v>0.005355738193784739</v>
      </c>
      <c r="E1287" s="118">
        <v>2.2776092143040914</v>
      </c>
      <c r="F1287" s="84" t="s">
        <v>2568</v>
      </c>
      <c r="G1287" s="84" t="b">
        <v>0</v>
      </c>
      <c r="H1287" s="84" t="b">
        <v>0</v>
      </c>
      <c r="I1287" s="84" t="b">
        <v>0</v>
      </c>
      <c r="J1287" s="84" t="b">
        <v>0</v>
      </c>
      <c r="K1287" s="84" t="b">
        <v>0</v>
      </c>
      <c r="L1287" s="84" t="b">
        <v>0</v>
      </c>
    </row>
    <row r="1288" spans="1:12" ht="15">
      <c r="A1288" s="84" t="s">
        <v>3818</v>
      </c>
      <c r="B1288" s="84" t="s">
        <v>3819</v>
      </c>
      <c r="C1288" s="84">
        <v>2</v>
      </c>
      <c r="D1288" s="118">
        <v>0.005355738193784739</v>
      </c>
      <c r="E1288" s="118">
        <v>2.2776092143040914</v>
      </c>
      <c r="F1288" s="84" t="s">
        <v>2568</v>
      </c>
      <c r="G1288" s="84" t="b">
        <v>0</v>
      </c>
      <c r="H1288" s="84" t="b">
        <v>0</v>
      </c>
      <c r="I1288" s="84" t="b">
        <v>0</v>
      </c>
      <c r="J1288" s="84" t="b">
        <v>0</v>
      </c>
      <c r="K1288" s="84" t="b">
        <v>0</v>
      </c>
      <c r="L1288" s="84" t="b">
        <v>0</v>
      </c>
    </row>
    <row r="1289" spans="1:12" ht="15">
      <c r="A1289" s="84" t="s">
        <v>3819</v>
      </c>
      <c r="B1289" s="84" t="s">
        <v>3820</v>
      </c>
      <c r="C1289" s="84">
        <v>2</v>
      </c>
      <c r="D1289" s="118">
        <v>0.005355738193784739</v>
      </c>
      <c r="E1289" s="118">
        <v>2.2776092143040914</v>
      </c>
      <c r="F1289" s="84" t="s">
        <v>2568</v>
      </c>
      <c r="G1289" s="84" t="b">
        <v>0</v>
      </c>
      <c r="H1289" s="84" t="b">
        <v>0</v>
      </c>
      <c r="I1289" s="84" t="b">
        <v>0</v>
      </c>
      <c r="J1289" s="84" t="b">
        <v>0</v>
      </c>
      <c r="K1289" s="84" t="b">
        <v>0</v>
      </c>
      <c r="L1289" s="84" t="b">
        <v>0</v>
      </c>
    </row>
    <row r="1290" spans="1:12" ht="15">
      <c r="A1290" s="84" t="s">
        <v>3820</v>
      </c>
      <c r="B1290" s="84" t="s">
        <v>3821</v>
      </c>
      <c r="C1290" s="84">
        <v>2</v>
      </c>
      <c r="D1290" s="118">
        <v>0.005355738193784739</v>
      </c>
      <c r="E1290" s="118">
        <v>2.2776092143040914</v>
      </c>
      <c r="F1290" s="84" t="s">
        <v>2568</v>
      </c>
      <c r="G1290" s="84" t="b">
        <v>0</v>
      </c>
      <c r="H1290" s="84" t="b">
        <v>0</v>
      </c>
      <c r="I1290" s="84" t="b">
        <v>0</v>
      </c>
      <c r="J1290" s="84" t="b">
        <v>0</v>
      </c>
      <c r="K1290" s="84" t="b">
        <v>0</v>
      </c>
      <c r="L1290" s="84" t="b">
        <v>0</v>
      </c>
    </row>
    <row r="1291" spans="1:12" ht="15">
      <c r="A1291" s="84" t="s">
        <v>3821</v>
      </c>
      <c r="B1291" s="84" t="s">
        <v>3822</v>
      </c>
      <c r="C1291" s="84">
        <v>2</v>
      </c>
      <c r="D1291" s="118">
        <v>0.005355738193784739</v>
      </c>
      <c r="E1291" s="118">
        <v>2.2776092143040914</v>
      </c>
      <c r="F1291" s="84" t="s">
        <v>2568</v>
      </c>
      <c r="G1291" s="84" t="b">
        <v>0</v>
      </c>
      <c r="H1291" s="84" t="b">
        <v>0</v>
      </c>
      <c r="I1291" s="84" t="b">
        <v>0</v>
      </c>
      <c r="J1291" s="84" t="b">
        <v>0</v>
      </c>
      <c r="K1291" s="84" t="b">
        <v>0</v>
      </c>
      <c r="L1291" s="84" t="b">
        <v>0</v>
      </c>
    </row>
    <row r="1292" spans="1:12" ht="15">
      <c r="A1292" s="84" t="s">
        <v>3822</v>
      </c>
      <c r="B1292" s="84" t="s">
        <v>3823</v>
      </c>
      <c r="C1292" s="84">
        <v>2</v>
      </c>
      <c r="D1292" s="118">
        <v>0.005355738193784739</v>
      </c>
      <c r="E1292" s="118">
        <v>2.2776092143040914</v>
      </c>
      <c r="F1292" s="84" t="s">
        <v>2568</v>
      </c>
      <c r="G1292" s="84" t="b">
        <v>0</v>
      </c>
      <c r="H1292" s="84" t="b">
        <v>0</v>
      </c>
      <c r="I1292" s="84" t="b">
        <v>0</v>
      </c>
      <c r="J1292" s="84" t="b">
        <v>0</v>
      </c>
      <c r="K1292" s="84" t="b">
        <v>0</v>
      </c>
      <c r="L1292" s="84" t="b">
        <v>0</v>
      </c>
    </row>
    <row r="1293" spans="1:12" ht="15">
      <c r="A1293" s="84" t="s">
        <v>3823</v>
      </c>
      <c r="B1293" s="84" t="s">
        <v>3824</v>
      </c>
      <c r="C1293" s="84">
        <v>2</v>
      </c>
      <c r="D1293" s="118">
        <v>0.005355738193784739</v>
      </c>
      <c r="E1293" s="118">
        <v>2.2776092143040914</v>
      </c>
      <c r="F1293" s="84" t="s">
        <v>2568</v>
      </c>
      <c r="G1293" s="84" t="b">
        <v>0</v>
      </c>
      <c r="H1293" s="84" t="b">
        <v>0</v>
      </c>
      <c r="I1293" s="84" t="b">
        <v>0</v>
      </c>
      <c r="J1293" s="84" t="b">
        <v>0</v>
      </c>
      <c r="K1293" s="84" t="b">
        <v>0</v>
      </c>
      <c r="L1293" s="84" t="b">
        <v>0</v>
      </c>
    </row>
    <row r="1294" spans="1:12" ht="15">
      <c r="A1294" s="84" t="s">
        <v>3824</v>
      </c>
      <c r="B1294" s="84" t="s">
        <v>3825</v>
      </c>
      <c r="C1294" s="84">
        <v>2</v>
      </c>
      <c r="D1294" s="118">
        <v>0.005355738193784739</v>
      </c>
      <c r="E1294" s="118">
        <v>2.2776092143040914</v>
      </c>
      <c r="F1294" s="84" t="s">
        <v>2568</v>
      </c>
      <c r="G1294" s="84" t="b">
        <v>0</v>
      </c>
      <c r="H1294" s="84" t="b">
        <v>0</v>
      </c>
      <c r="I1294" s="84" t="b">
        <v>0</v>
      </c>
      <c r="J1294" s="84" t="b">
        <v>0</v>
      </c>
      <c r="K1294" s="84" t="b">
        <v>0</v>
      </c>
      <c r="L1294" s="84" t="b">
        <v>0</v>
      </c>
    </row>
    <row r="1295" spans="1:12" ht="15">
      <c r="A1295" s="84" t="s">
        <v>3825</v>
      </c>
      <c r="B1295" s="84" t="s">
        <v>3826</v>
      </c>
      <c r="C1295" s="84">
        <v>2</v>
      </c>
      <c r="D1295" s="118">
        <v>0.005355738193784739</v>
      </c>
      <c r="E1295" s="118">
        <v>2.2776092143040914</v>
      </c>
      <c r="F1295" s="84" t="s">
        <v>2568</v>
      </c>
      <c r="G1295" s="84" t="b">
        <v>0</v>
      </c>
      <c r="H1295" s="84" t="b">
        <v>0</v>
      </c>
      <c r="I1295" s="84" t="b">
        <v>0</v>
      </c>
      <c r="J1295" s="84" t="b">
        <v>0</v>
      </c>
      <c r="K1295" s="84" t="b">
        <v>0</v>
      </c>
      <c r="L1295" s="84" t="b">
        <v>0</v>
      </c>
    </row>
    <row r="1296" spans="1:12" ht="15">
      <c r="A1296" s="84" t="s">
        <v>3826</v>
      </c>
      <c r="B1296" s="84" t="s">
        <v>3827</v>
      </c>
      <c r="C1296" s="84">
        <v>2</v>
      </c>
      <c r="D1296" s="118">
        <v>0.005355738193784739</v>
      </c>
      <c r="E1296" s="118">
        <v>2.2776092143040914</v>
      </c>
      <c r="F1296" s="84" t="s">
        <v>2568</v>
      </c>
      <c r="G1296" s="84" t="b">
        <v>0</v>
      </c>
      <c r="H1296" s="84" t="b">
        <v>0</v>
      </c>
      <c r="I1296" s="84" t="b">
        <v>0</v>
      </c>
      <c r="J1296" s="84" t="b">
        <v>0</v>
      </c>
      <c r="K1296" s="84" t="b">
        <v>0</v>
      </c>
      <c r="L1296" s="84" t="b">
        <v>0</v>
      </c>
    </row>
    <row r="1297" spans="1:12" ht="15">
      <c r="A1297" s="84" t="s">
        <v>3827</v>
      </c>
      <c r="B1297" s="84" t="s">
        <v>3828</v>
      </c>
      <c r="C1297" s="84">
        <v>2</v>
      </c>
      <c r="D1297" s="118">
        <v>0.005355738193784739</v>
      </c>
      <c r="E1297" s="118">
        <v>2.2776092143040914</v>
      </c>
      <c r="F1297" s="84" t="s">
        <v>2568</v>
      </c>
      <c r="G1297" s="84" t="b">
        <v>0</v>
      </c>
      <c r="H1297" s="84" t="b">
        <v>0</v>
      </c>
      <c r="I1297" s="84" t="b">
        <v>0</v>
      </c>
      <c r="J1297" s="84" t="b">
        <v>0</v>
      </c>
      <c r="K1297" s="84" t="b">
        <v>0</v>
      </c>
      <c r="L1297" s="84" t="b">
        <v>0</v>
      </c>
    </row>
    <row r="1298" spans="1:12" ht="15">
      <c r="A1298" s="84" t="s">
        <v>3828</v>
      </c>
      <c r="B1298" s="84" t="s">
        <v>3829</v>
      </c>
      <c r="C1298" s="84">
        <v>2</v>
      </c>
      <c r="D1298" s="118">
        <v>0.005355738193784739</v>
      </c>
      <c r="E1298" s="118">
        <v>2.2776092143040914</v>
      </c>
      <c r="F1298" s="84" t="s">
        <v>2568</v>
      </c>
      <c r="G1298" s="84" t="b">
        <v>0</v>
      </c>
      <c r="H1298" s="84" t="b">
        <v>0</v>
      </c>
      <c r="I1298" s="84" t="b">
        <v>0</v>
      </c>
      <c r="J1298" s="84" t="b">
        <v>0</v>
      </c>
      <c r="K1298" s="84" t="b">
        <v>1</v>
      </c>
      <c r="L1298" s="84" t="b">
        <v>0</v>
      </c>
    </row>
    <row r="1299" spans="1:12" ht="15">
      <c r="A1299" s="84" t="s">
        <v>3829</v>
      </c>
      <c r="B1299" s="84" t="s">
        <v>3830</v>
      </c>
      <c r="C1299" s="84">
        <v>2</v>
      </c>
      <c r="D1299" s="118">
        <v>0.005355738193784739</v>
      </c>
      <c r="E1299" s="118">
        <v>2.2776092143040914</v>
      </c>
      <c r="F1299" s="84" t="s">
        <v>2568</v>
      </c>
      <c r="G1299" s="84" t="b">
        <v>0</v>
      </c>
      <c r="H1299" s="84" t="b">
        <v>1</v>
      </c>
      <c r="I1299" s="84" t="b">
        <v>0</v>
      </c>
      <c r="J1299" s="84" t="b">
        <v>0</v>
      </c>
      <c r="K1299" s="84" t="b">
        <v>0</v>
      </c>
      <c r="L1299" s="84" t="b">
        <v>0</v>
      </c>
    </row>
    <row r="1300" spans="1:12" ht="15">
      <c r="A1300" s="84" t="s">
        <v>3830</v>
      </c>
      <c r="B1300" s="84" t="s">
        <v>3831</v>
      </c>
      <c r="C1300" s="84">
        <v>2</v>
      </c>
      <c r="D1300" s="118">
        <v>0.005355738193784739</v>
      </c>
      <c r="E1300" s="118">
        <v>2.2776092143040914</v>
      </c>
      <c r="F1300" s="84" t="s">
        <v>2568</v>
      </c>
      <c r="G1300" s="84" t="b">
        <v>0</v>
      </c>
      <c r="H1300" s="84" t="b">
        <v>0</v>
      </c>
      <c r="I1300" s="84" t="b">
        <v>0</v>
      </c>
      <c r="J1300" s="84" t="b">
        <v>0</v>
      </c>
      <c r="K1300" s="84" t="b">
        <v>0</v>
      </c>
      <c r="L1300" s="84" t="b">
        <v>0</v>
      </c>
    </row>
    <row r="1301" spans="1:12" ht="15">
      <c r="A1301" s="84" t="s">
        <v>295</v>
      </c>
      <c r="B1301" s="84" t="s">
        <v>3354</v>
      </c>
      <c r="C1301" s="84">
        <v>2</v>
      </c>
      <c r="D1301" s="118">
        <v>0.005355738193784739</v>
      </c>
      <c r="E1301" s="118">
        <v>1.9765792186401099</v>
      </c>
      <c r="F1301" s="84" t="s">
        <v>2568</v>
      </c>
      <c r="G1301" s="84" t="b">
        <v>0</v>
      </c>
      <c r="H1301" s="84" t="b">
        <v>0</v>
      </c>
      <c r="I1301" s="84" t="b">
        <v>0</v>
      </c>
      <c r="J1301" s="84" t="b">
        <v>1</v>
      </c>
      <c r="K1301" s="84" t="b">
        <v>0</v>
      </c>
      <c r="L1301" s="84" t="b">
        <v>0</v>
      </c>
    </row>
    <row r="1302" spans="1:12" ht="15">
      <c r="A1302" s="84" t="s">
        <v>3354</v>
      </c>
      <c r="B1302" s="84" t="s">
        <v>3299</v>
      </c>
      <c r="C1302" s="84">
        <v>2</v>
      </c>
      <c r="D1302" s="118">
        <v>0.005355738193784739</v>
      </c>
      <c r="E1302" s="118">
        <v>1.9765792186401099</v>
      </c>
      <c r="F1302" s="84" t="s">
        <v>2568</v>
      </c>
      <c r="G1302" s="84" t="b">
        <v>1</v>
      </c>
      <c r="H1302" s="84" t="b">
        <v>0</v>
      </c>
      <c r="I1302" s="84" t="b">
        <v>0</v>
      </c>
      <c r="J1302" s="84" t="b">
        <v>0</v>
      </c>
      <c r="K1302" s="84" t="b">
        <v>0</v>
      </c>
      <c r="L1302" s="84" t="b">
        <v>0</v>
      </c>
    </row>
    <row r="1303" spans="1:12" ht="15">
      <c r="A1303" s="84" t="s">
        <v>3299</v>
      </c>
      <c r="B1303" s="84" t="s">
        <v>3355</v>
      </c>
      <c r="C1303" s="84">
        <v>2</v>
      </c>
      <c r="D1303" s="118">
        <v>0.005355738193784739</v>
      </c>
      <c r="E1303" s="118">
        <v>1.9765792186401099</v>
      </c>
      <c r="F1303" s="84" t="s">
        <v>2568</v>
      </c>
      <c r="G1303" s="84" t="b">
        <v>0</v>
      </c>
      <c r="H1303" s="84" t="b">
        <v>0</v>
      </c>
      <c r="I1303" s="84" t="b">
        <v>0</v>
      </c>
      <c r="J1303" s="84" t="b">
        <v>0</v>
      </c>
      <c r="K1303" s="84" t="b">
        <v>0</v>
      </c>
      <c r="L1303" s="84" t="b">
        <v>0</v>
      </c>
    </row>
    <row r="1304" spans="1:12" ht="15">
      <c r="A1304" s="84" t="s">
        <v>3355</v>
      </c>
      <c r="B1304" s="84" t="s">
        <v>3443</v>
      </c>
      <c r="C1304" s="84">
        <v>2</v>
      </c>
      <c r="D1304" s="118">
        <v>0.005355738193784739</v>
      </c>
      <c r="E1304" s="118">
        <v>2.2776092143040914</v>
      </c>
      <c r="F1304" s="84" t="s">
        <v>2568</v>
      </c>
      <c r="G1304" s="84" t="b">
        <v>0</v>
      </c>
      <c r="H1304" s="84" t="b">
        <v>0</v>
      </c>
      <c r="I1304" s="84" t="b">
        <v>0</v>
      </c>
      <c r="J1304" s="84" t="b">
        <v>0</v>
      </c>
      <c r="K1304" s="84" t="b">
        <v>0</v>
      </c>
      <c r="L1304" s="84" t="b">
        <v>0</v>
      </c>
    </row>
    <row r="1305" spans="1:12" ht="15">
      <c r="A1305" s="84" t="s">
        <v>3443</v>
      </c>
      <c r="B1305" s="84" t="s">
        <v>3444</v>
      </c>
      <c r="C1305" s="84">
        <v>2</v>
      </c>
      <c r="D1305" s="118">
        <v>0.005355738193784739</v>
      </c>
      <c r="E1305" s="118">
        <v>2.2776092143040914</v>
      </c>
      <c r="F1305" s="84" t="s">
        <v>2568</v>
      </c>
      <c r="G1305" s="84" t="b">
        <v>0</v>
      </c>
      <c r="H1305" s="84" t="b">
        <v>0</v>
      </c>
      <c r="I1305" s="84" t="b">
        <v>0</v>
      </c>
      <c r="J1305" s="84" t="b">
        <v>0</v>
      </c>
      <c r="K1305" s="84" t="b">
        <v>0</v>
      </c>
      <c r="L1305" s="84" t="b">
        <v>0</v>
      </c>
    </row>
    <row r="1306" spans="1:12" ht="15">
      <c r="A1306" s="84" t="s">
        <v>3444</v>
      </c>
      <c r="B1306" s="84" t="s">
        <v>3445</v>
      </c>
      <c r="C1306" s="84">
        <v>2</v>
      </c>
      <c r="D1306" s="118">
        <v>0.005355738193784739</v>
      </c>
      <c r="E1306" s="118">
        <v>2.2776092143040914</v>
      </c>
      <c r="F1306" s="84" t="s">
        <v>2568</v>
      </c>
      <c r="G1306" s="84" t="b">
        <v>0</v>
      </c>
      <c r="H1306" s="84" t="b">
        <v>0</v>
      </c>
      <c r="I1306" s="84" t="b">
        <v>0</v>
      </c>
      <c r="J1306" s="84" t="b">
        <v>0</v>
      </c>
      <c r="K1306" s="84" t="b">
        <v>0</v>
      </c>
      <c r="L1306" s="84" t="b">
        <v>0</v>
      </c>
    </row>
    <row r="1307" spans="1:12" ht="15">
      <c r="A1307" s="84" t="s">
        <v>3445</v>
      </c>
      <c r="B1307" s="84" t="s">
        <v>3446</v>
      </c>
      <c r="C1307" s="84">
        <v>2</v>
      </c>
      <c r="D1307" s="118">
        <v>0.005355738193784739</v>
      </c>
      <c r="E1307" s="118">
        <v>2.2776092143040914</v>
      </c>
      <c r="F1307" s="84" t="s">
        <v>2568</v>
      </c>
      <c r="G1307" s="84" t="b">
        <v>0</v>
      </c>
      <c r="H1307" s="84" t="b">
        <v>0</v>
      </c>
      <c r="I1307" s="84" t="b">
        <v>0</v>
      </c>
      <c r="J1307" s="84" t="b">
        <v>0</v>
      </c>
      <c r="K1307" s="84" t="b">
        <v>0</v>
      </c>
      <c r="L1307" s="84" t="b">
        <v>0</v>
      </c>
    </row>
    <row r="1308" spans="1:12" ht="15">
      <c r="A1308" s="84" t="s">
        <v>3446</v>
      </c>
      <c r="B1308" s="84" t="s">
        <v>3447</v>
      </c>
      <c r="C1308" s="84">
        <v>2</v>
      </c>
      <c r="D1308" s="118">
        <v>0.005355738193784739</v>
      </c>
      <c r="E1308" s="118">
        <v>2.2776092143040914</v>
      </c>
      <c r="F1308" s="84" t="s">
        <v>2568</v>
      </c>
      <c r="G1308" s="84" t="b">
        <v>0</v>
      </c>
      <c r="H1308" s="84" t="b">
        <v>0</v>
      </c>
      <c r="I1308" s="84" t="b">
        <v>0</v>
      </c>
      <c r="J1308" s="84" t="b">
        <v>0</v>
      </c>
      <c r="K1308" s="84" t="b">
        <v>0</v>
      </c>
      <c r="L1308" s="84" t="b">
        <v>0</v>
      </c>
    </row>
    <row r="1309" spans="1:12" ht="15">
      <c r="A1309" s="84" t="s">
        <v>3447</v>
      </c>
      <c r="B1309" s="84" t="s">
        <v>3448</v>
      </c>
      <c r="C1309" s="84">
        <v>2</v>
      </c>
      <c r="D1309" s="118">
        <v>0.005355738193784739</v>
      </c>
      <c r="E1309" s="118">
        <v>2.2776092143040914</v>
      </c>
      <c r="F1309" s="84" t="s">
        <v>2568</v>
      </c>
      <c r="G1309" s="84" t="b">
        <v>0</v>
      </c>
      <c r="H1309" s="84" t="b">
        <v>0</v>
      </c>
      <c r="I1309" s="84" t="b">
        <v>0</v>
      </c>
      <c r="J1309" s="84" t="b">
        <v>0</v>
      </c>
      <c r="K1309" s="84" t="b">
        <v>0</v>
      </c>
      <c r="L1309" s="84" t="b">
        <v>0</v>
      </c>
    </row>
    <row r="1310" spans="1:12" ht="15">
      <c r="A1310" s="84" t="s">
        <v>3448</v>
      </c>
      <c r="B1310" s="84" t="s">
        <v>3449</v>
      </c>
      <c r="C1310" s="84">
        <v>2</v>
      </c>
      <c r="D1310" s="118">
        <v>0.005355738193784739</v>
      </c>
      <c r="E1310" s="118">
        <v>2.2776092143040914</v>
      </c>
      <c r="F1310" s="84" t="s">
        <v>2568</v>
      </c>
      <c r="G1310" s="84" t="b">
        <v>0</v>
      </c>
      <c r="H1310" s="84" t="b">
        <v>0</v>
      </c>
      <c r="I1310" s="84" t="b">
        <v>0</v>
      </c>
      <c r="J1310" s="84" t="b">
        <v>0</v>
      </c>
      <c r="K1310" s="84" t="b">
        <v>0</v>
      </c>
      <c r="L1310" s="84" t="b">
        <v>0</v>
      </c>
    </row>
    <row r="1311" spans="1:12" ht="15">
      <c r="A1311" s="84" t="s">
        <v>3449</v>
      </c>
      <c r="B1311" s="84" t="s">
        <v>3310</v>
      </c>
      <c r="C1311" s="84">
        <v>2</v>
      </c>
      <c r="D1311" s="118">
        <v>0.005355738193784739</v>
      </c>
      <c r="E1311" s="118">
        <v>2.2776092143040914</v>
      </c>
      <c r="F1311" s="84" t="s">
        <v>2568</v>
      </c>
      <c r="G1311" s="84" t="b">
        <v>0</v>
      </c>
      <c r="H1311" s="84" t="b">
        <v>0</v>
      </c>
      <c r="I1311" s="84" t="b">
        <v>0</v>
      </c>
      <c r="J1311" s="84" t="b">
        <v>0</v>
      </c>
      <c r="K1311" s="84" t="b">
        <v>0</v>
      </c>
      <c r="L1311" s="84" t="b">
        <v>0</v>
      </c>
    </row>
    <row r="1312" spans="1:12" ht="15">
      <c r="A1312" s="84" t="s">
        <v>3310</v>
      </c>
      <c r="B1312" s="84" t="s">
        <v>2733</v>
      </c>
      <c r="C1312" s="84">
        <v>2</v>
      </c>
      <c r="D1312" s="118">
        <v>0.005355738193784739</v>
      </c>
      <c r="E1312" s="118">
        <v>1.6243967005287474</v>
      </c>
      <c r="F1312" s="84" t="s">
        <v>2568</v>
      </c>
      <c r="G1312" s="84" t="b">
        <v>0</v>
      </c>
      <c r="H1312" s="84" t="b">
        <v>0</v>
      </c>
      <c r="I1312" s="84" t="b">
        <v>0</v>
      </c>
      <c r="J1312" s="84" t="b">
        <v>0</v>
      </c>
      <c r="K1312" s="84" t="b">
        <v>0</v>
      </c>
      <c r="L1312" s="84" t="b">
        <v>0</v>
      </c>
    </row>
    <row r="1313" spans="1:12" ht="15">
      <c r="A1313" s="84" t="s">
        <v>2733</v>
      </c>
      <c r="B1313" s="84" t="s">
        <v>354</v>
      </c>
      <c r="C1313" s="84">
        <v>2</v>
      </c>
      <c r="D1313" s="118">
        <v>0.005355738193784739</v>
      </c>
      <c r="E1313" s="118">
        <v>1.6243967005287474</v>
      </c>
      <c r="F1313" s="84" t="s">
        <v>2568</v>
      </c>
      <c r="G1313" s="84" t="b">
        <v>0</v>
      </c>
      <c r="H1313" s="84" t="b">
        <v>0</v>
      </c>
      <c r="I1313" s="84" t="b">
        <v>0</v>
      </c>
      <c r="J1313" s="84" t="b">
        <v>0</v>
      </c>
      <c r="K1313" s="84" t="b">
        <v>0</v>
      </c>
      <c r="L1313" s="84" t="b">
        <v>0</v>
      </c>
    </row>
    <row r="1314" spans="1:12" ht="15">
      <c r="A1314" s="84" t="s">
        <v>295</v>
      </c>
      <c r="B1314" s="84" t="s">
        <v>674</v>
      </c>
      <c r="C1314" s="84">
        <v>2</v>
      </c>
      <c r="D1314" s="118">
        <v>0.005355738193784739</v>
      </c>
      <c r="E1314" s="118">
        <v>1.1015179552484098</v>
      </c>
      <c r="F1314" s="84" t="s">
        <v>2568</v>
      </c>
      <c r="G1314" s="84" t="b">
        <v>0</v>
      </c>
      <c r="H1314" s="84" t="b">
        <v>0</v>
      </c>
      <c r="I1314" s="84" t="b">
        <v>0</v>
      </c>
      <c r="J1314" s="84" t="b">
        <v>0</v>
      </c>
      <c r="K1314" s="84" t="b">
        <v>0</v>
      </c>
      <c r="L1314" s="84" t="b">
        <v>0</v>
      </c>
    </row>
    <row r="1315" spans="1:12" ht="15">
      <c r="A1315" s="84" t="s">
        <v>2733</v>
      </c>
      <c r="B1315" s="84" t="s">
        <v>2734</v>
      </c>
      <c r="C1315" s="84">
        <v>2</v>
      </c>
      <c r="D1315" s="118">
        <v>0.005355738193784739</v>
      </c>
      <c r="E1315" s="118">
        <v>1.4483054414730663</v>
      </c>
      <c r="F1315" s="84" t="s">
        <v>2568</v>
      </c>
      <c r="G1315" s="84" t="b">
        <v>0</v>
      </c>
      <c r="H1315" s="84" t="b">
        <v>0</v>
      </c>
      <c r="I1315" s="84" t="b">
        <v>0</v>
      </c>
      <c r="J1315" s="84" t="b">
        <v>0</v>
      </c>
      <c r="K1315" s="84" t="b">
        <v>0</v>
      </c>
      <c r="L1315" s="84" t="b">
        <v>0</v>
      </c>
    </row>
    <row r="1316" spans="1:12" ht="15">
      <c r="A1316" s="84" t="s">
        <v>3460</v>
      </c>
      <c r="B1316" s="84" t="s">
        <v>3415</v>
      </c>
      <c r="C1316" s="84">
        <v>2</v>
      </c>
      <c r="D1316" s="118">
        <v>0.005355738193784739</v>
      </c>
      <c r="E1316" s="118">
        <v>2.10151795524841</v>
      </c>
      <c r="F1316" s="84" t="s">
        <v>2568</v>
      </c>
      <c r="G1316" s="84" t="b">
        <v>0</v>
      </c>
      <c r="H1316" s="84" t="b">
        <v>0</v>
      </c>
      <c r="I1316" s="84" t="b">
        <v>0</v>
      </c>
      <c r="J1316" s="84" t="b">
        <v>0</v>
      </c>
      <c r="K1316" s="84" t="b">
        <v>0</v>
      </c>
      <c r="L1316" s="84" t="b">
        <v>0</v>
      </c>
    </row>
    <row r="1317" spans="1:12" ht="15">
      <c r="A1317" s="84" t="s">
        <v>3415</v>
      </c>
      <c r="B1317" s="84" t="s">
        <v>3416</v>
      </c>
      <c r="C1317" s="84">
        <v>2</v>
      </c>
      <c r="D1317" s="118">
        <v>0.005355738193784739</v>
      </c>
      <c r="E1317" s="118">
        <v>2.2776092143040914</v>
      </c>
      <c r="F1317" s="84" t="s">
        <v>2568</v>
      </c>
      <c r="G1317" s="84" t="b">
        <v>0</v>
      </c>
      <c r="H1317" s="84" t="b">
        <v>0</v>
      </c>
      <c r="I1317" s="84" t="b">
        <v>0</v>
      </c>
      <c r="J1317" s="84" t="b">
        <v>0</v>
      </c>
      <c r="K1317" s="84" t="b">
        <v>0</v>
      </c>
      <c r="L1317" s="84" t="b">
        <v>0</v>
      </c>
    </row>
    <row r="1318" spans="1:12" ht="15">
      <c r="A1318" s="84" t="s">
        <v>3416</v>
      </c>
      <c r="B1318" s="84" t="s">
        <v>3461</v>
      </c>
      <c r="C1318" s="84">
        <v>2</v>
      </c>
      <c r="D1318" s="118">
        <v>0.005355738193784739</v>
      </c>
      <c r="E1318" s="118">
        <v>2.2776092143040914</v>
      </c>
      <c r="F1318" s="84" t="s">
        <v>2568</v>
      </c>
      <c r="G1318" s="84" t="b">
        <v>0</v>
      </c>
      <c r="H1318" s="84" t="b">
        <v>0</v>
      </c>
      <c r="I1318" s="84" t="b">
        <v>0</v>
      </c>
      <c r="J1318" s="84" t="b">
        <v>0</v>
      </c>
      <c r="K1318" s="84" t="b">
        <v>0</v>
      </c>
      <c r="L1318" s="84" t="b">
        <v>0</v>
      </c>
    </row>
    <row r="1319" spans="1:12" ht="15">
      <c r="A1319" s="84" t="s">
        <v>3461</v>
      </c>
      <c r="B1319" s="84" t="s">
        <v>3366</v>
      </c>
      <c r="C1319" s="84">
        <v>2</v>
      </c>
      <c r="D1319" s="118">
        <v>0.005355738193784739</v>
      </c>
      <c r="E1319" s="118">
        <v>2.10151795524841</v>
      </c>
      <c r="F1319" s="84" t="s">
        <v>2568</v>
      </c>
      <c r="G1319" s="84" t="b">
        <v>0</v>
      </c>
      <c r="H1319" s="84" t="b">
        <v>0</v>
      </c>
      <c r="I1319" s="84" t="b">
        <v>0</v>
      </c>
      <c r="J1319" s="84" t="b">
        <v>0</v>
      </c>
      <c r="K1319" s="84" t="b">
        <v>0</v>
      </c>
      <c r="L1319" s="84" t="b">
        <v>0</v>
      </c>
    </row>
    <row r="1320" spans="1:12" ht="15">
      <c r="A1320" s="84" t="s">
        <v>3366</v>
      </c>
      <c r="B1320" s="84" t="s">
        <v>674</v>
      </c>
      <c r="C1320" s="84">
        <v>2</v>
      </c>
      <c r="D1320" s="118">
        <v>0.005355738193784739</v>
      </c>
      <c r="E1320" s="118">
        <v>1.2264566918567097</v>
      </c>
      <c r="F1320" s="84" t="s">
        <v>2568</v>
      </c>
      <c r="G1320" s="84" t="b">
        <v>0</v>
      </c>
      <c r="H1320" s="84" t="b">
        <v>0</v>
      </c>
      <c r="I1320" s="84" t="b">
        <v>0</v>
      </c>
      <c r="J1320" s="84" t="b">
        <v>0</v>
      </c>
      <c r="K1320" s="84" t="b">
        <v>0</v>
      </c>
      <c r="L1320" s="84" t="b">
        <v>0</v>
      </c>
    </row>
    <row r="1321" spans="1:12" ht="15">
      <c r="A1321" s="84" t="s">
        <v>674</v>
      </c>
      <c r="B1321" s="84" t="s">
        <v>3462</v>
      </c>
      <c r="C1321" s="84">
        <v>2</v>
      </c>
      <c r="D1321" s="118">
        <v>0.005355738193784739</v>
      </c>
      <c r="E1321" s="118">
        <v>1.402547950912391</v>
      </c>
      <c r="F1321" s="84" t="s">
        <v>2568</v>
      </c>
      <c r="G1321" s="84" t="b">
        <v>0</v>
      </c>
      <c r="H1321" s="84" t="b">
        <v>0</v>
      </c>
      <c r="I1321" s="84" t="b">
        <v>0</v>
      </c>
      <c r="J1321" s="84" t="b">
        <v>0</v>
      </c>
      <c r="K1321" s="84" t="b">
        <v>0</v>
      </c>
      <c r="L1321" s="84" t="b">
        <v>0</v>
      </c>
    </row>
    <row r="1322" spans="1:12" ht="15">
      <c r="A1322" s="84" t="s">
        <v>3462</v>
      </c>
      <c r="B1322" s="84" t="s">
        <v>3463</v>
      </c>
      <c r="C1322" s="84">
        <v>2</v>
      </c>
      <c r="D1322" s="118">
        <v>0.005355738193784739</v>
      </c>
      <c r="E1322" s="118">
        <v>2.2776092143040914</v>
      </c>
      <c r="F1322" s="84" t="s">
        <v>2568</v>
      </c>
      <c r="G1322" s="84" t="b">
        <v>0</v>
      </c>
      <c r="H1322" s="84" t="b">
        <v>0</v>
      </c>
      <c r="I1322" s="84" t="b">
        <v>0</v>
      </c>
      <c r="J1322" s="84" t="b">
        <v>0</v>
      </c>
      <c r="K1322" s="84" t="b">
        <v>0</v>
      </c>
      <c r="L1322" s="84" t="b">
        <v>0</v>
      </c>
    </row>
    <row r="1323" spans="1:12" ht="15">
      <c r="A1323" s="84" t="s">
        <v>3463</v>
      </c>
      <c r="B1323" s="84" t="s">
        <v>2750</v>
      </c>
      <c r="C1323" s="84">
        <v>2</v>
      </c>
      <c r="D1323" s="118">
        <v>0.005355738193784739</v>
      </c>
      <c r="E1323" s="118">
        <v>1.8004879595844288</v>
      </c>
      <c r="F1323" s="84" t="s">
        <v>2568</v>
      </c>
      <c r="G1323" s="84" t="b">
        <v>0</v>
      </c>
      <c r="H1323" s="84" t="b">
        <v>0</v>
      </c>
      <c r="I1323" s="84" t="b">
        <v>0</v>
      </c>
      <c r="J1323" s="84" t="b">
        <v>0</v>
      </c>
      <c r="K1323" s="84" t="b">
        <v>0</v>
      </c>
      <c r="L1323" s="84" t="b">
        <v>0</v>
      </c>
    </row>
    <row r="1324" spans="1:12" ht="15">
      <c r="A1324" s="84" t="s">
        <v>2750</v>
      </c>
      <c r="B1324" s="84" t="s">
        <v>3464</v>
      </c>
      <c r="C1324" s="84">
        <v>2</v>
      </c>
      <c r="D1324" s="118">
        <v>0.005355738193784739</v>
      </c>
      <c r="E1324" s="118">
        <v>1.7335411699538155</v>
      </c>
      <c r="F1324" s="84" t="s">
        <v>2568</v>
      </c>
      <c r="G1324" s="84" t="b">
        <v>0</v>
      </c>
      <c r="H1324" s="84" t="b">
        <v>0</v>
      </c>
      <c r="I1324" s="84" t="b">
        <v>0</v>
      </c>
      <c r="J1324" s="84" t="b">
        <v>0</v>
      </c>
      <c r="K1324" s="84" t="b">
        <v>0</v>
      </c>
      <c r="L1324" s="84" t="b">
        <v>0</v>
      </c>
    </row>
    <row r="1325" spans="1:12" ht="15">
      <c r="A1325" s="84" t="s">
        <v>3464</v>
      </c>
      <c r="B1325" s="84" t="s">
        <v>3417</v>
      </c>
      <c r="C1325" s="84">
        <v>2</v>
      </c>
      <c r="D1325" s="118">
        <v>0.005355738193784739</v>
      </c>
      <c r="E1325" s="118">
        <v>2.2776092143040914</v>
      </c>
      <c r="F1325" s="84" t="s">
        <v>2568</v>
      </c>
      <c r="G1325" s="84" t="b">
        <v>0</v>
      </c>
      <c r="H1325" s="84" t="b">
        <v>0</v>
      </c>
      <c r="I1325" s="84" t="b">
        <v>0</v>
      </c>
      <c r="J1325" s="84" t="b">
        <v>0</v>
      </c>
      <c r="K1325" s="84" t="b">
        <v>0</v>
      </c>
      <c r="L1325" s="84" t="b">
        <v>0</v>
      </c>
    </row>
    <row r="1326" spans="1:12" ht="15">
      <c r="A1326" s="84" t="s">
        <v>3417</v>
      </c>
      <c r="B1326" s="84" t="s">
        <v>3465</v>
      </c>
      <c r="C1326" s="84">
        <v>2</v>
      </c>
      <c r="D1326" s="118">
        <v>0.005355738193784739</v>
      </c>
      <c r="E1326" s="118">
        <v>2.2776092143040914</v>
      </c>
      <c r="F1326" s="84" t="s">
        <v>2568</v>
      </c>
      <c r="G1326" s="84" t="b">
        <v>0</v>
      </c>
      <c r="H1326" s="84" t="b">
        <v>0</v>
      </c>
      <c r="I1326" s="84" t="b">
        <v>0</v>
      </c>
      <c r="J1326" s="84" t="b">
        <v>0</v>
      </c>
      <c r="K1326" s="84" t="b">
        <v>0</v>
      </c>
      <c r="L1326" s="84" t="b">
        <v>0</v>
      </c>
    </row>
    <row r="1327" spans="1:12" ht="15">
      <c r="A1327" s="84" t="s">
        <v>3465</v>
      </c>
      <c r="B1327" s="84" t="s">
        <v>3466</v>
      </c>
      <c r="C1327" s="84">
        <v>2</v>
      </c>
      <c r="D1327" s="118">
        <v>0.005355738193784739</v>
      </c>
      <c r="E1327" s="118">
        <v>2.2776092143040914</v>
      </c>
      <c r="F1327" s="84" t="s">
        <v>2568</v>
      </c>
      <c r="G1327" s="84" t="b">
        <v>0</v>
      </c>
      <c r="H1327" s="84" t="b">
        <v>0</v>
      </c>
      <c r="I1327" s="84" t="b">
        <v>0</v>
      </c>
      <c r="J1327" s="84" t="b">
        <v>0</v>
      </c>
      <c r="K1327" s="84" t="b">
        <v>0</v>
      </c>
      <c r="L1327" s="84" t="b">
        <v>0</v>
      </c>
    </row>
    <row r="1328" spans="1:12" ht="15">
      <c r="A1328" s="84" t="s">
        <v>268</v>
      </c>
      <c r="B1328" s="84" t="s">
        <v>3620</v>
      </c>
      <c r="C1328" s="84">
        <v>2</v>
      </c>
      <c r="D1328" s="118">
        <v>0.005355738193784739</v>
      </c>
      <c r="E1328" s="118">
        <v>2.2776092143040914</v>
      </c>
      <c r="F1328" s="84" t="s">
        <v>2568</v>
      </c>
      <c r="G1328" s="84" t="b">
        <v>0</v>
      </c>
      <c r="H1328" s="84" t="b">
        <v>0</v>
      </c>
      <c r="I1328" s="84" t="b">
        <v>0</v>
      </c>
      <c r="J1328" s="84" t="b">
        <v>0</v>
      </c>
      <c r="K1328" s="84" t="b">
        <v>0</v>
      </c>
      <c r="L1328" s="84" t="b">
        <v>0</v>
      </c>
    </row>
    <row r="1329" spans="1:12" ht="15">
      <c r="A1329" s="84" t="s">
        <v>3628</v>
      </c>
      <c r="B1329" s="84" t="s">
        <v>3843</v>
      </c>
      <c r="C1329" s="84">
        <v>2</v>
      </c>
      <c r="D1329" s="118">
        <v>0.005355738193784739</v>
      </c>
      <c r="E1329" s="118">
        <v>2.10151795524841</v>
      </c>
      <c r="F1329" s="84" t="s">
        <v>2568</v>
      </c>
      <c r="G1329" s="84" t="b">
        <v>0</v>
      </c>
      <c r="H1329" s="84" t="b">
        <v>0</v>
      </c>
      <c r="I1329" s="84" t="b">
        <v>0</v>
      </c>
      <c r="J1329" s="84" t="b">
        <v>0</v>
      </c>
      <c r="K1329" s="84" t="b">
        <v>0</v>
      </c>
      <c r="L1329" s="84" t="b">
        <v>0</v>
      </c>
    </row>
    <row r="1330" spans="1:12" ht="15">
      <c r="A1330" s="84" t="s">
        <v>307</v>
      </c>
      <c r="B1330" s="84" t="s">
        <v>3419</v>
      </c>
      <c r="C1330" s="84">
        <v>2</v>
      </c>
      <c r="D1330" s="118">
        <v>0.005355738193784739</v>
      </c>
      <c r="E1330" s="118">
        <v>2.10151795524841</v>
      </c>
      <c r="F1330" s="84" t="s">
        <v>2568</v>
      </c>
      <c r="G1330" s="84" t="b">
        <v>0</v>
      </c>
      <c r="H1330" s="84" t="b">
        <v>0</v>
      </c>
      <c r="I1330" s="84" t="b">
        <v>0</v>
      </c>
      <c r="J1330" s="84" t="b">
        <v>0</v>
      </c>
      <c r="K1330" s="84" t="b">
        <v>0</v>
      </c>
      <c r="L1330" s="84" t="b">
        <v>0</v>
      </c>
    </row>
    <row r="1331" spans="1:12" ht="15">
      <c r="A1331" s="84" t="s">
        <v>3351</v>
      </c>
      <c r="B1331" s="84" t="s">
        <v>3476</v>
      </c>
      <c r="C1331" s="84">
        <v>2</v>
      </c>
      <c r="D1331" s="118">
        <v>0.005355738193784739</v>
      </c>
      <c r="E1331" s="118">
        <v>2.10151795524841</v>
      </c>
      <c r="F1331" s="84" t="s">
        <v>2568</v>
      </c>
      <c r="G1331" s="84" t="b">
        <v>0</v>
      </c>
      <c r="H1331" s="84" t="b">
        <v>0</v>
      </c>
      <c r="I1331" s="84" t="b">
        <v>0</v>
      </c>
      <c r="J1331" s="84" t="b">
        <v>0</v>
      </c>
      <c r="K1331" s="84" t="b">
        <v>0</v>
      </c>
      <c r="L1331" s="84" t="b">
        <v>0</v>
      </c>
    </row>
    <row r="1332" spans="1:12" ht="15">
      <c r="A1332" s="84" t="s">
        <v>2733</v>
      </c>
      <c r="B1332" s="84" t="s">
        <v>2734</v>
      </c>
      <c r="C1332" s="84">
        <v>9</v>
      </c>
      <c r="D1332" s="118">
        <v>0.008354137014841874</v>
      </c>
      <c r="E1332" s="118">
        <v>1.271066772286538</v>
      </c>
      <c r="F1332" s="84" t="s">
        <v>2569</v>
      </c>
      <c r="G1332" s="84" t="b">
        <v>0</v>
      </c>
      <c r="H1332" s="84" t="b">
        <v>0</v>
      </c>
      <c r="I1332" s="84" t="b">
        <v>0</v>
      </c>
      <c r="J1332" s="84" t="b">
        <v>0</v>
      </c>
      <c r="K1332" s="84" t="b">
        <v>0</v>
      </c>
      <c r="L1332" s="84" t="b">
        <v>0</v>
      </c>
    </row>
    <row r="1333" spans="1:12" ht="15">
      <c r="A1333" s="84" t="s">
        <v>2757</v>
      </c>
      <c r="B1333" s="84" t="s">
        <v>2758</v>
      </c>
      <c r="C1333" s="84">
        <v>8</v>
      </c>
      <c r="D1333" s="118">
        <v>0.009138117893346866</v>
      </c>
      <c r="E1333" s="118">
        <v>1.3502480183341627</v>
      </c>
      <c r="F1333" s="84" t="s">
        <v>2569</v>
      </c>
      <c r="G1333" s="84" t="b">
        <v>0</v>
      </c>
      <c r="H1333" s="84" t="b">
        <v>0</v>
      </c>
      <c r="I1333" s="84" t="b">
        <v>0</v>
      </c>
      <c r="J1333" s="84" t="b">
        <v>0</v>
      </c>
      <c r="K1333" s="84" t="b">
        <v>0</v>
      </c>
      <c r="L1333" s="84" t="b">
        <v>0</v>
      </c>
    </row>
    <row r="1334" spans="1:12" ht="15">
      <c r="A1334" s="84" t="s">
        <v>2758</v>
      </c>
      <c r="B1334" s="84" t="s">
        <v>2733</v>
      </c>
      <c r="C1334" s="84">
        <v>8</v>
      </c>
      <c r="D1334" s="118">
        <v>0.009138117893346866</v>
      </c>
      <c r="E1334" s="118">
        <v>1.271066772286538</v>
      </c>
      <c r="F1334" s="84" t="s">
        <v>2569</v>
      </c>
      <c r="G1334" s="84" t="b">
        <v>0</v>
      </c>
      <c r="H1334" s="84" t="b">
        <v>0</v>
      </c>
      <c r="I1334" s="84" t="b">
        <v>0</v>
      </c>
      <c r="J1334" s="84" t="b">
        <v>0</v>
      </c>
      <c r="K1334" s="84" t="b">
        <v>0</v>
      </c>
      <c r="L1334" s="84" t="b">
        <v>0</v>
      </c>
    </row>
    <row r="1335" spans="1:12" ht="15">
      <c r="A1335" s="84" t="s">
        <v>2759</v>
      </c>
      <c r="B1335" s="84" t="s">
        <v>2760</v>
      </c>
      <c r="C1335" s="84">
        <v>4</v>
      </c>
      <c r="D1335" s="118">
        <v>0.00960721786991998</v>
      </c>
      <c r="E1335" s="118">
        <v>1.505149978319906</v>
      </c>
      <c r="F1335" s="84" t="s">
        <v>2569</v>
      </c>
      <c r="G1335" s="84" t="b">
        <v>0</v>
      </c>
      <c r="H1335" s="84" t="b">
        <v>0</v>
      </c>
      <c r="I1335" s="84" t="b">
        <v>0</v>
      </c>
      <c r="J1335" s="84" t="b">
        <v>0</v>
      </c>
      <c r="K1335" s="84" t="b">
        <v>0</v>
      </c>
      <c r="L1335" s="84" t="b">
        <v>0</v>
      </c>
    </row>
    <row r="1336" spans="1:12" ht="15">
      <c r="A1336" s="84" t="s">
        <v>2762</v>
      </c>
      <c r="B1336" s="84" t="s">
        <v>3602</v>
      </c>
      <c r="C1336" s="84">
        <v>3</v>
      </c>
      <c r="D1336" s="118">
        <v>0.008773682062795215</v>
      </c>
      <c r="E1336" s="118">
        <v>1.7481880270062005</v>
      </c>
      <c r="F1336" s="84" t="s">
        <v>2569</v>
      </c>
      <c r="G1336" s="84" t="b">
        <v>0</v>
      </c>
      <c r="H1336" s="84" t="b">
        <v>0</v>
      </c>
      <c r="I1336" s="84" t="b">
        <v>0</v>
      </c>
      <c r="J1336" s="84" t="b">
        <v>0</v>
      </c>
      <c r="K1336" s="84" t="b">
        <v>0</v>
      </c>
      <c r="L1336" s="84" t="b">
        <v>0</v>
      </c>
    </row>
    <row r="1337" spans="1:12" ht="15">
      <c r="A1337" s="84" t="s">
        <v>3602</v>
      </c>
      <c r="B1337" s="84" t="s">
        <v>2757</v>
      </c>
      <c r="C1337" s="84">
        <v>3</v>
      </c>
      <c r="D1337" s="118">
        <v>0.008773682062795215</v>
      </c>
      <c r="E1337" s="118">
        <v>1.3502480183341627</v>
      </c>
      <c r="F1337" s="84" t="s">
        <v>2569</v>
      </c>
      <c r="G1337" s="84" t="b">
        <v>0</v>
      </c>
      <c r="H1337" s="84" t="b">
        <v>0</v>
      </c>
      <c r="I1337" s="84" t="b">
        <v>0</v>
      </c>
      <c r="J1337" s="84" t="b">
        <v>0</v>
      </c>
      <c r="K1337" s="84" t="b">
        <v>0</v>
      </c>
      <c r="L1337" s="84" t="b">
        <v>0</v>
      </c>
    </row>
    <row r="1338" spans="1:12" ht="15">
      <c r="A1338" s="84" t="s">
        <v>2734</v>
      </c>
      <c r="B1338" s="84" t="s">
        <v>2761</v>
      </c>
      <c r="C1338" s="84">
        <v>3</v>
      </c>
      <c r="D1338" s="118">
        <v>0.008773682062795215</v>
      </c>
      <c r="E1338" s="118">
        <v>1.1741567592784814</v>
      </c>
      <c r="F1338" s="84" t="s">
        <v>2569</v>
      </c>
      <c r="G1338" s="84" t="b">
        <v>0</v>
      </c>
      <c r="H1338" s="84" t="b">
        <v>0</v>
      </c>
      <c r="I1338" s="84" t="b">
        <v>0</v>
      </c>
      <c r="J1338" s="84" t="b">
        <v>0</v>
      </c>
      <c r="K1338" s="84" t="b">
        <v>0</v>
      </c>
      <c r="L1338" s="84" t="b">
        <v>0</v>
      </c>
    </row>
    <row r="1339" spans="1:12" ht="15">
      <c r="A1339" s="84" t="s">
        <v>2761</v>
      </c>
      <c r="B1339" s="84" t="s">
        <v>2760</v>
      </c>
      <c r="C1339" s="84">
        <v>3</v>
      </c>
      <c r="D1339" s="118">
        <v>0.008773682062795215</v>
      </c>
      <c r="E1339" s="118">
        <v>1.380211241711606</v>
      </c>
      <c r="F1339" s="84" t="s">
        <v>2569</v>
      </c>
      <c r="G1339" s="84" t="b">
        <v>0</v>
      </c>
      <c r="H1339" s="84" t="b">
        <v>0</v>
      </c>
      <c r="I1339" s="84" t="b">
        <v>0</v>
      </c>
      <c r="J1339" s="84" t="b">
        <v>0</v>
      </c>
      <c r="K1339" s="84" t="b">
        <v>0</v>
      </c>
      <c r="L1339" s="84" t="b">
        <v>0</v>
      </c>
    </row>
    <row r="1340" spans="1:12" ht="15">
      <c r="A1340" s="84" t="s">
        <v>2760</v>
      </c>
      <c r="B1340" s="84" t="s">
        <v>2759</v>
      </c>
      <c r="C1340" s="84">
        <v>3</v>
      </c>
      <c r="D1340" s="118">
        <v>0.008773682062795215</v>
      </c>
      <c r="E1340" s="118">
        <v>1.2253092817258628</v>
      </c>
      <c r="F1340" s="84" t="s">
        <v>2569</v>
      </c>
      <c r="G1340" s="84" t="b">
        <v>0</v>
      </c>
      <c r="H1340" s="84" t="b">
        <v>0</v>
      </c>
      <c r="I1340" s="84" t="b">
        <v>0</v>
      </c>
      <c r="J1340" s="84" t="b">
        <v>0</v>
      </c>
      <c r="K1340" s="84" t="b">
        <v>0</v>
      </c>
      <c r="L1340" s="84" t="b">
        <v>0</v>
      </c>
    </row>
    <row r="1341" spans="1:12" ht="15">
      <c r="A1341" s="84" t="s">
        <v>2734</v>
      </c>
      <c r="B1341" s="84" t="s">
        <v>3432</v>
      </c>
      <c r="C1341" s="84">
        <v>3</v>
      </c>
      <c r="D1341" s="118">
        <v>0.008773682062795215</v>
      </c>
      <c r="E1341" s="118">
        <v>1.396005508894838</v>
      </c>
      <c r="F1341" s="84" t="s">
        <v>2569</v>
      </c>
      <c r="G1341" s="84" t="b">
        <v>0</v>
      </c>
      <c r="H1341" s="84" t="b">
        <v>0</v>
      </c>
      <c r="I1341" s="84" t="b">
        <v>0</v>
      </c>
      <c r="J1341" s="84" t="b">
        <v>0</v>
      </c>
      <c r="K1341" s="84" t="b">
        <v>0</v>
      </c>
      <c r="L1341" s="84" t="b">
        <v>0</v>
      </c>
    </row>
    <row r="1342" spans="1:12" ht="15">
      <c r="A1342" s="84" t="s">
        <v>3432</v>
      </c>
      <c r="B1342" s="84" t="s">
        <v>2759</v>
      </c>
      <c r="C1342" s="84">
        <v>3</v>
      </c>
      <c r="D1342" s="118">
        <v>0.008773682062795215</v>
      </c>
      <c r="E1342" s="118">
        <v>1.4471580313422192</v>
      </c>
      <c r="F1342" s="84" t="s">
        <v>2569</v>
      </c>
      <c r="G1342" s="84" t="b">
        <v>0</v>
      </c>
      <c r="H1342" s="84" t="b">
        <v>0</v>
      </c>
      <c r="I1342" s="84" t="b">
        <v>0</v>
      </c>
      <c r="J1342" s="84" t="b">
        <v>0</v>
      </c>
      <c r="K1342" s="84" t="b">
        <v>0</v>
      </c>
      <c r="L1342" s="84" t="b">
        <v>0</v>
      </c>
    </row>
    <row r="1343" spans="1:12" ht="15">
      <c r="A1343" s="84" t="s">
        <v>3932</v>
      </c>
      <c r="B1343" s="84" t="s">
        <v>2761</v>
      </c>
      <c r="C1343" s="84">
        <v>2</v>
      </c>
      <c r="D1343" s="118">
        <v>0.0073226883965832636</v>
      </c>
      <c r="E1343" s="118">
        <v>1.651278013998144</v>
      </c>
      <c r="F1343" s="84" t="s">
        <v>2569</v>
      </c>
      <c r="G1343" s="84" t="b">
        <v>0</v>
      </c>
      <c r="H1343" s="84" t="b">
        <v>0</v>
      </c>
      <c r="I1343" s="84" t="b">
        <v>0</v>
      </c>
      <c r="J1343" s="84" t="b">
        <v>0</v>
      </c>
      <c r="K1343" s="84" t="b">
        <v>0</v>
      </c>
      <c r="L1343" s="84" t="b">
        <v>0</v>
      </c>
    </row>
    <row r="1344" spans="1:12" ht="15">
      <c r="A1344" s="84" t="s">
        <v>2734</v>
      </c>
      <c r="B1344" s="84" t="s">
        <v>2757</v>
      </c>
      <c r="C1344" s="84">
        <v>2</v>
      </c>
      <c r="D1344" s="118">
        <v>0.0073226883965832636</v>
      </c>
      <c r="E1344" s="118">
        <v>0.697035504558819</v>
      </c>
      <c r="F1344" s="84" t="s">
        <v>2569</v>
      </c>
      <c r="G1344" s="84" t="b">
        <v>0</v>
      </c>
      <c r="H1344" s="84" t="b">
        <v>0</v>
      </c>
      <c r="I1344" s="84" t="b">
        <v>0</v>
      </c>
      <c r="J1344" s="84" t="b">
        <v>0</v>
      </c>
      <c r="K1344" s="84" t="b">
        <v>0</v>
      </c>
      <c r="L1344" s="84" t="b">
        <v>0</v>
      </c>
    </row>
    <row r="1345" spans="1:12" ht="15">
      <c r="A1345" s="84" t="s">
        <v>3883</v>
      </c>
      <c r="B1345" s="84" t="s">
        <v>3884</v>
      </c>
      <c r="C1345" s="84">
        <v>2</v>
      </c>
      <c r="D1345" s="118">
        <v>0.0073226883965832636</v>
      </c>
      <c r="E1345" s="118">
        <v>2.0492180226701815</v>
      </c>
      <c r="F1345" s="84" t="s">
        <v>2569</v>
      </c>
      <c r="G1345" s="84" t="b">
        <v>0</v>
      </c>
      <c r="H1345" s="84" t="b">
        <v>0</v>
      </c>
      <c r="I1345" s="84" t="b">
        <v>0</v>
      </c>
      <c r="J1345" s="84" t="b">
        <v>0</v>
      </c>
      <c r="K1345" s="84" t="b">
        <v>0</v>
      </c>
      <c r="L1345" s="84" t="b">
        <v>0</v>
      </c>
    </row>
    <row r="1346" spans="1:12" ht="15">
      <c r="A1346" s="84" t="s">
        <v>3884</v>
      </c>
      <c r="B1346" s="84" t="s">
        <v>3885</v>
      </c>
      <c r="C1346" s="84">
        <v>2</v>
      </c>
      <c r="D1346" s="118">
        <v>0.0073226883965832636</v>
      </c>
      <c r="E1346" s="118">
        <v>2.0492180226701815</v>
      </c>
      <c r="F1346" s="84" t="s">
        <v>2569</v>
      </c>
      <c r="G1346" s="84" t="b">
        <v>0</v>
      </c>
      <c r="H1346" s="84" t="b">
        <v>0</v>
      </c>
      <c r="I1346" s="84" t="b">
        <v>0</v>
      </c>
      <c r="J1346" s="84" t="b">
        <v>0</v>
      </c>
      <c r="K1346" s="84" t="b">
        <v>0</v>
      </c>
      <c r="L1346" s="84" t="b">
        <v>0</v>
      </c>
    </row>
    <row r="1347" spans="1:12" ht="15">
      <c r="A1347" s="84" t="s">
        <v>3885</v>
      </c>
      <c r="B1347" s="84" t="s">
        <v>3649</v>
      </c>
      <c r="C1347" s="84">
        <v>2</v>
      </c>
      <c r="D1347" s="118">
        <v>0.0073226883965832636</v>
      </c>
      <c r="E1347" s="118">
        <v>1.8731267636145004</v>
      </c>
      <c r="F1347" s="84" t="s">
        <v>2569</v>
      </c>
      <c r="G1347" s="84" t="b">
        <v>0</v>
      </c>
      <c r="H1347" s="84" t="b">
        <v>0</v>
      </c>
      <c r="I1347" s="84" t="b">
        <v>0</v>
      </c>
      <c r="J1347" s="84" t="b">
        <v>0</v>
      </c>
      <c r="K1347" s="84" t="b">
        <v>0</v>
      </c>
      <c r="L1347" s="84" t="b">
        <v>0</v>
      </c>
    </row>
    <row r="1348" spans="1:12" ht="15">
      <c r="A1348" s="84" t="s">
        <v>3649</v>
      </c>
      <c r="B1348" s="84" t="s">
        <v>3886</v>
      </c>
      <c r="C1348" s="84">
        <v>2</v>
      </c>
      <c r="D1348" s="118">
        <v>0.0073226883965832636</v>
      </c>
      <c r="E1348" s="118">
        <v>1.8731267636145004</v>
      </c>
      <c r="F1348" s="84" t="s">
        <v>2569</v>
      </c>
      <c r="G1348" s="84" t="b">
        <v>0</v>
      </c>
      <c r="H1348" s="84" t="b">
        <v>0</v>
      </c>
      <c r="I1348" s="84" t="b">
        <v>0</v>
      </c>
      <c r="J1348" s="84" t="b">
        <v>0</v>
      </c>
      <c r="K1348" s="84" t="b">
        <v>0</v>
      </c>
      <c r="L1348" s="84" t="b">
        <v>0</v>
      </c>
    </row>
    <row r="1349" spans="1:12" ht="15">
      <c r="A1349" s="84" t="s">
        <v>3886</v>
      </c>
      <c r="B1349" s="84" t="s">
        <v>3480</v>
      </c>
      <c r="C1349" s="84">
        <v>2</v>
      </c>
      <c r="D1349" s="118">
        <v>0.0073226883965832636</v>
      </c>
      <c r="E1349" s="118">
        <v>2.0492180226701815</v>
      </c>
      <c r="F1349" s="84" t="s">
        <v>2569</v>
      </c>
      <c r="G1349" s="84" t="b">
        <v>0</v>
      </c>
      <c r="H1349" s="84" t="b">
        <v>0</v>
      </c>
      <c r="I1349" s="84" t="b">
        <v>0</v>
      </c>
      <c r="J1349" s="84" t="b">
        <v>0</v>
      </c>
      <c r="K1349" s="84" t="b">
        <v>0</v>
      </c>
      <c r="L1349" s="84" t="b">
        <v>0</v>
      </c>
    </row>
    <row r="1350" spans="1:12" ht="15">
      <c r="A1350" s="84" t="s">
        <v>3480</v>
      </c>
      <c r="B1350" s="84" t="s">
        <v>3887</v>
      </c>
      <c r="C1350" s="84">
        <v>2</v>
      </c>
      <c r="D1350" s="118">
        <v>0.0073226883965832636</v>
      </c>
      <c r="E1350" s="118">
        <v>2.0492180226701815</v>
      </c>
      <c r="F1350" s="84" t="s">
        <v>2569</v>
      </c>
      <c r="G1350" s="84" t="b">
        <v>0</v>
      </c>
      <c r="H1350" s="84" t="b">
        <v>0</v>
      </c>
      <c r="I1350" s="84" t="b">
        <v>0</v>
      </c>
      <c r="J1350" s="84" t="b">
        <v>0</v>
      </c>
      <c r="K1350" s="84" t="b">
        <v>0</v>
      </c>
      <c r="L1350" s="84" t="b">
        <v>0</v>
      </c>
    </row>
    <row r="1351" spans="1:12" ht="15">
      <c r="A1351" s="84" t="s">
        <v>3887</v>
      </c>
      <c r="B1351" s="84" t="s">
        <v>3888</v>
      </c>
      <c r="C1351" s="84">
        <v>2</v>
      </c>
      <c r="D1351" s="118">
        <v>0.0073226883965832636</v>
      </c>
      <c r="E1351" s="118">
        <v>2.0492180226701815</v>
      </c>
      <c r="F1351" s="84" t="s">
        <v>2569</v>
      </c>
      <c r="G1351" s="84" t="b">
        <v>0</v>
      </c>
      <c r="H1351" s="84" t="b">
        <v>0</v>
      </c>
      <c r="I1351" s="84" t="b">
        <v>0</v>
      </c>
      <c r="J1351" s="84" t="b">
        <v>0</v>
      </c>
      <c r="K1351" s="84" t="b">
        <v>0</v>
      </c>
      <c r="L1351" s="84" t="b">
        <v>0</v>
      </c>
    </row>
    <row r="1352" spans="1:12" ht="15">
      <c r="A1352" s="84" t="s">
        <v>3888</v>
      </c>
      <c r="B1352" s="84" t="s">
        <v>3889</v>
      </c>
      <c r="C1352" s="84">
        <v>2</v>
      </c>
      <c r="D1352" s="118">
        <v>0.0073226883965832636</v>
      </c>
      <c r="E1352" s="118">
        <v>2.0492180226701815</v>
      </c>
      <c r="F1352" s="84" t="s">
        <v>2569</v>
      </c>
      <c r="G1352" s="84" t="b">
        <v>0</v>
      </c>
      <c r="H1352" s="84" t="b">
        <v>0</v>
      </c>
      <c r="I1352" s="84" t="b">
        <v>0</v>
      </c>
      <c r="J1352" s="84" t="b">
        <v>0</v>
      </c>
      <c r="K1352" s="84" t="b">
        <v>0</v>
      </c>
      <c r="L1352" s="84" t="b">
        <v>0</v>
      </c>
    </row>
    <row r="1353" spans="1:12" ht="15">
      <c r="A1353" s="84" t="s">
        <v>3889</v>
      </c>
      <c r="B1353" s="84" t="s">
        <v>3890</v>
      </c>
      <c r="C1353" s="84">
        <v>2</v>
      </c>
      <c r="D1353" s="118">
        <v>0.0073226883965832636</v>
      </c>
      <c r="E1353" s="118">
        <v>2.0492180226701815</v>
      </c>
      <c r="F1353" s="84" t="s">
        <v>2569</v>
      </c>
      <c r="G1353" s="84" t="b">
        <v>0</v>
      </c>
      <c r="H1353" s="84" t="b">
        <v>0</v>
      </c>
      <c r="I1353" s="84" t="b">
        <v>0</v>
      </c>
      <c r="J1353" s="84" t="b">
        <v>0</v>
      </c>
      <c r="K1353" s="84" t="b">
        <v>0</v>
      </c>
      <c r="L1353" s="84" t="b">
        <v>0</v>
      </c>
    </row>
    <row r="1354" spans="1:12" ht="15">
      <c r="A1354" s="84" t="s">
        <v>3890</v>
      </c>
      <c r="B1354" s="84" t="s">
        <v>2757</v>
      </c>
      <c r="C1354" s="84">
        <v>2</v>
      </c>
      <c r="D1354" s="118">
        <v>0.0073226883965832636</v>
      </c>
      <c r="E1354" s="118">
        <v>1.3502480183341627</v>
      </c>
      <c r="F1354" s="84" t="s">
        <v>2569</v>
      </c>
      <c r="G1354" s="84" t="b">
        <v>0</v>
      </c>
      <c r="H1354" s="84" t="b">
        <v>0</v>
      </c>
      <c r="I1354" s="84" t="b">
        <v>0</v>
      </c>
      <c r="J1354" s="84" t="b">
        <v>0</v>
      </c>
      <c r="K1354" s="84" t="b">
        <v>0</v>
      </c>
      <c r="L1354" s="84" t="b">
        <v>0</v>
      </c>
    </row>
    <row r="1355" spans="1:12" ht="15">
      <c r="A1355" s="84" t="s">
        <v>3496</v>
      </c>
      <c r="B1355" s="84" t="s">
        <v>3497</v>
      </c>
      <c r="C1355" s="84">
        <v>2</v>
      </c>
      <c r="D1355" s="118">
        <v>0.0073226883965832636</v>
      </c>
      <c r="E1355" s="118">
        <v>2.0492180226701815</v>
      </c>
      <c r="F1355" s="84" t="s">
        <v>2569</v>
      </c>
      <c r="G1355" s="84" t="b">
        <v>0</v>
      </c>
      <c r="H1355" s="84" t="b">
        <v>0</v>
      </c>
      <c r="I1355" s="84" t="b">
        <v>0</v>
      </c>
      <c r="J1355" s="84" t="b">
        <v>0</v>
      </c>
      <c r="K1355" s="84" t="b">
        <v>0</v>
      </c>
      <c r="L1355" s="84" t="b">
        <v>0</v>
      </c>
    </row>
    <row r="1356" spans="1:12" ht="15">
      <c r="A1356" s="84" t="s">
        <v>3497</v>
      </c>
      <c r="B1356" s="84" t="s">
        <v>3498</v>
      </c>
      <c r="C1356" s="84">
        <v>2</v>
      </c>
      <c r="D1356" s="118">
        <v>0.0073226883965832636</v>
      </c>
      <c r="E1356" s="118">
        <v>2.0492180226701815</v>
      </c>
      <c r="F1356" s="84" t="s">
        <v>2569</v>
      </c>
      <c r="G1356" s="84" t="b">
        <v>0</v>
      </c>
      <c r="H1356" s="84" t="b">
        <v>0</v>
      </c>
      <c r="I1356" s="84" t="b">
        <v>0</v>
      </c>
      <c r="J1356" s="84" t="b">
        <v>0</v>
      </c>
      <c r="K1356" s="84" t="b">
        <v>0</v>
      </c>
      <c r="L1356" s="84" t="b">
        <v>0</v>
      </c>
    </row>
    <row r="1357" spans="1:12" ht="15">
      <c r="A1357" s="84" t="s">
        <v>3498</v>
      </c>
      <c r="B1357" s="84" t="s">
        <v>3499</v>
      </c>
      <c r="C1357" s="84">
        <v>2</v>
      </c>
      <c r="D1357" s="118">
        <v>0.0073226883965832636</v>
      </c>
      <c r="E1357" s="118">
        <v>2.0492180226701815</v>
      </c>
      <c r="F1357" s="84" t="s">
        <v>2569</v>
      </c>
      <c r="G1357" s="84" t="b">
        <v>0</v>
      </c>
      <c r="H1357" s="84" t="b">
        <v>0</v>
      </c>
      <c r="I1357" s="84" t="b">
        <v>0</v>
      </c>
      <c r="J1357" s="84" t="b">
        <v>0</v>
      </c>
      <c r="K1357" s="84" t="b">
        <v>0</v>
      </c>
      <c r="L1357" s="84" t="b">
        <v>0</v>
      </c>
    </row>
    <row r="1358" spans="1:12" ht="15">
      <c r="A1358" s="84" t="s">
        <v>3499</v>
      </c>
      <c r="B1358" s="84" t="s">
        <v>3500</v>
      </c>
      <c r="C1358" s="84">
        <v>2</v>
      </c>
      <c r="D1358" s="118">
        <v>0.0073226883965832636</v>
      </c>
      <c r="E1358" s="118">
        <v>2.0492180226701815</v>
      </c>
      <c r="F1358" s="84" t="s">
        <v>2569</v>
      </c>
      <c r="G1358" s="84" t="b">
        <v>0</v>
      </c>
      <c r="H1358" s="84" t="b">
        <v>0</v>
      </c>
      <c r="I1358" s="84" t="b">
        <v>0</v>
      </c>
      <c r="J1358" s="84" t="b">
        <v>0</v>
      </c>
      <c r="K1358" s="84" t="b">
        <v>0</v>
      </c>
      <c r="L1358" s="84" t="b">
        <v>0</v>
      </c>
    </row>
    <row r="1359" spans="1:12" ht="15">
      <c r="A1359" s="84" t="s">
        <v>3500</v>
      </c>
      <c r="B1359" s="84" t="s">
        <v>3501</v>
      </c>
      <c r="C1359" s="84">
        <v>2</v>
      </c>
      <c r="D1359" s="118">
        <v>0.0073226883965832636</v>
      </c>
      <c r="E1359" s="118">
        <v>2.0492180226701815</v>
      </c>
      <c r="F1359" s="84" t="s">
        <v>2569</v>
      </c>
      <c r="G1359" s="84" t="b">
        <v>0</v>
      </c>
      <c r="H1359" s="84" t="b">
        <v>0</v>
      </c>
      <c r="I1359" s="84" t="b">
        <v>0</v>
      </c>
      <c r="J1359" s="84" t="b">
        <v>0</v>
      </c>
      <c r="K1359" s="84" t="b">
        <v>0</v>
      </c>
      <c r="L1359" s="84" t="b">
        <v>0</v>
      </c>
    </row>
    <row r="1360" spans="1:12" ht="15">
      <c r="A1360" s="84" t="s">
        <v>3501</v>
      </c>
      <c r="B1360" s="84" t="s">
        <v>2757</v>
      </c>
      <c r="C1360" s="84">
        <v>2</v>
      </c>
      <c r="D1360" s="118">
        <v>0.0073226883965832636</v>
      </c>
      <c r="E1360" s="118">
        <v>1.3502480183341627</v>
      </c>
      <c r="F1360" s="84" t="s">
        <v>2569</v>
      </c>
      <c r="G1360" s="84" t="b">
        <v>0</v>
      </c>
      <c r="H1360" s="84" t="b">
        <v>0</v>
      </c>
      <c r="I1360" s="84" t="b">
        <v>0</v>
      </c>
      <c r="J1360" s="84" t="b">
        <v>0</v>
      </c>
      <c r="K1360" s="84" t="b">
        <v>0</v>
      </c>
      <c r="L1360" s="84" t="b">
        <v>0</v>
      </c>
    </row>
    <row r="1361" spans="1:12" ht="15">
      <c r="A1361" s="84" t="s">
        <v>333</v>
      </c>
      <c r="B1361" s="84" t="s">
        <v>2762</v>
      </c>
      <c r="C1361" s="84">
        <v>2</v>
      </c>
      <c r="D1361" s="118">
        <v>0.0073226883965832636</v>
      </c>
      <c r="E1361" s="118">
        <v>1.4751867549424627</v>
      </c>
      <c r="F1361" s="84" t="s">
        <v>2569</v>
      </c>
      <c r="G1361" s="84" t="b">
        <v>0</v>
      </c>
      <c r="H1361" s="84" t="b">
        <v>0</v>
      </c>
      <c r="I1361" s="84" t="b">
        <v>0</v>
      </c>
      <c r="J1361" s="84" t="b">
        <v>0</v>
      </c>
      <c r="K1361" s="84" t="b">
        <v>0</v>
      </c>
      <c r="L1361" s="84" t="b">
        <v>0</v>
      </c>
    </row>
    <row r="1362" spans="1:12" ht="15">
      <c r="A1362" s="84" t="s">
        <v>2733</v>
      </c>
      <c r="B1362" s="84" t="s">
        <v>2734</v>
      </c>
      <c r="C1362" s="84">
        <v>4</v>
      </c>
      <c r="D1362" s="118">
        <v>0.010389706203216631</v>
      </c>
      <c r="E1362" s="118">
        <v>0.9916479256352341</v>
      </c>
      <c r="F1362" s="84" t="s">
        <v>2570</v>
      </c>
      <c r="G1362" s="84" t="b">
        <v>0</v>
      </c>
      <c r="H1362" s="84" t="b">
        <v>0</v>
      </c>
      <c r="I1362" s="84" t="b">
        <v>0</v>
      </c>
      <c r="J1362" s="84" t="b">
        <v>0</v>
      </c>
      <c r="K1362" s="84" t="b">
        <v>0</v>
      </c>
      <c r="L1362" s="84" t="b">
        <v>0</v>
      </c>
    </row>
    <row r="1363" spans="1:12" ht="15">
      <c r="A1363" s="84" t="s">
        <v>2766</v>
      </c>
      <c r="B1363" s="84" t="s">
        <v>2767</v>
      </c>
      <c r="C1363" s="84">
        <v>3</v>
      </c>
      <c r="D1363" s="118">
        <v>0.00948828060184641</v>
      </c>
      <c r="E1363" s="118">
        <v>1.8367459656494909</v>
      </c>
      <c r="F1363" s="84" t="s">
        <v>2570</v>
      </c>
      <c r="G1363" s="84" t="b">
        <v>0</v>
      </c>
      <c r="H1363" s="84" t="b">
        <v>0</v>
      </c>
      <c r="I1363" s="84" t="b">
        <v>0</v>
      </c>
      <c r="J1363" s="84" t="b">
        <v>0</v>
      </c>
      <c r="K1363" s="84" t="b">
        <v>0</v>
      </c>
      <c r="L1363" s="84" t="b">
        <v>0</v>
      </c>
    </row>
    <row r="1364" spans="1:12" ht="15">
      <c r="A1364" s="84" t="s">
        <v>674</v>
      </c>
      <c r="B1364" s="84" t="s">
        <v>2662</v>
      </c>
      <c r="C1364" s="84">
        <v>2</v>
      </c>
      <c r="D1364" s="118">
        <v>0.007919106456033486</v>
      </c>
      <c r="E1364" s="118">
        <v>1.711807229041191</v>
      </c>
      <c r="F1364" s="84" t="s">
        <v>2570</v>
      </c>
      <c r="G1364" s="84" t="b">
        <v>0</v>
      </c>
      <c r="H1364" s="84" t="b">
        <v>0</v>
      </c>
      <c r="I1364" s="84" t="b">
        <v>0</v>
      </c>
      <c r="J1364" s="84" t="b">
        <v>0</v>
      </c>
      <c r="K1364" s="84" t="b">
        <v>0</v>
      </c>
      <c r="L1364" s="84" t="b">
        <v>0</v>
      </c>
    </row>
    <row r="1365" spans="1:12" ht="15">
      <c r="A1365" s="84" t="s">
        <v>2734</v>
      </c>
      <c r="B1365" s="84" t="s">
        <v>2765</v>
      </c>
      <c r="C1365" s="84">
        <v>2</v>
      </c>
      <c r="D1365" s="118">
        <v>0.007919106456033486</v>
      </c>
      <c r="E1365" s="118">
        <v>1.0585947152658473</v>
      </c>
      <c r="F1365" s="84" t="s">
        <v>2570</v>
      </c>
      <c r="G1365" s="84" t="b">
        <v>0</v>
      </c>
      <c r="H1365" s="84" t="b">
        <v>0</v>
      </c>
      <c r="I1365" s="84" t="b">
        <v>0</v>
      </c>
      <c r="J1365" s="84" t="b">
        <v>0</v>
      </c>
      <c r="K1365" s="84" t="b">
        <v>0</v>
      </c>
      <c r="L1365" s="84" t="b">
        <v>0</v>
      </c>
    </row>
    <row r="1366" spans="1:12" ht="15">
      <c r="A1366" s="84" t="s">
        <v>2765</v>
      </c>
      <c r="B1366" s="84" t="s">
        <v>2766</v>
      </c>
      <c r="C1366" s="84">
        <v>2</v>
      </c>
      <c r="D1366" s="118">
        <v>0.007919106456033486</v>
      </c>
      <c r="E1366" s="118">
        <v>1.6606547065938098</v>
      </c>
      <c r="F1366" s="84" t="s">
        <v>2570</v>
      </c>
      <c r="G1366" s="84" t="b">
        <v>0</v>
      </c>
      <c r="H1366" s="84" t="b">
        <v>0</v>
      </c>
      <c r="I1366" s="84" t="b">
        <v>0</v>
      </c>
      <c r="J1366" s="84" t="b">
        <v>0</v>
      </c>
      <c r="K1366" s="84" t="b">
        <v>0</v>
      </c>
      <c r="L1366" s="84" t="b">
        <v>0</v>
      </c>
    </row>
    <row r="1367" spans="1:12" ht="15">
      <c r="A1367" s="84" t="s">
        <v>2767</v>
      </c>
      <c r="B1367" s="84" t="s">
        <v>3795</v>
      </c>
      <c r="C1367" s="84">
        <v>2</v>
      </c>
      <c r="D1367" s="118">
        <v>0.007919106456033486</v>
      </c>
      <c r="E1367" s="118">
        <v>1.8367459656494909</v>
      </c>
      <c r="F1367" s="84" t="s">
        <v>2570</v>
      </c>
      <c r="G1367" s="84" t="b">
        <v>0</v>
      </c>
      <c r="H1367" s="84" t="b">
        <v>0</v>
      </c>
      <c r="I1367" s="84" t="b">
        <v>0</v>
      </c>
      <c r="J1367" s="84" t="b">
        <v>0</v>
      </c>
      <c r="K1367" s="84" t="b">
        <v>0</v>
      </c>
      <c r="L1367" s="84" t="b">
        <v>0</v>
      </c>
    </row>
    <row r="1368" spans="1:12" ht="15">
      <c r="A1368" s="84" t="s">
        <v>3295</v>
      </c>
      <c r="B1368" s="84" t="s">
        <v>3690</v>
      </c>
      <c r="C1368" s="84">
        <v>2</v>
      </c>
      <c r="D1368" s="118">
        <v>0.007919106456033486</v>
      </c>
      <c r="E1368" s="118">
        <v>2.0128372247051725</v>
      </c>
      <c r="F1368" s="84" t="s">
        <v>2570</v>
      </c>
      <c r="G1368" s="84" t="b">
        <v>0</v>
      </c>
      <c r="H1368" s="84" t="b">
        <v>0</v>
      </c>
      <c r="I1368" s="84" t="b">
        <v>0</v>
      </c>
      <c r="J1368" s="84" t="b">
        <v>0</v>
      </c>
      <c r="K1368" s="84" t="b">
        <v>0</v>
      </c>
      <c r="L1368" s="84" t="b">
        <v>0</v>
      </c>
    </row>
    <row r="1369" spans="1:12" ht="15">
      <c r="A1369" s="84" t="s">
        <v>3690</v>
      </c>
      <c r="B1369" s="84" t="s">
        <v>2733</v>
      </c>
      <c r="C1369" s="84">
        <v>2</v>
      </c>
      <c r="D1369" s="118">
        <v>0.007919106456033486</v>
      </c>
      <c r="E1369" s="118">
        <v>1.5357159699855096</v>
      </c>
      <c r="F1369" s="84" t="s">
        <v>2570</v>
      </c>
      <c r="G1369" s="84" t="b">
        <v>0</v>
      </c>
      <c r="H1369" s="84" t="b">
        <v>0</v>
      </c>
      <c r="I1369" s="84" t="b">
        <v>0</v>
      </c>
      <c r="J1369" s="84" t="b">
        <v>0</v>
      </c>
      <c r="K1369" s="84" t="b">
        <v>0</v>
      </c>
      <c r="L1369" s="84" t="b">
        <v>0</v>
      </c>
    </row>
    <row r="1370" spans="1:12" ht="15">
      <c r="A1370" s="84" t="s">
        <v>2734</v>
      </c>
      <c r="B1370" s="84" t="s">
        <v>2764</v>
      </c>
      <c r="C1370" s="84">
        <v>2</v>
      </c>
      <c r="D1370" s="118">
        <v>0.007919106456033486</v>
      </c>
      <c r="E1370" s="118">
        <v>0.9336559786575473</v>
      </c>
      <c r="F1370" s="84" t="s">
        <v>2570</v>
      </c>
      <c r="G1370" s="84" t="b">
        <v>0</v>
      </c>
      <c r="H1370" s="84" t="b">
        <v>0</v>
      </c>
      <c r="I1370" s="84" t="b">
        <v>0</v>
      </c>
      <c r="J1370" s="84" t="b">
        <v>0</v>
      </c>
      <c r="K1370" s="84" t="b">
        <v>0</v>
      </c>
      <c r="L1370" s="84" t="b">
        <v>0</v>
      </c>
    </row>
    <row r="1371" spans="1:12" ht="15">
      <c r="A1371" s="84" t="s">
        <v>2764</v>
      </c>
      <c r="B1371" s="84" t="s">
        <v>3691</v>
      </c>
      <c r="C1371" s="84">
        <v>2</v>
      </c>
      <c r="D1371" s="118">
        <v>0.007919106456033486</v>
      </c>
      <c r="E1371" s="118">
        <v>1.711807229041191</v>
      </c>
      <c r="F1371" s="84" t="s">
        <v>2570</v>
      </c>
      <c r="G1371" s="84" t="b">
        <v>0</v>
      </c>
      <c r="H1371" s="84" t="b">
        <v>0</v>
      </c>
      <c r="I1371" s="84" t="b">
        <v>0</v>
      </c>
      <c r="J1371" s="84" t="b">
        <v>0</v>
      </c>
      <c r="K1371" s="84" t="b">
        <v>0</v>
      </c>
      <c r="L1371" s="84" t="b">
        <v>0</v>
      </c>
    </row>
    <row r="1372" spans="1:12" ht="15">
      <c r="A1372" s="84" t="s">
        <v>3691</v>
      </c>
      <c r="B1372" s="84" t="s">
        <v>3692</v>
      </c>
      <c r="C1372" s="84">
        <v>2</v>
      </c>
      <c r="D1372" s="118">
        <v>0.007919106456033486</v>
      </c>
      <c r="E1372" s="118">
        <v>2.0128372247051725</v>
      </c>
      <c r="F1372" s="84" t="s">
        <v>2570</v>
      </c>
      <c r="G1372" s="84" t="b">
        <v>0</v>
      </c>
      <c r="H1372" s="84" t="b">
        <v>0</v>
      </c>
      <c r="I1372" s="84" t="b">
        <v>0</v>
      </c>
      <c r="J1372" s="84" t="b">
        <v>0</v>
      </c>
      <c r="K1372" s="84" t="b">
        <v>0</v>
      </c>
      <c r="L1372" s="84" t="b">
        <v>0</v>
      </c>
    </row>
    <row r="1373" spans="1:12" ht="15">
      <c r="A1373" s="84" t="s">
        <v>3692</v>
      </c>
      <c r="B1373" s="84" t="s">
        <v>3347</v>
      </c>
      <c r="C1373" s="84">
        <v>2</v>
      </c>
      <c r="D1373" s="118">
        <v>0.007919106456033486</v>
      </c>
      <c r="E1373" s="118">
        <v>2.0128372247051725</v>
      </c>
      <c r="F1373" s="84" t="s">
        <v>2570</v>
      </c>
      <c r="G1373" s="84" t="b">
        <v>0</v>
      </c>
      <c r="H1373" s="84" t="b">
        <v>0</v>
      </c>
      <c r="I1373" s="84" t="b">
        <v>0</v>
      </c>
      <c r="J1373" s="84" t="b">
        <v>0</v>
      </c>
      <c r="K1373" s="84" t="b">
        <v>0</v>
      </c>
      <c r="L1373" s="84" t="b">
        <v>0</v>
      </c>
    </row>
    <row r="1374" spans="1:12" ht="15">
      <c r="A1374" s="84" t="s">
        <v>2771</v>
      </c>
      <c r="B1374" s="84" t="s">
        <v>2773</v>
      </c>
      <c r="C1374" s="84">
        <v>13</v>
      </c>
      <c r="D1374" s="118">
        <v>0</v>
      </c>
      <c r="E1374" s="118">
        <v>1.0149403497929366</v>
      </c>
      <c r="F1374" s="84" t="s">
        <v>2571</v>
      </c>
      <c r="G1374" s="84" t="b">
        <v>0</v>
      </c>
      <c r="H1374" s="84" t="b">
        <v>0</v>
      </c>
      <c r="I1374" s="84" t="b">
        <v>0</v>
      </c>
      <c r="J1374" s="84" t="b">
        <v>0</v>
      </c>
      <c r="K1374" s="84" t="b">
        <v>0</v>
      </c>
      <c r="L1374" s="84" t="b">
        <v>0</v>
      </c>
    </row>
    <row r="1375" spans="1:12" ht="15">
      <c r="A1375" s="84" t="s">
        <v>2774</v>
      </c>
      <c r="B1375" s="84" t="s">
        <v>2775</v>
      </c>
      <c r="C1375" s="84">
        <v>9</v>
      </c>
      <c r="D1375" s="118">
        <v>0.006533216299125486</v>
      </c>
      <c r="E1375" s="118">
        <v>1.236789099409293</v>
      </c>
      <c r="F1375" s="84" t="s">
        <v>2571</v>
      </c>
      <c r="G1375" s="84" t="b">
        <v>0</v>
      </c>
      <c r="H1375" s="84" t="b">
        <v>0</v>
      </c>
      <c r="I1375" s="84" t="b">
        <v>0</v>
      </c>
      <c r="J1375" s="84" t="b">
        <v>0</v>
      </c>
      <c r="K1375" s="84" t="b">
        <v>0</v>
      </c>
      <c r="L1375" s="84" t="b">
        <v>0</v>
      </c>
    </row>
    <row r="1376" spans="1:12" ht="15">
      <c r="A1376" s="84" t="s">
        <v>2777</v>
      </c>
      <c r="B1376" s="84" t="s">
        <v>2772</v>
      </c>
      <c r="C1376" s="84">
        <v>7</v>
      </c>
      <c r="D1376" s="118">
        <v>0.00855416902749118</v>
      </c>
      <c r="E1376" s="118">
        <v>1.1698423097786796</v>
      </c>
      <c r="F1376" s="84" t="s">
        <v>2571</v>
      </c>
      <c r="G1376" s="84" t="b">
        <v>0</v>
      </c>
      <c r="H1376" s="84" t="b">
        <v>0</v>
      </c>
      <c r="I1376" s="84" t="b">
        <v>0</v>
      </c>
      <c r="J1376" s="84" t="b">
        <v>0</v>
      </c>
      <c r="K1376" s="84" t="b">
        <v>0</v>
      </c>
      <c r="L1376" s="84" t="b">
        <v>0</v>
      </c>
    </row>
    <row r="1377" spans="1:12" ht="15">
      <c r="A1377" s="84" t="s">
        <v>2772</v>
      </c>
      <c r="B1377" s="84" t="s">
        <v>2778</v>
      </c>
      <c r="C1377" s="84">
        <v>7</v>
      </c>
      <c r="D1377" s="118">
        <v>0.00855416902749118</v>
      </c>
      <c r="E1377" s="118">
        <v>1.1698423097786796</v>
      </c>
      <c r="F1377" s="84" t="s">
        <v>2571</v>
      </c>
      <c r="G1377" s="84" t="b">
        <v>0</v>
      </c>
      <c r="H1377" s="84" t="b">
        <v>0</v>
      </c>
      <c r="I1377" s="84" t="b">
        <v>0</v>
      </c>
      <c r="J1377" s="84" t="b">
        <v>0</v>
      </c>
      <c r="K1377" s="84" t="b">
        <v>0</v>
      </c>
      <c r="L1377" s="84" t="b">
        <v>0</v>
      </c>
    </row>
    <row r="1378" spans="1:12" ht="15">
      <c r="A1378" s="84" t="s">
        <v>2778</v>
      </c>
      <c r="B1378" s="84" t="s">
        <v>2776</v>
      </c>
      <c r="C1378" s="84">
        <v>7</v>
      </c>
      <c r="D1378" s="118">
        <v>0.00855416902749118</v>
      </c>
      <c r="E1378" s="118">
        <v>1.412880358464974</v>
      </c>
      <c r="F1378" s="84" t="s">
        <v>2571</v>
      </c>
      <c r="G1378" s="84" t="b">
        <v>0</v>
      </c>
      <c r="H1378" s="84" t="b">
        <v>0</v>
      </c>
      <c r="I1378" s="84" t="b">
        <v>0</v>
      </c>
      <c r="J1378" s="84" t="b">
        <v>0</v>
      </c>
      <c r="K1378" s="84" t="b">
        <v>0</v>
      </c>
      <c r="L1378" s="84" t="b">
        <v>0</v>
      </c>
    </row>
    <row r="1379" spans="1:12" ht="15">
      <c r="A1379" s="84" t="s">
        <v>2776</v>
      </c>
      <c r="B1379" s="84" t="s">
        <v>2779</v>
      </c>
      <c r="C1379" s="84">
        <v>7</v>
      </c>
      <c r="D1379" s="118">
        <v>0.00855416902749118</v>
      </c>
      <c r="E1379" s="118">
        <v>1.412880358464974</v>
      </c>
      <c r="F1379" s="84" t="s">
        <v>2571</v>
      </c>
      <c r="G1379" s="84" t="b">
        <v>0</v>
      </c>
      <c r="H1379" s="84" t="b">
        <v>0</v>
      </c>
      <c r="I1379" s="84" t="b">
        <v>0</v>
      </c>
      <c r="J1379" s="84" t="b">
        <v>0</v>
      </c>
      <c r="K1379" s="84" t="b">
        <v>0</v>
      </c>
      <c r="L1379" s="84" t="b">
        <v>0</v>
      </c>
    </row>
    <row r="1380" spans="1:12" ht="15">
      <c r="A1380" s="84" t="s">
        <v>2779</v>
      </c>
      <c r="B1380" s="84" t="s">
        <v>2771</v>
      </c>
      <c r="C1380" s="84">
        <v>7</v>
      </c>
      <c r="D1380" s="118">
        <v>0.00855416902749118</v>
      </c>
      <c r="E1380" s="118">
        <v>1.0855214240786437</v>
      </c>
      <c r="F1380" s="84" t="s">
        <v>2571</v>
      </c>
      <c r="G1380" s="84" t="b">
        <v>0</v>
      </c>
      <c r="H1380" s="84" t="b">
        <v>0</v>
      </c>
      <c r="I1380" s="84" t="b">
        <v>0</v>
      </c>
      <c r="J1380" s="84" t="b">
        <v>0</v>
      </c>
      <c r="K1380" s="84" t="b">
        <v>0</v>
      </c>
      <c r="L1380" s="84" t="b">
        <v>0</v>
      </c>
    </row>
    <row r="1381" spans="1:12" ht="15">
      <c r="A1381" s="84" t="s">
        <v>2773</v>
      </c>
      <c r="B1381" s="84" t="s">
        <v>2772</v>
      </c>
      <c r="C1381" s="84">
        <v>7</v>
      </c>
      <c r="D1381" s="118">
        <v>0.00855416902749118</v>
      </c>
      <c r="E1381" s="118">
        <v>0.9009969974860997</v>
      </c>
      <c r="F1381" s="84" t="s">
        <v>2571</v>
      </c>
      <c r="G1381" s="84" t="b">
        <v>0</v>
      </c>
      <c r="H1381" s="84" t="b">
        <v>0</v>
      </c>
      <c r="I1381" s="84" t="b">
        <v>0</v>
      </c>
      <c r="J1381" s="84" t="b">
        <v>0</v>
      </c>
      <c r="K1381" s="84" t="b">
        <v>0</v>
      </c>
      <c r="L1381" s="84" t="b">
        <v>0</v>
      </c>
    </row>
    <row r="1382" spans="1:12" ht="15">
      <c r="A1382" s="84" t="s">
        <v>2772</v>
      </c>
      <c r="B1382" s="84" t="s">
        <v>3338</v>
      </c>
      <c r="C1382" s="84">
        <v>7</v>
      </c>
      <c r="D1382" s="118">
        <v>0.00855416902749118</v>
      </c>
      <c r="E1382" s="118">
        <v>1.1698423097786796</v>
      </c>
      <c r="F1382" s="84" t="s">
        <v>2571</v>
      </c>
      <c r="G1382" s="84" t="b">
        <v>0</v>
      </c>
      <c r="H1382" s="84" t="b">
        <v>0</v>
      </c>
      <c r="I1382" s="84" t="b">
        <v>0</v>
      </c>
      <c r="J1382" s="84" t="b">
        <v>0</v>
      </c>
      <c r="K1382" s="84" t="b">
        <v>0</v>
      </c>
      <c r="L1382" s="84" t="b">
        <v>0</v>
      </c>
    </row>
    <row r="1383" spans="1:12" ht="15">
      <c r="A1383" s="84" t="s">
        <v>3338</v>
      </c>
      <c r="B1383" s="84" t="s">
        <v>3339</v>
      </c>
      <c r="C1383" s="84">
        <v>7</v>
      </c>
      <c r="D1383" s="118">
        <v>0.00855416902749118</v>
      </c>
      <c r="E1383" s="118">
        <v>1.470872305442661</v>
      </c>
      <c r="F1383" s="84" t="s">
        <v>2571</v>
      </c>
      <c r="G1383" s="84" t="b">
        <v>0</v>
      </c>
      <c r="H1383" s="84" t="b">
        <v>0</v>
      </c>
      <c r="I1383" s="84" t="b">
        <v>0</v>
      </c>
      <c r="J1383" s="84" t="b">
        <v>0</v>
      </c>
      <c r="K1383" s="84" t="b">
        <v>0</v>
      </c>
      <c r="L1383" s="84" t="b">
        <v>0</v>
      </c>
    </row>
    <row r="1384" spans="1:12" ht="15">
      <c r="A1384" s="84" t="s">
        <v>3339</v>
      </c>
      <c r="B1384" s="84" t="s">
        <v>2771</v>
      </c>
      <c r="C1384" s="84">
        <v>7</v>
      </c>
      <c r="D1384" s="118">
        <v>0.00855416902749118</v>
      </c>
      <c r="E1384" s="118">
        <v>1.0855214240786437</v>
      </c>
      <c r="F1384" s="84" t="s">
        <v>2571</v>
      </c>
      <c r="G1384" s="84" t="b">
        <v>0</v>
      </c>
      <c r="H1384" s="84" t="b">
        <v>0</v>
      </c>
      <c r="I1384" s="84" t="b">
        <v>0</v>
      </c>
      <c r="J1384" s="84" t="b">
        <v>0</v>
      </c>
      <c r="K1384" s="84" t="b">
        <v>0</v>
      </c>
      <c r="L1384" s="84" t="b">
        <v>0</v>
      </c>
    </row>
    <row r="1385" spans="1:12" ht="15">
      <c r="A1385" s="84" t="s">
        <v>2771</v>
      </c>
      <c r="B1385" s="84" t="s">
        <v>3340</v>
      </c>
      <c r="C1385" s="84">
        <v>7</v>
      </c>
      <c r="D1385" s="118">
        <v>0.00855416902749118</v>
      </c>
      <c r="E1385" s="118">
        <v>1.0149403497929366</v>
      </c>
      <c r="F1385" s="84" t="s">
        <v>2571</v>
      </c>
      <c r="G1385" s="84" t="b">
        <v>0</v>
      </c>
      <c r="H1385" s="84" t="b">
        <v>0</v>
      </c>
      <c r="I1385" s="84" t="b">
        <v>0</v>
      </c>
      <c r="J1385" s="84" t="b">
        <v>0</v>
      </c>
      <c r="K1385" s="84" t="b">
        <v>0</v>
      </c>
      <c r="L1385" s="84" t="b">
        <v>0</v>
      </c>
    </row>
    <row r="1386" spans="1:12" ht="15">
      <c r="A1386" s="84" t="s">
        <v>3340</v>
      </c>
      <c r="B1386" s="84" t="s">
        <v>3341</v>
      </c>
      <c r="C1386" s="84">
        <v>7</v>
      </c>
      <c r="D1386" s="118">
        <v>0.00855416902749118</v>
      </c>
      <c r="E1386" s="118">
        <v>1.470872305442661</v>
      </c>
      <c r="F1386" s="84" t="s">
        <v>2571</v>
      </c>
      <c r="G1386" s="84" t="b">
        <v>0</v>
      </c>
      <c r="H1386" s="84" t="b">
        <v>0</v>
      </c>
      <c r="I1386" s="84" t="b">
        <v>0</v>
      </c>
      <c r="J1386" s="84" t="b">
        <v>0</v>
      </c>
      <c r="K1386" s="84" t="b">
        <v>0</v>
      </c>
      <c r="L1386" s="84" t="b">
        <v>0</v>
      </c>
    </row>
    <row r="1387" spans="1:12" ht="15">
      <c r="A1387" s="84" t="s">
        <v>2775</v>
      </c>
      <c r="B1387" s="84" t="s">
        <v>2734</v>
      </c>
      <c r="C1387" s="84">
        <v>7</v>
      </c>
      <c r="D1387" s="118">
        <v>0.00855416902749118</v>
      </c>
      <c r="E1387" s="118">
        <v>1.2525833665925248</v>
      </c>
      <c r="F1387" s="84" t="s">
        <v>2571</v>
      </c>
      <c r="G1387" s="84" t="b">
        <v>0</v>
      </c>
      <c r="H1387" s="84" t="b">
        <v>0</v>
      </c>
      <c r="I1387" s="84" t="b">
        <v>0</v>
      </c>
      <c r="J1387" s="84" t="b">
        <v>0</v>
      </c>
      <c r="K1387" s="84" t="b">
        <v>0</v>
      </c>
      <c r="L1387" s="84" t="b">
        <v>0</v>
      </c>
    </row>
    <row r="1388" spans="1:12" ht="15">
      <c r="A1388" s="84" t="s">
        <v>2734</v>
      </c>
      <c r="B1388" s="84" t="s">
        <v>2733</v>
      </c>
      <c r="C1388" s="84">
        <v>7</v>
      </c>
      <c r="D1388" s="118">
        <v>0.00855416902749118</v>
      </c>
      <c r="E1388" s="118">
        <v>1.3617278360175928</v>
      </c>
      <c r="F1388" s="84" t="s">
        <v>2571</v>
      </c>
      <c r="G1388" s="84" t="b">
        <v>0</v>
      </c>
      <c r="H1388" s="84" t="b">
        <v>0</v>
      </c>
      <c r="I1388" s="84" t="b">
        <v>0</v>
      </c>
      <c r="J1388" s="84" t="b">
        <v>0</v>
      </c>
      <c r="K1388" s="84" t="b">
        <v>0</v>
      </c>
      <c r="L1388" s="84" t="b">
        <v>0</v>
      </c>
    </row>
    <row r="1389" spans="1:12" ht="15">
      <c r="A1389" s="84" t="s">
        <v>2733</v>
      </c>
      <c r="B1389" s="84" t="s">
        <v>3342</v>
      </c>
      <c r="C1389" s="84">
        <v>7</v>
      </c>
      <c r="D1389" s="118">
        <v>0.00855416902749118</v>
      </c>
      <c r="E1389" s="118">
        <v>1.470872305442661</v>
      </c>
      <c r="F1389" s="84" t="s">
        <v>2571</v>
      </c>
      <c r="G1389" s="84" t="b">
        <v>0</v>
      </c>
      <c r="H1389" s="84" t="b">
        <v>0</v>
      </c>
      <c r="I1389" s="84" t="b">
        <v>0</v>
      </c>
      <c r="J1389" s="84" t="b">
        <v>0</v>
      </c>
      <c r="K1389" s="84" t="b">
        <v>0</v>
      </c>
      <c r="L1389" s="84" t="b">
        <v>0</v>
      </c>
    </row>
    <row r="1390" spans="1:12" ht="15">
      <c r="A1390" s="84" t="s">
        <v>3342</v>
      </c>
      <c r="B1390" s="84" t="s">
        <v>3329</v>
      </c>
      <c r="C1390" s="84">
        <v>7</v>
      </c>
      <c r="D1390" s="118">
        <v>0.00855416902749118</v>
      </c>
      <c r="E1390" s="118">
        <v>1.470872305442661</v>
      </c>
      <c r="F1390" s="84" t="s">
        <v>2571</v>
      </c>
      <c r="G1390" s="84" t="b">
        <v>0</v>
      </c>
      <c r="H1390" s="84" t="b">
        <v>0</v>
      </c>
      <c r="I1390" s="84" t="b">
        <v>0</v>
      </c>
      <c r="J1390" s="84" t="b">
        <v>0</v>
      </c>
      <c r="K1390" s="84" t="b">
        <v>0</v>
      </c>
      <c r="L1390" s="84" t="b">
        <v>0</v>
      </c>
    </row>
    <row r="1391" spans="1:12" ht="15">
      <c r="A1391" s="84" t="s">
        <v>3341</v>
      </c>
      <c r="B1391" s="84" t="s">
        <v>2774</v>
      </c>
      <c r="C1391" s="84">
        <v>5</v>
      </c>
      <c r="D1391" s="118">
        <v>0.009431212453882227</v>
      </c>
      <c r="E1391" s="118">
        <v>1.090661063731055</v>
      </c>
      <c r="F1391" s="84" t="s">
        <v>2571</v>
      </c>
      <c r="G1391" s="84" t="b">
        <v>0</v>
      </c>
      <c r="H1391" s="84" t="b">
        <v>0</v>
      </c>
      <c r="I1391" s="84" t="b">
        <v>0</v>
      </c>
      <c r="J1391" s="84" t="b">
        <v>0</v>
      </c>
      <c r="K1391" s="84" t="b">
        <v>0</v>
      </c>
      <c r="L1391" s="84" t="b">
        <v>0</v>
      </c>
    </row>
    <row r="1392" spans="1:12" ht="15">
      <c r="A1392" s="84" t="s">
        <v>3376</v>
      </c>
      <c r="B1392" s="84" t="s">
        <v>2774</v>
      </c>
      <c r="C1392" s="84">
        <v>5</v>
      </c>
      <c r="D1392" s="118">
        <v>0.009431212453882227</v>
      </c>
      <c r="E1392" s="118">
        <v>1.236789099409293</v>
      </c>
      <c r="F1392" s="84" t="s">
        <v>2571</v>
      </c>
      <c r="G1392" s="84" t="b">
        <v>0</v>
      </c>
      <c r="H1392" s="84" t="b">
        <v>0</v>
      </c>
      <c r="I1392" s="84" t="b">
        <v>0</v>
      </c>
      <c r="J1392" s="84" t="b">
        <v>0</v>
      </c>
      <c r="K1392" s="84" t="b">
        <v>0</v>
      </c>
      <c r="L1392" s="84" t="b">
        <v>0</v>
      </c>
    </row>
    <row r="1393" spans="1:12" ht="15">
      <c r="A1393" s="84" t="s">
        <v>2773</v>
      </c>
      <c r="B1393" s="84" t="s">
        <v>3376</v>
      </c>
      <c r="C1393" s="84">
        <v>4</v>
      </c>
      <c r="D1393" s="118">
        <v>0.009306970199615896</v>
      </c>
      <c r="E1393" s="118">
        <v>1.0259357340943998</v>
      </c>
      <c r="F1393" s="84" t="s">
        <v>2571</v>
      </c>
      <c r="G1393" s="84" t="b">
        <v>0</v>
      </c>
      <c r="H1393" s="84" t="b">
        <v>0</v>
      </c>
      <c r="I1393" s="84" t="b">
        <v>0</v>
      </c>
      <c r="J1393" s="84" t="b">
        <v>0</v>
      </c>
      <c r="K1393" s="84" t="b">
        <v>0</v>
      </c>
      <c r="L1393" s="84" t="b">
        <v>0</v>
      </c>
    </row>
    <row r="1394" spans="1:12" ht="15">
      <c r="A1394" s="84" t="s">
        <v>3329</v>
      </c>
      <c r="B1394" s="84" t="s">
        <v>3375</v>
      </c>
      <c r="C1394" s="84">
        <v>4</v>
      </c>
      <c r="D1394" s="118">
        <v>0.009306970199615896</v>
      </c>
      <c r="E1394" s="118">
        <v>1.4409090820652177</v>
      </c>
      <c r="F1394" s="84" t="s">
        <v>2571</v>
      </c>
      <c r="G1394" s="84" t="b">
        <v>0</v>
      </c>
      <c r="H1394" s="84" t="b">
        <v>0</v>
      </c>
      <c r="I1394" s="84" t="b">
        <v>0</v>
      </c>
      <c r="J1394" s="84" t="b">
        <v>0</v>
      </c>
      <c r="K1394" s="84" t="b">
        <v>0</v>
      </c>
      <c r="L1394" s="84" t="b">
        <v>0</v>
      </c>
    </row>
    <row r="1395" spans="1:12" ht="15">
      <c r="A1395" s="84" t="s">
        <v>256</v>
      </c>
      <c r="B1395" s="84" t="s">
        <v>2777</v>
      </c>
      <c r="C1395" s="84">
        <v>3</v>
      </c>
      <c r="D1395" s="118">
        <v>0.008683937694370559</v>
      </c>
      <c r="E1395" s="118">
        <v>1.3951515915045425</v>
      </c>
      <c r="F1395" s="84" t="s">
        <v>2571</v>
      </c>
      <c r="G1395" s="84" t="b">
        <v>0</v>
      </c>
      <c r="H1395" s="84" t="b">
        <v>0</v>
      </c>
      <c r="I1395" s="84" t="b">
        <v>0</v>
      </c>
      <c r="J1395" s="84" t="b">
        <v>0</v>
      </c>
      <c r="K1395" s="84" t="b">
        <v>0</v>
      </c>
      <c r="L1395" s="84" t="b">
        <v>0</v>
      </c>
    </row>
    <row r="1396" spans="1:12" ht="15">
      <c r="A1396" s="84" t="s">
        <v>2774</v>
      </c>
      <c r="B1396" s="84" t="s">
        <v>3638</v>
      </c>
      <c r="C1396" s="84">
        <v>3</v>
      </c>
      <c r="D1396" s="118">
        <v>0.008683937694370559</v>
      </c>
      <c r="E1396" s="118">
        <v>1.236789099409293</v>
      </c>
      <c r="F1396" s="84" t="s">
        <v>2571</v>
      </c>
      <c r="G1396" s="84" t="b">
        <v>0</v>
      </c>
      <c r="H1396" s="84" t="b">
        <v>0</v>
      </c>
      <c r="I1396" s="84" t="b">
        <v>0</v>
      </c>
      <c r="J1396" s="84" t="b">
        <v>0</v>
      </c>
      <c r="K1396" s="84" t="b">
        <v>0</v>
      </c>
      <c r="L1396" s="84" t="b">
        <v>0</v>
      </c>
    </row>
    <row r="1397" spans="1:12" ht="15">
      <c r="A1397" s="84" t="s">
        <v>351</v>
      </c>
      <c r="B1397" s="84" t="s">
        <v>3854</v>
      </c>
      <c r="C1397" s="84">
        <v>2</v>
      </c>
      <c r="D1397" s="118">
        <v>0.00739012142402596</v>
      </c>
      <c r="E1397" s="118">
        <v>2.0149403497929366</v>
      </c>
      <c r="F1397" s="84" t="s">
        <v>2571</v>
      </c>
      <c r="G1397" s="84" t="b">
        <v>0</v>
      </c>
      <c r="H1397" s="84" t="b">
        <v>0</v>
      </c>
      <c r="I1397" s="84" t="b">
        <v>0</v>
      </c>
      <c r="J1397" s="84" t="b">
        <v>0</v>
      </c>
      <c r="K1397" s="84" t="b">
        <v>0</v>
      </c>
      <c r="L1397" s="84" t="b">
        <v>0</v>
      </c>
    </row>
    <row r="1398" spans="1:12" ht="15">
      <c r="A1398" s="84" t="s">
        <v>3854</v>
      </c>
      <c r="B1398" s="84" t="s">
        <v>3855</v>
      </c>
      <c r="C1398" s="84">
        <v>2</v>
      </c>
      <c r="D1398" s="118">
        <v>0.00739012142402596</v>
      </c>
      <c r="E1398" s="118">
        <v>2.0149403497929366</v>
      </c>
      <c r="F1398" s="84" t="s">
        <v>2571</v>
      </c>
      <c r="G1398" s="84" t="b">
        <v>0</v>
      </c>
      <c r="H1398" s="84" t="b">
        <v>0</v>
      </c>
      <c r="I1398" s="84" t="b">
        <v>0</v>
      </c>
      <c r="J1398" s="84" t="b">
        <v>0</v>
      </c>
      <c r="K1398" s="84" t="b">
        <v>0</v>
      </c>
      <c r="L1398" s="84" t="b">
        <v>0</v>
      </c>
    </row>
    <row r="1399" spans="1:12" ht="15">
      <c r="A1399" s="84" t="s">
        <v>3855</v>
      </c>
      <c r="B1399" s="84" t="s">
        <v>350</v>
      </c>
      <c r="C1399" s="84">
        <v>2</v>
      </c>
      <c r="D1399" s="118">
        <v>0.00739012142402596</v>
      </c>
      <c r="E1399" s="118">
        <v>2.0149403497929366</v>
      </c>
      <c r="F1399" s="84" t="s">
        <v>2571</v>
      </c>
      <c r="G1399" s="84" t="b">
        <v>0</v>
      </c>
      <c r="H1399" s="84" t="b">
        <v>0</v>
      </c>
      <c r="I1399" s="84" t="b">
        <v>0</v>
      </c>
      <c r="J1399" s="84" t="b">
        <v>0</v>
      </c>
      <c r="K1399" s="84" t="b">
        <v>0</v>
      </c>
      <c r="L1399" s="84" t="b">
        <v>0</v>
      </c>
    </row>
    <row r="1400" spans="1:12" ht="15">
      <c r="A1400" s="84" t="s">
        <v>350</v>
      </c>
      <c r="B1400" s="84" t="s">
        <v>3856</v>
      </c>
      <c r="C1400" s="84">
        <v>2</v>
      </c>
      <c r="D1400" s="118">
        <v>0.00739012142402596</v>
      </c>
      <c r="E1400" s="118">
        <v>2.0149403497929366</v>
      </c>
      <c r="F1400" s="84" t="s">
        <v>2571</v>
      </c>
      <c r="G1400" s="84" t="b">
        <v>0</v>
      </c>
      <c r="H1400" s="84" t="b">
        <v>0</v>
      </c>
      <c r="I1400" s="84" t="b">
        <v>0</v>
      </c>
      <c r="J1400" s="84" t="b">
        <v>0</v>
      </c>
      <c r="K1400" s="84" t="b">
        <v>0</v>
      </c>
      <c r="L1400" s="84" t="b">
        <v>0</v>
      </c>
    </row>
    <row r="1401" spans="1:12" ht="15">
      <c r="A1401" s="84" t="s">
        <v>3856</v>
      </c>
      <c r="B1401" s="84" t="s">
        <v>3857</v>
      </c>
      <c r="C1401" s="84">
        <v>2</v>
      </c>
      <c r="D1401" s="118">
        <v>0.00739012142402596</v>
      </c>
      <c r="E1401" s="118">
        <v>2.0149403497929366</v>
      </c>
      <c r="F1401" s="84" t="s">
        <v>2571</v>
      </c>
      <c r="G1401" s="84" t="b">
        <v>0</v>
      </c>
      <c r="H1401" s="84" t="b">
        <v>0</v>
      </c>
      <c r="I1401" s="84" t="b">
        <v>0</v>
      </c>
      <c r="J1401" s="84" t="b">
        <v>0</v>
      </c>
      <c r="K1401" s="84" t="b">
        <v>0</v>
      </c>
      <c r="L1401" s="84" t="b">
        <v>0</v>
      </c>
    </row>
    <row r="1402" spans="1:12" ht="15">
      <c r="A1402" s="84" t="s">
        <v>3857</v>
      </c>
      <c r="B1402" s="84" t="s">
        <v>3858</v>
      </c>
      <c r="C1402" s="84">
        <v>2</v>
      </c>
      <c r="D1402" s="118">
        <v>0.00739012142402596</v>
      </c>
      <c r="E1402" s="118">
        <v>2.0149403497929366</v>
      </c>
      <c r="F1402" s="84" t="s">
        <v>2571</v>
      </c>
      <c r="G1402" s="84" t="b">
        <v>0</v>
      </c>
      <c r="H1402" s="84" t="b">
        <v>0</v>
      </c>
      <c r="I1402" s="84" t="b">
        <v>0</v>
      </c>
      <c r="J1402" s="84" t="b">
        <v>0</v>
      </c>
      <c r="K1402" s="84" t="b">
        <v>0</v>
      </c>
      <c r="L1402" s="84" t="b">
        <v>0</v>
      </c>
    </row>
    <row r="1403" spans="1:12" ht="15">
      <c r="A1403" s="84" t="s">
        <v>3858</v>
      </c>
      <c r="B1403" s="84" t="s">
        <v>3859</v>
      </c>
      <c r="C1403" s="84">
        <v>2</v>
      </c>
      <c r="D1403" s="118">
        <v>0.00739012142402596</v>
      </c>
      <c r="E1403" s="118">
        <v>2.0149403497929366</v>
      </c>
      <c r="F1403" s="84" t="s">
        <v>2571</v>
      </c>
      <c r="G1403" s="84" t="b">
        <v>0</v>
      </c>
      <c r="H1403" s="84" t="b">
        <v>0</v>
      </c>
      <c r="I1403" s="84" t="b">
        <v>0</v>
      </c>
      <c r="J1403" s="84" t="b">
        <v>0</v>
      </c>
      <c r="K1403" s="84" t="b">
        <v>0</v>
      </c>
      <c r="L1403" s="84" t="b">
        <v>0</v>
      </c>
    </row>
    <row r="1404" spans="1:12" ht="15">
      <c r="A1404" s="84" t="s">
        <v>3859</v>
      </c>
      <c r="B1404" s="84" t="s">
        <v>3860</v>
      </c>
      <c r="C1404" s="84">
        <v>2</v>
      </c>
      <c r="D1404" s="118">
        <v>0.00739012142402596</v>
      </c>
      <c r="E1404" s="118">
        <v>2.0149403497929366</v>
      </c>
      <c r="F1404" s="84" t="s">
        <v>2571</v>
      </c>
      <c r="G1404" s="84" t="b">
        <v>0</v>
      </c>
      <c r="H1404" s="84" t="b">
        <v>0</v>
      </c>
      <c r="I1404" s="84" t="b">
        <v>0</v>
      </c>
      <c r="J1404" s="84" t="b">
        <v>0</v>
      </c>
      <c r="K1404" s="84" t="b">
        <v>0</v>
      </c>
      <c r="L1404" s="84" t="b">
        <v>0</v>
      </c>
    </row>
    <row r="1405" spans="1:12" ht="15">
      <c r="A1405" s="84" t="s">
        <v>3860</v>
      </c>
      <c r="B1405" s="84" t="s">
        <v>3861</v>
      </c>
      <c r="C1405" s="84">
        <v>2</v>
      </c>
      <c r="D1405" s="118">
        <v>0.00739012142402596</v>
      </c>
      <c r="E1405" s="118">
        <v>2.0149403497929366</v>
      </c>
      <c r="F1405" s="84" t="s">
        <v>2571</v>
      </c>
      <c r="G1405" s="84" t="b">
        <v>0</v>
      </c>
      <c r="H1405" s="84" t="b">
        <v>0</v>
      </c>
      <c r="I1405" s="84" t="b">
        <v>0</v>
      </c>
      <c r="J1405" s="84" t="b">
        <v>0</v>
      </c>
      <c r="K1405" s="84" t="b">
        <v>0</v>
      </c>
      <c r="L1405" s="84" t="b">
        <v>0</v>
      </c>
    </row>
    <row r="1406" spans="1:12" ht="15">
      <c r="A1406" s="84" t="s">
        <v>3861</v>
      </c>
      <c r="B1406" s="84" t="s">
        <v>3429</v>
      </c>
      <c r="C1406" s="84">
        <v>2</v>
      </c>
      <c r="D1406" s="118">
        <v>0.00739012142402596</v>
      </c>
      <c r="E1406" s="118">
        <v>1.6170003411208989</v>
      </c>
      <c r="F1406" s="84" t="s">
        <v>2571</v>
      </c>
      <c r="G1406" s="84" t="b">
        <v>0</v>
      </c>
      <c r="H1406" s="84" t="b">
        <v>0</v>
      </c>
      <c r="I1406" s="84" t="b">
        <v>0</v>
      </c>
      <c r="J1406" s="84" t="b">
        <v>0</v>
      </c>
      <c r="K1406" s="84" t="b">
        <v>0</v>
      </c>
      <c r="L1406" s="84" t="b">
        <v>0</v>
      </c>
    </row>
    <row r="1407" spans="1:12" ht="15">
      <c r="A1407" s="84" t="s">
        <v>3429</v>
      </c>
      <c r="B1407" s="84" t="s">
        <v>3862</v>
      </c>
      <c r="C1407" s="84">
        <v>2</v>
      </c>
      <c r="D1407" s="118">
        <v>0.00739012142402596</v>
      </c>
      <c r="E1407" s="118">
        <v>1.6170003411208989</v>
      </c>
      <c r="F1407" s="84" t="s">
        <v>2571</v>
      </c>
      <c r="G1407" s="84" t="b">
        <v>0</v>
      </c>
      <c r="H1407" s="84" t="b">
        <v>0</v>
      </c>
      <c r="I1407" s="84" t="b">
        <v>0</v>
      </c>
      <c r="J1407" s="84" t="b">
        <v>0</v>
      </c>
      <c r="K1407" s="84" t="b">
        <v>0</v>
      </c>
      <c r="L1407" s="84" t="b">
        <v>0</v>
      </c>
    </row>
    <row r="1408" spans="1:12" ht="15">
      <c r="A1408" s="84" t="s">
        <v>3862</v>
      </c>
      <c r="B1408" s="84" t="s">
        <v>3375</v>
      </c>
      <c r="C1408" s="84">
        <v>2</v>
      </c>
      <c r="D1408" s="118">
        <v>0.00739012142402596</v>
      </c>
      <c r="E1408" s="118">
        <v>1.5378190950732742</v>
      </c>
      <c r="F1408" s="84" t="s">
        <v>2571</v>
      </c>
      <c r="G1408" s="84" t="b">
        <v>0</v>
      </c>
      <c r="H1408" s="84" t="b">
        <v>0</v>
      </c>
      <c r="I1408" s="84" t="b">
        <v>0</v>
      </c>
      <c r="J1408" s="84" t="b">
        <v>0</v>
      </c>
      <c r="K1408" s="84" t="b">
        <v>0</v>
      </c>
      <c r="L1408" s="84" t="b">
        <v>0</v>
      </c>
    </row>
    <row r="1409" spans="1:12" ht="15">
      <c r="A1409" s="84" t="s">
        <v>3375</v>
      </c>
      <c r="B1409" s="84" t="s">
        <v>2734</v>
      </c>
      <c r="C1409" s="84">
        <v>2</v>
      </c>
      <c r="D1409" s="118">
        <v>0.00739012142402596</v>
      </c>
      <c r="E1409" s="118">
        <v>0.9637878273455553</v>
      </c>
      <c r="F1409" s="84" t="s">
        <v>2571</v>
      </c>
      <c r="G1409" s="84" t="b">
        <v>0</v>
      </c>
      <c r="H1409" s="84" t="b">
        <v>0</v>
      </c>
      <c r="I1409" s="84" t="b">
        <v>0</v>
      </c>
      <c r="J1409" s="84" t="b">
        <v>0</v>
      </c>
      <c r="K1409" s="84" t="b">
        <v>0</v>
      </c>
      <c r="L1409" s="84" t="b">
        <v>0</v>
      </c>
    </row>
    <row r="1410" spans="1:12" ht="15">
      <c r="A1410" s="84" t="s">
        <v>2734</v>
      </c>
      <c r="B1410" s="84" t="s">
        <v>2771</v>
      </c>
      <c r="C1410" s="84">
        <v>2</v>
      </c>
      <c r="D1410" s="118">
        <v>0.00739012142402596</v>
      </c>
      <c r="E1410" s="118">
        <v>0.4323089103033001</v>
      </c>
      <c r="F1410" s="84" t="s">
        <v>2571</v>
      </c>
      <c r="G1410" s="84" t="b">
        <v>0</v>
      </c>
      <c r="H1410" s="84" t="b">
        <v>0</v>
      </c>
      <c r="I1410" s="84" t="b">
        <v>0</v>
      </c>
      <c r="J1410" s="84" t="b">
        <v>0</v>
      </c>
      <c r="K1410" s="84" t="b">
        <v>0</v>
      </c>
      <c r="L1410" s="84" t="b">
        <v>0</v>
      </c>
    </row>
    <row r="1411" spans="1:12" ht="15">
      <c r="A1411" s="84" t="s">
        <v>2773</v>
      </c>
      <c r="B1411" s="84" t="s">
        <v>2774</v>
      </c>
      <c r="C1411" s="84">
        <v>2</v>
      </c>
      <c r="D1411" s="118">
        <v>0.00739012142402596</v>
      </c>
      <c r="E1411" s="118">
        <v>0.42387574276643725</v>
      </c>
      <c r="F1411" s="84" t="s">
        <v>2571</v>
      </c>
      <c r="G1411" s="84" t="b">
        <v>0</v>
      </c>
      <c r="H1411" s="84" t="b">
        <v>0</v>
      </c>
      <c r="I1411" s="84" t="b">
        <v>0</v>
      </c>
      <c r="J1411" s="84" t="b">
        <v>0</v>
      </c>
      <c r="K1411" s="84" t="b">
        <v>0</v>
      </c>
      <c r="L1411" s="84" t="b">
        <v>0</v>
      </c>
    </row>
    <row r="1412" spans="1:12" ht="15">
      <c r="A1412" s="84" t="s">
        <v>2775</v>
      </c>
      <c r="B1412" s="84" t="s">
        <v>2961</v>
      </c>
      <c r="C1412" s="84">
        <v>2</v>
      </c>
      <c r="D1412" s="118">
        <v>0.00739012142402596</v>
      </c>
      <c r="E1412" s="118">
        <v>1.3617278360175928</v>
      </c>
      <c r="F1412" s="84" t="s">
        <v>2571</v>
      </c>
      <c r="G1412" s="84" t="b">
        <v>0</v>
      </c>
      <c r="H1412" s="84" t="b">
        <v>0</v>
      </c>
      <c r="I1412" s="84" t="b">
        <v>0</v>
      </c>
      <c r="J1412" s="84" t="b">
        <v>0</v>
      </c>
      <c r="K1412" s="84" t="b">
        <v>0</v>
      </c>
      <c r="L1412" s="84" t="b">
        <v>0</v>
      </c>
    </row>
    <row r="1413" spans="1:12" ht="15">
      <c r="A1413" s="84" t="s">
        <v>3375</v>
      </c>
      <c r="B1413" s="84" t="s">
        <v>3429</v>
      </c>
      <c r="C1413" s="84">
        <v>2</v>
      </c>
      <c r="D1413" s="118">
        <v>0.00739012142402596</v>
      </c>
      <c r="E1413" s="118">
        <v>1.2190603324488614</v>
      </c>
      <c r="F1413" s="84" t="s">
        <v>2571</v>
      </c>
      <c r="G1413" s="84" t="b">
        <v>0</v>
      </c>
      <c r="H1413" s="84" t="b">
        <v>0</v>
      </c>
      <c r="I1413" s="84" t="b">
        <v>0</v>
      </c>
      <c r="J1413" s="84" t="b">
        <v>0</v>
      </c>
      <c r="K1413" s="84" t="b">
        <v>0</v>
      </c>
      <c r="L1413" s="84" t="b">
        <v>0</v>
      </c>
    </row>
    <row r="1414" spans="1:12" ht="15">
      <c r="A1414" s="84" t="s">
        <v>3429</v>
      </c>
      <c r="B1414" s="84" t="s">
        <v>674</v>
      </c>
      <c r="C1414" s="84">
        <v>2</v>
      </c>
      <c r="D1414" s="118">
        <v>0.00739012142402596</v>
      </c>
      <c r="E1414" s="118">
        <v>1.6170003411208989</v>
      </c>
      <c r="F1414" s="84" t="s">
        <v>2571</v>
      </c>
      <c r="G1414" s="84" t="b">
        <v>0</v>
      </c>
      <c r="H1414" s="84" t="b">
        <v>0</v>
      </c>
      <c r="I1414" s="84" t="b">
        <v>0</v>
      </c>
      <c r="J1414" s="84" t="b">
        <v>0</v>
      </c>
      <c r="K1414" s="84" t="b">
        <v>0</v>
      </c>
      <c r="L1414" s="84" t="b">
        <v>0</v>
      </c>
    </row>
    <row r="1415" spans="1:12" ht="15">
      <c r="A1415" s="84" t="s">
        <v>674</v>
      </c>
      <c r="B1415" s="84" t="s">
        <v>2662</v>
      </c>
      <c r="C1415" s="84">
        <v>2</v>
      </c>
      <c r="D1415" s="118">
        <v>0.00739012142402596</v>
      </c>
      <c r="E1415" s="118">
        <v>2.0149403497929366</v>
      </c>
      <c r="F1415" s="84" t="s">
        <v>2571</v>
      </c>
      <c r="G1415" s="84" t="b">
        <v>0</v>
      </c>
      <c r="H1415" s="84" t="b">
        <v>0</v>
      </c>
      <c r="I1415" s="84" t="b">
        <v>0</v>
      </c>
      <c r="J1415" s="84" t="b">
        <v>0</v>
      </c>
      <c r="K1415" s="84" t="b">
        <v>0</v>
      </c>
      <c r="L1415" s="84" t="b">
        <v>0</v>
      </c>
    </row>
    <row r="1416" spans="1:12" ht="15">
      <c r="A1416" s="84" t="s">
        <v>257</v>
      </c>
      <c r="B1416" s="84" t="s">
        <v>2777</v>
      </c>
      <c r="C1416" s="84">
        <v>2</v>
      </c>
      <c r="D1416" s="118">
        <v>0.00739012142402596</v>
      </c>
      <c r="E1416" s="118">
        <v>1.6170003411208989</v>
      </c>
      <c r="F1416" s="84" t="s">
        <v>2571</v>
      </c>
      <c r="G1416" s="84" t="b">
        <v>0</v>
      </c>
      <c r="H1416" s="84" t="b">
        <v>0</v>
      </c>
      <c r="I1416" s="84" t="b">
        <v>0</v>
      </c>
      <c r="J1416" s="84" t="b">
        <v>0</v>
      </c>
      <c r="K1416" s="84" t="b">
        <v>0</v>
      </c>
      <c r="L1416" s="84" t="b">
        <v>0</v>
      </c>
    </row>
    <row r="1417" spans="1:12" ht="15">
      <c r="A1417" s="84" t="s">
        <v>2781</v>
      </c>
      <c r="B1417" s="84" t="s">
        <v>2782</v>
      </c>
      <c r="C1417" s="84">
        <v>4</v>
      </c>
      <c r="D1417" s="118">
        <v>0.006252258903745575</v>
      </c>
      <c r="E1417" s="118">
        <v>1.153814864344529</v>
      </c>
      <c r="F1417" s="84" t="s">
        <v>2572</v>
      </c>
      <c r="G1417" s="84" t="b">
        <v>1</v>
      </c>
      <c r="H1417" s="84" t="b">
        <v>0</v>
      </c>
      <c r="I1417" s="84" t="b">
        <v>0</v>
      </c>
      <c r="J1417" s="84" t="b">
        <v>1</v>
      </c>
      <c r="K1417" s="84" t="b">
        <v>0</v>
      </c>
      <c r="L1417" s="84" t="b">
        <v>0</v>
      </c>
    </row>
    <row r="1418" spans="1:12" ht="15">
      <c r="A1418" s="84" t="s">
        <v>2782</v>
      </c>
      <c r="B1418" s="84" t="s">
        <v>2733</v>
      </c>
      <c r="C1418" s="84">
        <v>4</v>
      </c>
      <c r="D1418" s="118">
        <v>0.006252258903745575</v>
      </c>
      <c r="E1418" s="118">
        <v>1.0569048513364727</v>
      </c>
      <c r="F1418" s="84" t="s">
        <v>2572</v>
      </c>
      <c r="G1418" s="84" t="b">
        <v>1</v>
      </c>
      <c r="H1418" s="84" t="b">
        <v>0</v>
      </c>
      <c r="I1418" s="84" t="b">
        <v>0</v>
      </c>
      <c r="J1418" s="84" t="b">
        <v>0</v>
      </c>
      <c r="K1418" s="84" t="b">
        <v>0</v>
      </c>
      <c r="L1418" s="84" t="b">
        <v>0</v>
      </c>
    </row>
    <row r="1419" spans="1:12" ht="15">
      <c r="A1419" s="84" t="s">
        <v>2733</v>
      </c>
      <c r="B1419" s="84" t="s">
        <v>2783</v>
      </c>
      <c r="C1419" s="84">
        <v>4</v>
      </c>
      <c r="D1419" s="118">
        <v>0.006252258903745575</v>
      </c>
      <c r="E1419" s="118">
        <v>1.0569048513364727</v>
      </c>
      <c r="F1419" s="84" t="s">
        <v>2572</v>
      </c>
      <c r="G1419" s="84" t="b">
        <v>0</v>
      </c>
      <c r="H1419" s="84" t="b">
        <v>0</v>
      </c>
      <c r="I1419" s="84" t="b">
        <v>0</v>
      </c>
      <c r="J1419" s="84" t="b">
        <v>0</v>
      </c>
      <c r="K1419" s="84" t="b">
        <v>0</v>
      </c>
      <c r="L1419" s="84" t="b">
        <v>0</v>
      </c>
    </row>
    <row r="1420" spans="1:12" ht="15">
      <c r="A1420" s="84" t="s">
        <v>2783</v>
      </c>
      <c r="B1420" s="84" t="s">
        <v>2784</v>
      </c>
      <c r="C1420" s="84">
        <v>4</v>
      </c>
      <c r="D1420" s="118">
        <v>0.006252258903745575</v>
      </c>
      <c r="E1420" s="118">
        <v>1.153814864344529</v>
      </c>
      <c r="F1420" s="84" t="s">
        <v>2572</v>
      </c>
      <c r="G1420" s="84" t="b">
        <v>0</v>
      </c>
      <c r="H1420" s="84" t="b">
        <v>0</v>
      </c>
      <c r="I1420" s="84" t="b">
        <v>0</v>
      </c>
      <c r="J1420" s="84" t="b">
        <v>0</v>
      </c>
      <c r="K1420" s="84" t="b">
        <v>0</v>
      </c>
      <c r="L1420" s="84" t="b">
        <v>0</v>
      </c>
    </row>
    <row r="1421" spans="1:12" ht="15">
      <c r="A1421" s="84" t="s">
        <v>2784</v>
      </c>
      <c r="B1421" s="84" t="s">
        <v>361</v>
      </c>
      <c r="C1421" s="84">
        <v>4</v>
      </c>
      <c r="D1421" s="118">
        <v>0.006252258903745575</v>
      </c>
      <c r="E1421" s="118">
        <v>1.153814864344529</v>
      </c>
      <c r="F1421" s="84" t="s">
        <v>2572</v>
      </c>
      <c r="G1421" s="84" t="b">
        <v>0</v>
      </c>
      <c r="H1421" s="84" t="b">
        <v>0</v>
      </c>
      <c r="I1421" s="84" t="b">
        <v>0</v>
      </c>
      <c r="J1421" s="84" t="b">
        <v>0</v>
      </c>
      <c r="K1421" s="84" t="b">
        <v>0</v>
      </c>
      <c r="L1421" s="84" t="b">
        <v>0</v>
      </c>
    </row>
    <row r="1422" spans="1:12" ht="15">
      <c r="A1422" s="84" t="s">
        <v>361</v>
      </c>
      <c r="B1422" s="84" t="s">
        <v>360</v>
      </c>
      <c r="C1422" s="84">
        <v>4</v>
      </c>
      <c r="D1422" s="118">
        <v>0.006252258903745575</v>
      </c>
      <c r="E1422" s="118">
        <v>1.153814864344529</v>
      </c>
      <c r="F1422" s="84" t="s">
        <v>2572</v>
      </c>
      <c r="G1422" s="84" t="b">
        <v>0</v>
      </c>
      <c r="H1422" s="84" t="b">
        <v>0</v>
      </c>
      <c r="I1422" s="84" t="b">
        <v>0</v>
      </c>
      <c r="J1422" s="84" t="b">
        <v>0</v>
      </c>
      <c r="K1422" s="84" t="b">
        <v>0</v>
      </c>
      <c r="L1422" s="84" t="b">
        <v>0</v>
      </c>
    </row>
    <row r="1423" spans="1:12" ht="15">
      <c r="A1423" s="84" t="s">
        <v>360</v>
      </c>
      <c r="B1423" s="84" t="s">
        <v>359</v>
      </c>
      <c r="C1423" s="84">
        <v>4</v>
      </c>
      <c r="D1423" s="118">
        <v>0.006252258903745575</v>
      </c>
      <c r="E1423" s="118">
        <v>1.153814864344529</v>
      </c>
      <c r="F1423" s="84" t="s">
        <v>2572</v>
      </c>
      <c r="G1423" s="84" t="b">
        <v>0</v>
      </c>
      <c r="H1423" s="84" t="b">
        <v>0</v>
      </c>
      <c r="I1423" s="84" t="b">
        <v>0</v>
      </c>
      <c r="J1423" s="84" t="b">
        <v>0</v>
      </c>
      <c r="K1423" s="84" t="b">
        <v>0</v>
      </c>
      <c r="L1423" s="84" t="b">
        <v>0</v>
      </c>
    </row>
    <row r="1424" spans="1:12" ht="15">
      <c r="A1424" s="84" t="s">
        <v>359</v>
      </c>
      <c r="B1424" s="84" t="s">
        <v>358</v>
      </c>
      <c r="C1424" s="84">
        <v>4</v>
      </c>
      <c r="D1424" s="118">
        <v>0.006252258903745575</v>
      </c>
      <c r="E1424" s="118">
        <v>1.153814864344529</v>
      </c>
      <c r="F1424" s="84" t="s">
        <v>2572</v>
      </c>
      <c r="G1424" s="84" t="b">
        <v>0</v>
      </c>
      <c r="H1424" s="84" t="b">
        <v>0</v>
      </c>
      <c r="I1424" s="84" t="b">
        <v>0</v>
      </c>
      <c r="J1424" s="84" t="b">
        <v>0</v>
      </c>
      <c r="K1424" s="84" t="b">
        <v>0</v>
      </c>
      <c r="L1424" s="84" t="b">
        <v>0</v>
      </c>
    </row>
    <row r="1425" spans="1:12" ht="15">
      <c r="A1425" s="84" t="s">
        <v>358</v>
      </c>
      <c r="B1425" s="84" t="s">
        <v>357</v>
      </c>
      <c r="C1425" s="84">
        <v>4</v>
      </c>
      <c r="D1425" s="118">
        <v>0.006252258903745575</v>
      </c>
      <c r="E1425" s="118">
        <v>1.153814864344529</v>
      </c>
      <c r="F1425" s="84" t="s">
        <v>2572</v>
      </c>
      <c r="G1425" s="84" t="b">
        <v>0</v>
      </c>
      <c r="H1425" s="84" t="b">
        <v>0</v>
      </c>
      <c r="I1425" s="84" t="b">
        <v>0</v>
      </c>
      <c r="J1425" s="84" t="b">
        <v>0</v>
      </c>
      <c r="K1425" s="84" t="b">
        <v>0</v>
      </c>
      <c r="L1425" s="84" t="b">
        <v>0</v>
      </c>
    </row>
    <row r="1426" spans="1:12" ht="15">
      <c r="A1426" s="84" t="s">
        <v>316</v>
      </c>
      <c r="B1426" s="84" t="s">
        <v>2781</v>
      </c>
      <c r="C1426" s="84">
        <v>3</v>
      </c>
      <c r="D1426" s="118">
        <v>0.01073461691692047</v>
      </c>
      <c r="E1426" s="118">
        <v>1.278753600952829</v>
      </c>
      <c r="F1426" s="84" t="s">
        <v>2572</v>
      </c>
      <c r="G1426" s="84" t="b">
        <v>0</v>
      </c>
      <c r="H1426" s="84" t="b">
        <v>0</v>
      </c>
      <c r="I1426" s="84" t="b">
        <v>0</v>
      </c>
      <c r="J1426" s="84" t="b">
        <v>1</v>
      </c>
      <c r="K1426" s="84" t="b">
        <v>0</v>
      </c>
      <c r="L1426" s="84" t="b">
        <v>0</v>
      </c>
    </row>
    <row r="1427" spans="1:12" ht="15">
      <c r="A1427" s="84" t="s">
        <v>357</v>
      </c>
      <c r="B1427" s="84" t="s">
        <v>2964</v>
      </c>
      <c r="C1427" s="84">
        <v>3</v>
      </c>
      <c r="D1427" s="118">
        <v>0.01073461691692047</v>
      </c>
      <c r="E1427" s="118">
        <v>1.153814864344529</v>
      </c>
      <c r="F1427" s="84" t="s">
        <v>2572</v>
      </c>
      <c r="G1427" s="84" t="b">
        <v>0</v>
      </c>
      <c r="H1427" s="84" t="b">
        <v>0</v>
      </c>
      <c r="I1427" s="84" t="b">
        <v>0</v>
      </c>
      <c r="J1427" s="84" t="b">
        <v>0</v>
      </c>
      <c r="K1427" s="84" t="b">
        <v>0</v>
      </c>
      <c r="L1427" s="84" t="b">
        <v>0</v>
      </c>
    </row>
    <row r="1428" spans="1:12" ht="15">
      <c r="A1428" s="84" t="s">
        <v>2663</v>
      </c>
      <c r="B1428" s="84" t="s">
        <v>2786</v>
      </c>
      <c r="C1428" s="84">
        <v>9</v>
      </c>
      <c r="D1428" s="118">
        <v>0.005372271105959601</v>
      </c>
      <c r="E1428" s="118">
        <v>1.1760912590556813</v>
      </c>
      <c r="F1428" s="84" t="s">
        <v>2573</v>
      </c>
      <c r="G1428" s="84" t="b">
        <v>0</v>
      </c>
      <c r="H1428" s="84" t="b">
        <v>0</v>
      </c>
      <c r="I1428" s="84" t="b">
        <v>0</v>
      </c>
      <c r="J1428" s="84" t="b">
        <v>0</v>
      </c>
      <c r="K1428" s="84" t="b">
        <v>0</v>
      </c>
      <c r="L1428" s="84" t="b">
        <v>0</v>
      </c>
    </row>
    <row r="1429" spans="1:12" ht="15">
      <c r="A1429" s="84" t="s">
        <v>2786</v>
      </c>
      <c r="B1429" s="84" t="s">
        <v>2787</v>
      </c>
      <c r="C1429" s="84">
        <v>9</v>
      </c>
      <c r="D1429" s="118">
        <v>0.005372271105959601</v>
      </c>
      <c r="E1429" s="118">
        <v>1.1760912590556813</v>
      </c>
      <c r="F1429" s="84" t="s">
        <v>2573</v>
      </c>
      <c r="G1429" s="84" t="b">
        <v>0</v>
      </c>
      <c r="H1429" s="84" t="b">
        <v>0</v>
      </c>
      <c r="I1429" s="84" t="b">
        <v>0</v>
      </c>
      <c r="J1429" s="84" t="b">
        <v>0</v>
      </c>
      <c r="K1429" s="84" t="b">
        <v>0</v>
      </c>
      <c r="L1429" s="84" t="b">
        <v>0</v>
      </c>
    </row>
    <row r="1430" spans="1:12" ht="15">
      <c r="A1430" s="84" t="s">
        <v>2787</v>
      </c>
      <c r="B1430" s="84" t="s">
        <v>2788</v>
      </c>
      <c r="C1430" s="84">
        <v>9</v>
      </c>
      <c r="D1430" s="118">
        <v>0.005372271105959601</v>
      </c>
      <c r="E1430" s="118">
        <v>1.1760912590556813</v>
      </c>
      <c r="F1430" s="84" t="s">
        <v>2573</v>
      </c>
      <c r="G1430" s="84" t="b">
        <v>0</v>
      </c>
      <c r="H1430" s="84" t="b">
        <v>0</v>
      </c>
      <c r="I1430" s="84" t="b">
        <v>0</v>
      </c>
      <c r="J1430" s="84" t="b">
        <v>0</v>
      </c>
      <c r="K1430" s="84" t="b">
        <v>0</v>
      </c>
      <c r="L1430" s="84" t="b">
        <v>0</v>
      </c>
    </row>
    <row r="1431" spans="1:12" ht="15">
      <c r="A1431" s="84" t="s">
        <v>2788</v>
      </c>
      <c r="B1431" s="84" t="s">
        <v>2789</v>
      </c>
      <c r="C1431" s="84">
        <v>9</v>
      </c>
      <c r="D1431" s="118">
        <v>0.005372271105959601</v>
      </c>
      <c r="E1431" s="118">
        <v>1.1760912590556813</v>
      </c>
      <c r="F1431" s="84" t="s">
        <v>2573</v>
      </c>
      <c r="G1431" s="84" t="b">
        <v>0</v>
      </c>
      <c r="H1431" s="84" t="b">
        <v>0</v>
      </c>
      <c r="I1431" s="84" t="b">
        <v>0</v>
      </c>
      <c r="J1431" s="84" t="b">
        <v>0</v>
      </c>
      <c r="K1431" s="84" t="b">
        <v>0</v>
      </c>
      <c r="L1431" s="84" t="b">
        <v>0</v>
      </c>
    </row>
    <row r="1432" spans="1:12" ht="15">
      <c r="A1432" s="84" t="s">
        <v>2789</v>
      </c>
      <c r="B1432" s="84" t="s">
        <v>2790</v>
      </c>
      <c r="C1432" s="84">
        <v>9</v>
      </c>
      <c r="D1432" s="118">
        <v>0.005372271105959601</v>
      </c>
      <c r="E1432" s="118">
        <v>1.1760912590556813</v>
      </c>
      <c r="F1432" s="84" t="s">
        <v>2573</v>
      </c>
      <c r="G1432" s="84" t="b">
        <v>0</v>
      </c>
      <c r="H1432" s="84" t="b">
        <v>0</v>
      </c>
      <c r="I1432" s="84" t="b">
        <v>0</v>
      </c>
      <c r="J1432" s="84" t="b">
        <v>0</v>
      </c>
      <c r="K1432" s="84" t="b">
        <v>0</v>
      </c>
      <c r="L1432" s="84" t="b">
        <v>0</v>
      </c>
    </row>
    <row r="1433" spans="1:12" ht="15">
      <c r="A1433" s="84" t="s">
        <v>2790</v>
      </c>
      <c r="B1433" s="84" t="s">
        <v>2791</v>
      </c>
      <c r="C1433" s="84">
        <v>9</v>
      </c>
      <c r="D1433" s="118">
        <v>0.005372271105959601</v>
      </c>
      <c r="E1433" s="118">
        <v>1.1760912590556813</v>
      </c>
      <c r="F1433" s="84" t="s">
        <v>2573</v>
      </c>
      <c r="G1433" s="84" t="b">
        <v>0</v>
      </c>
      <c r="H1433" s="84" t="b">
        <v>0</v>
      </c>
      <c r="I1433" s="84" t="b">
        <v>0</v>
      </c>
      <c r="J1433" s="84" t="b">
        <v>0</v>
      </c>
      <c r="K1433" s="84" t="b">
        <v>0</v>
      </c>
      <c r="L1433" s="84" t="b">
        <v>0</v>
      </c>
    </row>
    <row r="1434" spans="1:12" ht="15">
      <c r="A1434" s="84" t="s">
        <v>2791</v>
      </c>
      <c r="B1434" s="84" t="s">
        <v>2792</v>
      </c>
      <c r="C1434" s="84">
        <v>9</v>
      </c>
      <c r="D1434" s="118">
        <v>0.005372271105959601</v>
      </c>
      <c r="E1434" s="118">
        <v>1.1760912590556813</v>
      </c>
      <c r="F1434" s="84" t="s">
        <v>2573</v>
      </c>
      <c r="G1434" s="84" t="b">
        <v>0</v>
      </c>
      <c r="H1434" s="84" t="b">
        <v>0</v>
      </c>
      <c r="I1434" s="84" t="b">
        <v>0</v>
      </c>
      <c r="J1434" s="84" t="b">
        <v>0</v>
      </c>
      <c r="K1434" s="84" t="b">
        <v>0</v>
      </c>
      <c r="L1434" s="84" t="b">
        <v>0</v>
      </c>
    </row>
    <row r="1435" spans="1:12" ht="15">
      <c r="A1435" s="84" t="s">
        <v>2792</v>
      </c>
      <c r="B1435" s="84" t="s">
        <v>2793</v>
      </c>
      <c r="C1435" s="84">
        <v>9</v>
      </c>
      <c r="D1435" s="118">
        <v>0.005372271105959601</v>
      </c>
      <c r="E1435" s="118">
        <v>1.1760912590556813</v>
      </c>
      <c r="F1435" s="84" t="s">
        <v>2573</v>
      </c>
      <c r="G1435" s="84" t="b">
        <v>0</v>
      </c>
      <c r="H1435" s="84" t="b">
        <v>0</v>
      </c>
      <c r="I1435" s="84" t="b">
        <v>0</v>
      </c>
      <c r="J1435" s="84" t="b">
        <v>0</v>
      </c>
      <c r="K1435" s="84" t="b">
        <v>0</v>
      </c>
      <c r="L1435" s="84" t="b">
        <v>0</v>
      </c>
    </row>
    <row r="1436" spans="1:12" ht="15">
      <c r="A1436" s="84" t="s">
        <v>215</v>
      </c>
      <c r="B1436" s="84" t="s">
        <v>2663</v>
      </c>
      <c r="C1436" s="84">
        <v>6</v>
      </c>
      <c r="D1436" s="118">
        <v>0.010818141155119783</v>
      </c>
      <c r="E1436" s="118">
        <v>1.2852357284807492</v>
      </c>
      <c r="F1436" s="84" t="s">
        <v>2573</v>
      </c>
      <c r="G1436" s="84" t="b">
        <v>0</v>
      </c>
      <c r="H1436" s="84" t="b">
        <v>0</v>
      </c>
      <c r="I1436" s="84" t="b">
        <v>0</v>
      </c>
      <c r="J1436" s="84" t="b">
        <v>0</v>
      </c>
      <c r="K1436" s="84" t="b">
        <v>0</v>
      </c>
      <c r="L1436" s="84" t="b">
        <v>0</v>
      </c>
    </row>
    <row r="1437" spans="1:12" ht="15">
      <c r="A1437" s="84" t="s">
        <v>2793</v>
      </c>
      <c r="B1437" s="84" t="s">
        <v>3328</v>
      </c>
      <c r="C1437" s="84">
        <v>6</v>
      </c>
      <c r="D1437" s="118">
        <v>0.010818141155119783</v>
      </c>
      <c r="E1437" s="118">
        <v>1.1760912590556813</v>
      </c>
      <c r="F1437" s="84" t="s">
        <v>2573</v>
      </c>
      <c r="G1437" s="84" t="b">
        <v>0</v>
      </c>
      <c r="H1437" s="84" t="b">
        <v>0</v>
      </c>
      <c r="I1437" s="84" t="b">
        <v>0</v>
      </c>
      <c r="J1437" s="84" t="b">
        <v>0</v>
      </c>
      <c r="K1437" s="84" t="b">
        <v>0</v>
      </c>
      <c r="L1437" s="84" t="b">
        <v>0</v>
      </c>
    </row>
    <row r="1438" spans="1:12" ht="15">
      <c r="A1438" s="84" t="s">
        <v>342</v>
      </c>
      <c r="B1438" s="84" t="s">
        <v>343</v>
      </c>
      <c r="C1438" s="84">
        <v>4</v>
      </c>
      <c r="D1438" s="118">
        <v>0.012036512159733222</v>
      </c>
      <c r="E1438" s="118">
        <v>1.5282737771670438</v>
      </c>
      <c r="F1438" s="84" t="s">
        <v>2573</v>
      </c>
      <c r="G1438" s="84" t="b">
        <v>0</v>
      </c>
      <c r="H1438" s="84" t="b">
        <v>0</v>
      </c>
      <c r="I1438" s="84" t="b">
        <v>0</v>
      </c>
      <c r="J1438" s="84" t="b">
        <v>0</v>
      </c>
      <c r="K1438" s="84" t="b">
        <v>0</v>
      </c>
      <c r="L1438" s="84" t="b">
        <v>0</v>
      </c>
    </row>
    <row r="1439" spans="1:12" ht="15">
      <c r="A1439" s="84" t="s">
        <v>306</v>
      </c>
      <c r="B1439" s="84" t="s">
        <v>295</v>
      </c>
      <c r="C1439" s="84">
        <v>4</v>
      </c>
      <c r="D1439" s="118">
        <v>0.012036512159733222</v>
      </c>
      <c r="E1439" s="118">
        <v>1.5282737771670438</v>
      </c>
      <c r="F1439" s="84" t="s">
        <v>2573</v>
      </c>
      <c r="G1439" s="84" t="b">
        <v>0</v>
      </c>
      <c r="H1439" s="84" t="b">
        <v>0</v>
      </c>
      <c r="I1439" s="84" t="b">
        <v>0</v>
      </c>
      <c r="J1439" s="84" t="b">
        <v>0</v>
      </c>
      <c r="K1439" s="84" t="b">
        <v>0</v>
      </c>
      <c r="L1439" s="84" t="b">
        <v>0</v>
      </c>
    </row>
    <row r="1440" spans="1:12" ht="15">
      <c r="A1440" s="84" t="s">
        <v>2793</v>
      </c>
      <c r="B1440" s="84" t="s">
        <v>3650</v>
      </c>
      <c r="C1440" s="84">
        <v>3</v>
      </c>
      <c r="D1440" s="118">
        <v>0.011594618433669093</v>
      </c>
      <c r="E1440" s="118">
        <v>1.1760912590556813</v>
      </c>
      <c r="F1440" s="84" t="s">
        <v>2573</v>
      </c>
      <c r="G1440" s="84" t="b">
        <v>0</v>
      </c>
      <c r="H1440" s="84" t="b">
        <v>0</v>
      </c>
      <c r="I1440" s="84" t="b">
        <v>0</v>
      </c>
      <c r="J1440" s="84" t="b">
        <v>0</v>
      </c>
      <c r="K1440" s="84" t="b">
        <v>0</v>
      </c>
      <c r="L1440" s="84" t="b">
        <v>0</v>
      </c>
    </row>
    <row r="1441" spans="1:12" ht="15">
      <c r="A1441" s="84" t="s">
        <v>3650</v>
      </c>
      <c r="B1441" s="84" t="s">
        <v>3651</v>
      </c>
      <c r="C1441" s="84">
        <v>3</v>
      </c>
      <c r="D1441" s="118">
        <v>0.011594618433669093</v>
      </c>
      <c r="E1441" s="118">
        <v>1.6532125137753437</v>
      </c>
      <c r="F1441" s="84" t="s">
        <v>2573</v>
      </c>
      <c r="G1441" s="84" t="b">
        <v>0</v>
      </c>
      <c r="H1441" s="84" t="b">
        <v>0</v>
      </c>
      <c r="I1441" s="84" t="b">
        <v>0</v>
      </c>
      <c r="J1441" s="84" t="b">
        <v>0</v>
      </c>
      <c r="K1441" s="84" t="b">
        <v>0</v>
      </c>
      <c r="L1441" s="84" t="b">
        <v>0</v>
      </c>
    </row>
    <row r="1442" spans="1:12" ht="15">
      <c r="A1442" s="84" t="s">
        <v>3651</v>
      </c>
      <c r="B1442" s="84" t="s">
        <v>2676</v>
      </c>
      <c r="C1442" s="84">
        <v>3</v>
      </c>
      <c r="D1442" s="118">
        <v>0.011594618433669093</v>
      </c>
      <c r="E1442" s="118">
        <v>1.6532125137753437</v>
      </c>
      <c r="F1442" s="84" t="s">
        <v>2573</v>
      </c>
      <c r="G1442" s="84" t="b">
        <v>0</v>
      </c>
      <c r="H1442" s="84" t="b">
        <v>0</v>
      </c>
      <c r="I1442" s="84" t="b">
        <v>0</v>
      </c>
      <c r="J1442" s="84" t="b">
        <v>0</v>
      </c>
      <c r="K1442" s="84" t="b">
        <v>0</v>
      </c>
      <c r="L1442" s="84" t="b">
        <v>0</v>
      </c>
    </row>
    <row r="1443" spans="1:12" ht="15">
      <c r="A1443" s="84" t="s">
        <v>2676</v>
      </c>
      <c r="B1443" s="84" t="s">
        <v>342</v>
      </c>
      <c r="C1443" s="84">
        <v>3</v>
      </c>
      <c r="D1443" s="118">
        <v>0.011594618433669093</v>
      </c>
      <c r="E1443" s="118">
        <v>1.5282737771670438</v>
      </c>
      <c r="F1443" s="84" t="s">
        <v>2573</v>
      </c>
      <c r="G1443" s="84" t="b">
        <v>0</v>
      </c>
      <c r="H1443" s="84" t="b">
        <v>0</v>
      </c>
      <c r="I1443" s="84" t="b">
        <v>0</v>
      </c>
      <c r="J1443" s="84" t="b">
        <v>0</v>
      </c>
      <c r="K1443" s="84" t="b">
        <v>0</v>
      </c>
      <c r="L1443" s="84" t="b">
        <v>0</v>
      </c>
    </row>
    <row r="1444" spans="1:12" ht="15">
      <c r="A1444" s="84" t="s">
        <v>343</v>
      </c>
      <c r="B1444" s="84" t="s">
        <v>3295</v>
      </c>
      <c r="C1444" s="84">
        <v>3</v>
      </c>
      <c r="D1444" s="118">
        <v>0.011594618433669093</v>
      </c>
      <c r="E1444" s="118">
        <v>1.5282737771670438</v>
      </c>
      <c r="F1444" s="84" t="s">
        <v>2573</v>
      </c>
      <c r="G1444" s="84" t="b">
        <v>0</v>
      </c>
      <c r="H1444" s="84" t="b">
        <v>0</v>
      </c>
      <c r="I1444" s="84" t="b">
        <v>0</v>
      </c>
      <c r="J1444" s="84" t="b">
        <v>0</v>
      </c>
      <c r="K1444" s="84" t="b">
        <v>0</v>
      </c>
      <c r="L1444" s="84" t="b">
        <v>0</v>
      </c>
    </row>
    <row r="1445" spans="1:12" ht="15">
      <c r="A1445" s="84" t="s">
        <v>3295</v>
      </c>
      <c r="B1445" s="84" t="s">
        <v>2733</v>
      </c>
      <c r="C1445" s="84">
        <v>3</v>
      </c>
      <c r="D1445" s="118">
        <v>0.011594618433669093</v>
      </c>
      <c r="E1445" s="118">
        <v>1.5282737771670438</v>
      </c>
      <c r="F1445" s="84" t="s">
        <v>2573</v>
      </c>
      <c r="G1445" s="84" t="b">
        <v>0</v>
      </c>
      <c r="H1445" s="84" t="b">
        <v>0</v>
      </c>
      <c r="I1445" s="84" t="b">
        <v>0</v>
      </c>
      <c r="J1445" s="84" t="b">
        <v>0</v>
      </c>
      <c r="K1445" s="84" t="b">
        <v>0</v>
      </c>
      <c r="L1445" s="84" t="b">
        <v>0</v>
      </c>
    </row>
    <row r="1446" spans="1:12" ht="15">
      <c r="A1446" s="84" t="s">
        <v>2733</v>
      </c>
      <c r="B1446" s="84" t="s">
        <v>306</v>
      </c>
      <c r="C1446" s="84">
        <v>3</v>
      </c>
      <c r="D1446" s="118">
        <v>0.011594618433669093</v>
      </c>
      <c r="E1446" s="118">
        <v>1.4033350405587437</v>
      </c>
      <c r="F1446" s="84" t="s">
        <v>2573</v>
      </c>
      <c r="G1446" s="84" t="b">
        <v>0</v>
      </c>
      <c r="H1446" s="84" t="b">
        <v>0</v>
      </c>
      <c r="I1446" s="84" t="b">
        <v>0</v>
      </c>
      <c r="J1446" s="84" t="b">
        <v>0</v>
      </c>
      <c r="K1446" s="84" t="b">
        <v>0</v>
      </c>
      <c r="L1446" s="84" t="b">
        <v>0</v>
      </c>
    </row>
    <row r="1447" spans="1:12" ht="15">
      <c r="A1447" s="84" t="s">
        <v>2795</v>
      </c>
      <c r="B1447" s="84" t="s">
        <v>2734</v>
      </c>
      <c r="C1447" s="84">
        <v>6</v>
      </c>
      <c r="D1447" s="118">
        <v>0.007702064683974922</v>
      </c>
      <c r="E1447" s="118">
        <v>1.4417932923779195</v>
      </c>
      <c r="F1447" s="84" t="s">
        <v>2574</v>
      </c>
      <c r="G1447" s="84" t="b">
        <v>0</v>
      </c>
      <c r="H1447" s="84" t="b">
        <v>0</v>
      </c>
      <c r="I1447" s="84" t="b">
        <v>0</v>
      </c>
      <c r="J1447" s="84" t="b">
        <v>0</v>
      </c>
      <c r="K1447" s="84" t="b">
        <v>0</v>
      </c>
      <c r="L1447" s="84" t="b">
        <v>0</v>
      </c>
    </row>
    <row r="1448" spans="1:12" ht="15">
      <c r="A1448" s="84" t="s">
        <v>2797</v>
      </c>
      <c r="B1448" s="84" t="s">
        <v>2798</v>
      </c>
      <c r="C1448" s="84">
        <v>5</v>
      </c>
      <c r="D1448" s="118">
        <v>0.007695504108381652</v>
      </c>
      <c r="E1448" s="118">
        <v>1.7708520116421442</v>
      </c>
      <c r="F1448" s="84" t="s">
        <v>2574</v>
      </c>
      <c r="G1448" s="84" t="b">
        <v>0</v>
      </c>
      <c r="H1448" s="84" t="b">
        <v>0</v>
      </c>
      <c r="I1448" s="84" t="b">
        <v>0</v>
      </c>
      <c r="J1448" s="84" t="b">
        <v>0</v>
      </c>
      <c r="K1448" s="84" t="b">
        <v>0</v>
      </c>
      <c r="L1448" s="84" t="b">
        <v>0</v>
      </c>
    </row>
    <row r="1449" spans="1:12" ht="15">
      <c r="A1449" s="84" t="s">
        <v>2798</v>
      </c>
      <c r="B1449" s="84" t="s">
        <v>1469</v>
      </c>
      <c r="C1449" s="84">
        <v>5</v>
      </c>
      <c r="D1449" s="118">
        <v>0.007695504108381652</v>
      </c>
      <c r="E1449" s="118">
        <v>1.1687920203141817</v>
      </c>
      <c r="F1449" s="84" t="s">
        <v>2574</v>
      </c>
      <c r="G1449" s="84" t="b">
        <v>0</v>
      </c>
      <c r="H1449" s="84" t="b">
        <v>0</v>
      </c>
      <c r="I1449" s="84" t="b">
        <v>0</v>
      </c>
      <c r="J1449" s="84" t="b">
        <v>0</v>
      </c>
      <c r="K1449" s="84" t="b">
        <v>0</v>
      </c>
      <c r="L1449" s="84" t="b">
        <v>0</v>
      </c>
    </row>
    <row r="1450" spans="1:12" ht="15">
      <c r="A1450" s="84" t="s">
        <v>1469</v>
      </c>
      <c r="B1450" s="84" t="s">
        <v>2799</v>
      </c>
      <c r="C1450" s="84">
        <v>5</v>
      </c>
      <c r="D1450" s="118">
        <v>0.007695504108381652</v>
      </c>
      <c r="E1450" s="118">
        <v>1.1687920203141817</v>
      </c>
      <c r="F1450" s="84" t="s">
        <v>2574</v>
      </c>
      <c r="G1450" s="84" t="b">
        <v>0</v>
      </c>
      <c r="H1450" s="84" t="b">
        <v>0</v>
      </c>
      <c r="I1450" s="84" t="b">
        <v>0</v>
      </c>
      <c r="J1450" s="84" t="b">
        <v>0</v>
      </c>
      <c r="K1450" s="84" t="b">
        <v>0</v>
      </c>
      <c r="L1450" s="84" t="b">
        <v>0</v>
      </c>
    </row>
    <row r="1451" spans="1:12" ht="15">
      <c r="A1451" s="84" t="s">
        <v>2799</v>
      </c>
      <c r="B1451" s="84" t="s">
        <v>2800</v>
      </c>
      <c r="C1451" s="84">
        <v>5</v>
      </c>
      <c r="D1451" s="118">
        <v>0.007695504108381652</v>
      </c>
      <c r="E1451" s="118">
        <v>1.7708520116421442</v>
      </c>
      <c r="F1451" s="84" t="s">
        <v>2574</v>
      </c>
      <c r="G1451" s="84" t="b">
        <v>0</v>
      </c>
      <c r="H1451" s="84" t="b">
        <v>0</v>
      </c>
      <c r="I1451" s="84" t="b">
        <v>0</v>
      </c>
      <c r="J1451" s="84" t="b">
        <v>0</v>
      </c>
      <c r="K1451" s="84" t="b">
        <v>0</v>
      </c>
      <c r="L1451" s="84" t="b">
        <v>0</v>
      </c>
    </row>
    <row r="1452" spans="1:12" ht="15">
      <c r="A1452" s="84" t="s">
        <v>2800</v>
      </c>
      <c r="B1452" s="84" t="s">
        <v>3377</v>
      </c>
      <c r="C1452" s="84">
        <v>5</v>
      </c>
      <c r="D1452" s="118">
        <v>0.007695504108381652</v>
      </c>
      <c r="E1452" s="118">
        <v>1.7708520116421442</v>
      </c>
      <c r="F1452" s="84" t="s">
        <v>2574</v>
      </c>
      <c r="G1452" s="84" t="b">
        <v>0</v>
      </c>
      <c r="H1452" s="84" t="b">
        <v>0</v>
      </c>
      <c r="I1452" s="84" t="b">
        <v>0</v>
      </c>
      <c r="J1452" s="84" t="b">
        <v>0</v>
      </c>
      <c r="K1452" s="84" t="b">
        <v>0</v>
      </c>
      <c r="L1452" s="84" t="b">
        <v>0</v>
      </c>
    </row>
    <row r="1453" spans="1:12" ht="15">
      <c r="A1453" s="84" t="s">
        <v>3377</v>
      </c>
      <c r="B1453" s="84" t="s">
        <v>2796</v>
      </c>
      <c r="C1453" s="84">
        <v>5</v>
      </c>
      <c r="D1453" s="118">
        <v>0.007695504108381652</v>
      </c>
      <c r="E1453" s="118">
        <v>1.6916707655945193</v>
      </c>
      <c r="F1453" s="84" t="s">
        <v>2574</v>
      </c>
      <c r="G1453" s="84" t="b">
        <v>0</v>
      </c>
      <c r="H1453" s="84" t="b">
        <v>0</v>
      </c>
      <c r="I1453" s="84" t="b">
        <v>0</v>
      </c>
      <c r="J1453" s="84" t="b">
        <v>0</v>
      </c>
      <c r="K1453" s="84" t="b">
        <v>0</v>
      </c>
      <c r="L1453" s="84" t="b">
        <v>0</v>
      </c>
    </row>
    <row r="1454" spans="1:12" ht="15">
      <c r="A1454" s="84" t="s">
        <v>2796</v>
      </c>
      <c r="B1454" s="84" t="s">
        <v>3378</v>
      </c>
      <c r="C1454" s="84">
        <v>5</v>
      </c>
      <c r="D1454" s="118">
        <v>0.007695504108381652</v>
      </c>
      <c r="E1454" s="118">
        <v>1.5667320289862194</v>
      </c>
      <c r="F1454" s="84" t="s">
        <v>2574</v>
      </c>
      <c r="G1454" s="84" t="b">
        <v>0</v>
      </c>
      <c r="H1454" s="84" t="b">
        <v>0</v>
      </c>
      <c r="I1454" s="84" t="b">
        <v>0</v>
      </c>
      <c r="J1454" s="84" t="b">
        <v>0</v>
      </c>
      <c r="K1454" s="84" t="b">
        <v>0</v>
      </c>
      <c r="L1454" s="84" t="b">
        <v>0</v>
      </c>
    </row>
    <row r="1455" spans="1:12" ht="15">
      <c r="A1455" s="84" t="s">
        <v>3378</v>
      </c>
      <c r="B1455" s="84" t="s">
        <v>3379</v>
      </c>
      <c r="C1455" s="84">
        <v>5</v>
      </c>
      <c r="D1455" s="118">
        <v>0.007695504108381652</v>
      </c>
      <c r="E1455" s="118">
        <v>1.7708520116421442</v>
      </c>
      <c r="F1455" s="84" t="s">
        <v>2574</v>
      </c>
      <c r="G1455" s="84" t="b">
        <v>0</v>
      </c>
      <c r="H1455" s="84" t="b">
        <v>0</v>
      </c>
      <c r="I1455" s="84" t="b">
        <v>0</v>
      </c>
      <c r="J1455" s="84" t="b">
        <v>0</v>
      </c>
      <c r="K1455" s="84" t="b">
        <v>0</v>
      </c>
      <c r="L1455" s="84" t="b">
        <v>0</v>
      </c>
    </row>
    <row r="1456" spans="1:12" ht="15">
      <c r="A1456" s="84" t="s">
        <v>3379</v>
      </c>
      <c r="B1456" s="84" t="s">
        <v>1469</v>
      </c>
      <c r="C1456" s="84">
        <v>5</v>
      </c>
      <c r="D1456" s="118">
        <v>0.007695504108381652</v>
      </c>
      <c r="E1456" s="118">
        <v>1.1687920203141817</v>
      </c>
      <c r="F1456" s="84" t="s">
        <v>2574</v>
      </c>
      <c r="G1456" s="84" t="b">
        <v>0</v>
      </c>
      <c r="H1456" s="84" t="b">
        <v>0</v>
      </c>
      <c r="I1456" s="84" t="b">
        <v>0</v>
      </c>
      <c r="J1456" s="84" t="b">
        <v>0</v>
      </c>
      <c r="K1456" s="84" t="b">
        <v>0</v>
      </c>
      <c r="L1456" s="84" t="b">
        <v>0</v>
      </c>
    </row>
    <row r="1457" spans="1:12" ht="15">
      <c r="A1457" s="84" t="s">
        <v>1469</v>
      </c>
      <c r="B1457" s="84" t="s">
        <v>3380</v>
      </c>
      <c r="C1457" s="84">
        <v>5</v>
      </c>
      <c r="D1457" s="118">
        <v>0.007695504108381652</v>
      </c>
      <c r="E1457" s="118">
        <v>1.1687920203141817</v>
      </c>
      <c r="F1457" s="84" t="s">
        <v>2574</v>
      </c>
      <c r="G1457" s="84" t="b">
        <v>0</v>
      </c>
      <c r="H1457" s="84" t="b">
        <v>0</v>
      </c>
      <c r="I1457" s="84" t="b">
        <v>0</v>
      </c>
      <c r="J1457" s="84" t="b">
        <v>0</v>
      </c>
      <c r="K1457" s="84" t="b">
        <v>0</v>
      </c>
      <c r="L1457" s="84" t="b">
        <v>0</v>
      </c>
    </row>
    <row r="1458" spans="1:12" ht="15">
      <c r="A1458" s="84" t="s">
        <v>3380</v>
      </c>
      <c r="B1458" s="84" t="s">
        <v>2746</v>
      </c>
      <c r="C1458" s="84">
        <v>5</v>
      </c>
      <c r="D1458" s="118">
        <v>0.007695504108381652</v>
      </c>
      <c r="E1458" s="118">
        <v>1.6916707655945193</v>
      </c>
      <c r="F1458" s="84" t="s">
        <v>2574</v>
      </c>
      <c r="G1458" s="84" t="b">
        <v>0</v>
      </c>
      <c r="H1458" s="84" t="b">
        <v>0</v>
      </c>
      <c r="I1458" s="84" t="b">
        <v>0</v>
      </c>
      <c r="J1458" s="84" t="b">
        <v>0</v>
      </c>
      <c r="K1458" s="84" t="b">
        <v>0</v>
      </c>
      <c r="L1458" s="84" t="b">
        <v>0</v>
      </c>
    </row>
    <row r="1459" spans="1:12" ht="15">
      <c r="A1459" s="84" t="s">
        <v>308</v>
      </c>
      <c r="B1459" s="84" t="s">
        <v>2797</v>
      </c>
      <c r="C1459" s="84">
        <v>4</v>
      </c>
      <c r="D1459" s="118">
        <v>0.0074068550674544365</v>
      </c>
      <c r="E1459" s="118">
        <v>1.6916707655945193</v>
      </c>
      <c r="F1459" s="84" t="s">
        <v>2574</v>
      </c>
      <c r="G1459" s="84" t="b">
        <v>0</v>
      </c>
      <c r="H1459" s="84" t="b">
        <v>0</v>
      </c>
      <c r="I1459" s="84" t="b">
        <v>0</v>
      </c>
      <c r="J1459" s="84" t="b">
        <v>0</v>
      </c>
      <c r="K1459" s="84" t="b">
        <v>0</v>
      </c>
      <c r="L1459" s="84" t="b">
        <v>0</v>
      </c>
    </row>
    <row r="1460" spans="1:12" ht="15">
      <c r="A1460" s="84" t="s">
        <v>2746</v>
      </c>
      <c r="B1460" s="84" t="s">
        <v>3430</v>
      </c>
      <c r="C1460" s="84">
        <v>4</v>
      </c>
      <c r="D1460" s="118">
        <v>0.0074068550674544365</v>
      </c>
      <c r="E1460" s="118">
        <v>1.624723975963906</v>
      </c>
      <c r="F1460" s="84" t="s">
        <v>2574</v>
      </c>
      <c r="G1460" s="84" t="b">
        <v>0</v>
      </c>
      <c r="H1460" s="84" t="b">
        <v>0</v>
      </c>
      <c r="I1460" s="84" t="b">
        <v>0</v>
      </c>
      <c r="J1460" s="84" t="b">
        <v>0</v>
      </c>
      <c r="K1460" s="84" t="b">
        <v>0</v>
      </c>
      <c r="L1460" s="84" t="b">
        <v>0</v>
      </c>
    </row>
    <row r="1461" spans="1:12" ht="15">
      <c r="A1461" s="84" t="s">
        <v>3639</v>
      </c>
      <c r="B1461" s="84" t="s">
        <v>3451</v>
      </c>
      <c r="C1461" s="84">
        <v>3</v>
      </c>
      <c r="D1461" s="118">
        <v>0.006764225848413086</v>
      </c>
      <c r="E1461" s="118">
        <v>1.9927007612585006</v>
      </c>
      <c r="F1461" s="84" t="s">
        <v>2574</v>
      </c>
      <c r="G1461" s="84" t="b">
        <v>0</v>
      </c>
      <c r="H1461" s="84" t="b">
        <v>0</v>
      </c>
      <c r="I1461" s="84" t="b">
        <v>0</v>
      </c>
      <c r="J1461" s="84" t="b">
        <v>0</v>
      </c>
      <c r="K1461" s="84" t="b">
        <v>0</v>
      </c>
      <c r="L1461" s="84" t="b">
        <v>0</v>
      </c>
    </row>
    <row r="1462" spans="1:12" ht="15">
      <c r="A1462" s="84" t="s">
        <v>3451</v>
      </c>
      <c r="B1462" s="84" t="s">
        <v>3640</v>
      </c>
      <c r="C1462" s="84">
        <v>3</v>
      </c>
      <c r="D1462" s="118">
        <v>0.006764225848413086</v>
      </c>
      <c r="E1462" s="118">
        <v>1.9927007612585006</v>
      </c>
      <c r="F1462" s="84" t="s">
        <v>2574</v>
      </c>
      <c r="G1462" s="84" t="b">
        <v>0</v>
      </c>
      <c r="H1462" s="84" t="b">
        <v>0</v>
      </c>
      <c r="I1462" s="84" t="b">
        <v>0</v>
      </c>
      <c r="J1462" s="84" t="b">
        <v>0</v>
      </c>
      <c r="K1462" s="84" t="b">
        <v>0</v>
      </c>
      <c r="L1462" s="84" t="b">
        <v>0</v>
      </c>
    </row>
    <row r="1463" spans="1:12" ht="15">
      <c r="A1463" s="84" t="s">
        <v>2746</v>
      </c>
      <c r="B1463" s="84" t="s">
        <v>3484</v>
      </c>
      <c r="C1463" s="84">
        <v>2</v>
      </c>
      <c r="D1463" s="118">
        <v>0.005645556538010969</v>
      </c>
      <c r="E1463" s="118">
        <v>1.624723975963906</v>
      </c>
      <c r="F1463" s="84" t="s">
        <v>2574</v>
      </c>
      <c r="G1463" s="84" t="b">
        <v>0</v>
      </c>
      <c r="H1463" s="84" t="b">
        <v>0</v>
      </c>
      <c r="I1463" s="84" t="b">
        <v>0</v>
      </c>
      <c r="J1463" s="84" t="b">
        <v>0</v>
      </c>
      <c r="K1463" s="84" t="b">
        <v>0</v>
      </c>
      <c r="L1463" s="84" t="b">
        <v>0</v>
      </c>
    </row>
    <row r="1464" spans="1:12" ht="15">
      <c r="A1464" s="84" t="s">
        <v>3484</v>
      </c>
      <c r="B1464" s="84" t="s">
        <v>3485</v>
      </c>
      <c r="C1464" s="84">
        <v>2</v>
      </c>
      <c r="D1464" s="118">
        <v>0.005645556538010969</v>
      </c>
      <c r="E1464" s="118">
        <v>2.1687920203141817</v>
      </c>
      <c r="F1464" s="84" t="s">
        <v>2574</v>
      </c>
      <c r="G1464" s="84" t="b">
        <v>0</v>
      </c>
      <c r="H1464" s="84" t="b">
        <v>0</v>
      </c>
      <c r="I1464" s="84" t="b">
        <v>0</v>
      </c>
      <c r="J1464" s="84" t="b">
        <v>0</v>
      </c>
      <c r="K1464" s="84" t="b">
        <v>0</v>
      </c>
      <c r="L1464" s="84" t="b">
        <v>0</v>
      </c>
    </row>
    <row r="1465" spans="1:12" ht="15">
      <c r="A1465" s="84" t="s">
        <v>3485</v>
      </c>
      <c r="B1465" s="84" t="s">
        <v>3486</v>
      </c>
      <c r="C1465" s="84">
        <v>2</v>
      </c>
      <c r="D1465" s="118">
        <v>0.005645556538010969</v>
      </c>
      <c r="E1465" s="118">
        <v>2.1687920203141817</v>
      </c>
      <c r="F1465" s="84" t="s">
        <v>2574</v>
      </c>
      <c r="G1465" s="84" t="b">
        <v>0</v>
      </c>
      <c r="H1465" s="84" t="b">
        <v>0</v>
      </c>
      <c r="I1465" s="84" t="b">
        <v>0</v>
      </c>
      <c r="J1465" s="84" t="b">
        <v>0</v>
      </c>
      <c r="K1465" s="84" t="b">
        <v>0</v>
      </c>
      <c r="L1465" s="84" t="b">
        <v>0</v>
      </c>
    </row>
    <row r="1466" spans="1:12" ht="15">
      <c r="A1466" s="84" t="s">
        <v>3486</v>
      </c>
      <c r="B1466" s="84" t="s">
        <v>3487</v>
      </c>
      <c r="C1466" s="84">
        <v>2</v>
      </c>
      <c r="D1466" s="118">
        <v>0.005645556538010969</v>
      </c>
      <c r="E1466" s="118">
        <v>2.1687920203141817</v>
      </c>
      <c r="F1466" s="84" t="s">
        <v>2574</v>
      </c>
      <c r="G1466" s="84" t="b">
        <v>0</v>
      </c>
      <c r="H1466" s="84" t="b">
        <v>0</v>
      </c>
      <c r="I1466" s="84" t="b">
        <v>0</v>
      </c>
      <c r="J1466" s="84" t="b">
        <v>0</v>
      </c>
      <c r="K1466" s="84" t="b">
        <v>0</v>
      </c>
      <c r="L1466" s="84" t="b">
        <v>0</v>
      </c>
    </row>
    <row r="1467" spans="1:12" ht="15">
      <c r="A1467" s="84" t="s">
        <v>3487</v>
      </c>
      <c r="B1467" s="84" t="s">
        <v>1469</v>
      </c>
      <c r="C1467" s="84">
        <v>2</v>
      </c>
      <c r="D1467" s="118">
        <v>0.005645556538010969</v>
      </c>
      <c r="E1467" s="118">
        <v>1.1687920203141817</v>
      </c>
      <c r="F1467" s="84" t="s">
        <v>2574</v>
      </c>
      <c r="G1467" s="84" t="b">
        <v>0</v>
      </c>
      <c r="H1467" s="84" t="b">
        <v>0</v>
      </c>
      <c r="I1467" s="84" t="b">
        <v>0</v>
      </c>
      <c r="J1467" s="84" t="b">
        <v>0</v>
      </c>
      <c r="K1467" s="84" t="b">
        <v>0</v>
      </c>
      <c r="L1467" s="84" t="b">
        <v>0</v>
      </c>
    </row>
    <row r="1468" spans="1:12" ht="15">
      <c r="A1468" s="84" t="s">
        <v>1469</v>
      </c>
      <c r="B1468" s="84" t="s">
        <v>3488</v>
      </c>
      <c r="C1468" s="84">
        <v>2</v>
      </c>
      <c r="D1468" s="118">
        <v>0.005645556538010969</v>
      </c>
      <c r="E1468" s="118">
        <v>1.1687920203141817</v>
      </c>
      <c r="F1468" s="84" t="s">
        <v>2574</v>
      </c>
      <c r="G1468" s="84" t="b">
        <v>0</v>
      </c>
      <c r="H1468" s="84" t="b">
        <v>0</v>
      </c>
      <c r="I1468" s="84" t="b">
        <v>0</v>
      </c>
      <c r="J1468" s="84" t="b">
        <v>0</v>
      </c>
      <c r="K1468" s="84" t="b">
        <v>0</v>
      </c>
      <c r="L1468" s="84" t="b">
        <v>0</v>
      </c>
    </row>
    <row r="1469" spans="1:12" ht="15">
      <c r="A1469" s="84" t="s">
        <v>3488</v>
      </c>
      <c r="B1469" s="84" t="s">
        <v>3489</v>
      </c>
      <c r="C1469" s="84">
        <v>2</v>
      </c>
      <c r="D1469" s="118">
        <v>0.005645556538010969</v>
      </c>
      <c r="E1469" s="118">
        <v>2.1687920203141817</v>
      </c>
      <c r="F1469" s="84" t="s">
        <v>2574</v>
      </c>
      <c r="G1469" s="84" t="b">
        <v>0</v>
      </c>
      <c r="H1469" s="84" t="b">
        <v>0</v>
      </c>
      <c r="I1469" s="84" t="b">
        <v>0</v>
      </c>
      <c r="J1469" s="84" t="b">
        <v>0</v>
      </c>
      <c r="K1469" s="84" t="b">
        <v>0</v>
      </c>
      <c r="L1469" s="84" t="b">
        <v>0</v>
      </c>
    </row>
    <row r="1470" spans="1:12" ht="15">
      <c r="A1470" s="84" t="s">
        <v>3489</v>
      </c>
      <c r="B1470" s="84" t="s">
        <v>3490</v>
      </c>
      <c r="C1470" s="84">
        <v>2</v>
      </c>
      <c r="D1470" s="118">
        <v>0.005645556538010969</v>
      </c>
      <c r="E1470" s="118">
        <v>2.1687920203141817</v>
      </c>
      <c r="F1470" s="84" t="s">
        <v>2574</v>
      </c>
      <c r="G1470" s="84" t="b">
        <v>0</v>
      </c>
      <c r="H1470" s="84" t="b">
        <v>0</v>
      </c>
      <c r="I1470" s="84" t="b">
        <v>0</v>
      </c>
      <c r="J1470" s="84" t="b">
        <v>0</v>
      </c>
      <c r="K1470" s="84" t="b">
        <v>0</v>
      </c>
      <c r="L1470" s="84" t="b">
        <v>0</v>
      </c>
    </row>
    <row r="1471" spans="1:12" ht="15">
      <c r="A1471" s="84" t="s">
        <v>3490</v>
      </c>
      <c r="B1471" s="84" t="s">
        <v>3491</v>
      </c>
      <c r="C1471" s="84">
        <v>2</v>
      </c>
      <c r="D1471" s="118">
        <v>0.005645556538010969</v>
      </c>
      <c r="E1471" s="118">
        <v>2.1687920203141817</v>
      </c>
      <c r="F1471" s="84" t="s">
        <v>2574</v>
      </c>
      <c r="G1471" s="84" t="b">
        <v>0</v>
      </c>
      <c r="H1471" s="84" t="b">
        <v>0</v>
      </c>
      <c r="I1471" s="84" t="b">
        <v>0</v>
      </c>
      <c r="J1471" s="84" t="b">
        <v>0</v>
      </c>
      <c r="K1471" s="84" t="b">
        <v>0</v>
      </c>
      <c r="L1471" s="84" t="b">
        <v>0</v>
      </c>
    </row>
    <row r="1472" spans="1:12" ht="15">
      <c r="A1472" s="84" t="s">
        <v>3491</v>
      </c>
      <c r="B1472" s="84" t="s">
        <v>3492</v>
      </c>
      <c r="C1472" s="84">
        <v>2</v>
      </c>
      <c r="D1472" s="118">
        <v>0.005645556538010969</v>
      </c>
      <c r="E1472" s="118">
        <v>2.1687920203141817</v>
      </c>
      <c r="F1472" s="84" t="s">
        <v>2574</v>
      </c>
      <c r="G1472" s="84" t="b">
        <v>0</v>
      </c>
      <c r="H1472" s="84" t="b">
        <v>0</v>
      </c>
      <c r="I1472" s="84" t="b">
        <v>0</v>
      </c>
      <c r="J1472" s="84" t="b">
        <v>0</v>
      </c>
      <c r="K1472" s="84" t="b">
        <v>0</v>
      </c>
      <c r="L1472" s="84" t="b">
        <v>0</v>
      </c>
    </row>
    <row r="1473" spans="1:12" ht="15">
      <c r="A1473" s="84" t="s">
        <v>3492</v>
      </c>
      <c r="B1473" s="84" t="s">
        <v>3493</v>
      </c>
      <c r="C1473" s="84">
        <v>2</v>
      </c>
      <c r="D1473" s="118">
        <v>0.005645556538010969</v>
      </c>
      <c r="E1473" s="118">
        <v>2.1687920203141817</v>
      </c>
      <c r="F1473" s="84" t="s">
        <v>2574</v>
      </c>
      <c r="G1473" s="84" t="b">
        <v>0</v>
      </c>
      <c r="H1473" s="84" t="b">
        <v>0</v>
      </c>
      <c r="I1473" s="84" t="b">
        <v>0</v>
      </c>
      <c r="J1473" s="84" t="b">
        <v>0</v>
      </c>
      <c r="K1473" s="84" t="b">
        <v>0</v>
      </c>
      <c r="L1473" s="84" t="b">
        <v>0</v>
      </c>
    </row>
    <row r="1474" spans="1:12" ht="15">
      <c r="A1474" s="84" t="s">
        <v>3493</v>
      </c>
      <c r="B1474" s="84" t="s">
        <v>3494</v>
      </c>
      <c r="C1474" s="84">
        <v>2</v>
      </c>
      <c r="D1474" s="118">
        <v>0.005645556538010969</v>
      </c>
      <c r="E1474" s="118">
        <v>2.1687920203141817</v>
      </c>
      <c r="F1474" s="84" t="s">
        <v>2574</v>
      </c>
      <c r="G1474" s="84" t="b">
        <v>0</v>
      </c>
      <c r="H1474" s="84" t="b">
        <v>0</v>
      </c>
      <c r="I1474" s="84" t="b">
        <v>0</v>
      </c>
      <c r="J1474" s="84" t="b">
        <v>0</v>
      </c>
      <c r="K1474" s="84" t="b">
        <v>0</v>
      </c>
      <c r="L1474" s="84" t="b">
        <v>0</v>
      </c>
    </row>
    <row r="1475" spans="1:12" ht="15">
      <c r="A1475" s="84" t="s">
        <v>2796</v>
      </c>
      <c r="B1475" s="84" t="s">
        <v>3450</v>
      </c>
      <c r="C1475" s="84">
        <v>2</v>
      </c>
      <c r="D1475" s="118">
        <v>0.005645556538010969</v>
      </c>
      <c r="E1475" s="118">
        <v>1.5667320289862194</v>
      </c>
      <c r="F1475" s="84" t="s">
        <v>2574</v>
      </c>
      <c r="G1475" s="84" t="b">
        <v>0</v>
      </c>
      <c r="H1475" s="84" t="b">
        <v>0</v>
      </c>
      <c r="I1475" s="84" t="b">
        <v>0</v>
      </c>
      <c r="J1475" s="84" t="b">
        <v>0</v>
      </c>
      <c r="K1475" s="84" t="b">
        <v>0</v>
      </c>
      <c r="L1475" s="84" t="b">
        <v>0</v>
      </c>
    </row>
    <row r="1476" spans="1:12" ht="15">
      <c r="A1476" s="84" t="s">
        <v>3450</v>
      </c>
      <c r="B1476" s="84" t="s">
        <v>2741</v>
      </c>
      <c r="C1476" s="84">
        <v>2</v>
      </c>
      <c r="D1476" s="118">
        <v>0.005645556538010969</v>
      </c>
      <c r="E1476" s="118">
        <v>2.1687920203141817</v>
      </c>
      <c r="F1476" s="84" t="s">
        <v>2574</v>
      </c>
      <c r="G1476" s="84" t="b">
        <v>0</v>
      </c>
      <c r="H1476" s="84" t="b">
        <v>0</v>
      </c>
      <c r="I1476" s="84" t="b">
        <v>0</v>
      </c>
      <c r="J1476" s="84" t="b">
        <v>0</v>
      </c>
      <c r="K1476" s="84" t="b">
        <v>0</v>
      </c>
      <c r="L1476" s="84" t="b">
        <v>0</v>
      </c>
    </row>
    <row r="1477" spans="1:12" ht="15">
      <c r="A1477" s="84" t="s">
        <v>2741</v>
      </c>
      <c r="B1477" s="84" t="s">
        <v>3480</v>
      </c>
      <c r="C1477" s="84">
        <v>2</v>
      </c>
      <c r="D1477" s="118">
        <v>0.005645556538010969</v>
      </c>
      <c r="E1477" s="118">
        <v>2.1687920203141817</v>
      </c>
      <c r="F1477" s="84" t="s">
        <v>2574</v>
      </c>
      <c r="G1477" s="84" t="b">
        <v>0</v>
      </c>
      <c r="H1477" s="84" t="b">
        <v>0</v>
      </c>
      <c r="I1477" s="84" t="b">
        <v>0</v>
      </c>
      <c r="J1477" s="84" t="b">
        <v>0</v>
      </c>
      <c r="K1477" s="84" t="b">
        <v>0</v>
      </c>
      <c r="L1477" s="84" t="b">
        <v>0</v>
      </c>
    </row>
    <row r="1478" spans="1:12" ht="15">
      <c r="A1478" s="84" t="s">
        <v>3480</v>
      </c>
      <c r="B1478" s="84" t="s">
        <v>3863</v>
      </c>
      <c r="C1478" s="84">
        <v>2</v>
      </c>
      <c r="D1478" s="118">
        <v>0.005645556538010969</v>
      </c>
      <c r="E1478" s="118">
        <v>2.1687920203141817</v>
      </c>
      <c r="F1478" s="84" t="s">
        <v>2574</v>
      </c>
      <c r="G1478" s="84" t="b">
        <v>0</v>
      </c>
      <c r="H1478" s="84" t="b">
        <v>0</v>
      </c>
      <c r="I1478" s="84" t="b">
        <v>0</v>
      </c>
      <c r="J1478" s="84" t="b">
        <v>0</v>
      </c>
      <c r="K1478" s="84" t="b">
        <v>0</v>
      </c>
      <c r="L1478" s="84" t="b">
        <v>0</v>
      </c>
    </row>
    <row r="1479" spans="1:12" ht="15">
      <c r="A1479" s="84" t="s">
        <v>3863</v>
      </c>
      <c r="B1479" s="84" t="s">
        <v>3481</v>
      </c>
      <c r="C1479" s="84">
        <v>2</v>
      </c>
      <c r="D1479" s="118">
        <v>0.005645556538010969</v>
      </c>
      <c r="E1479" s="118">
        <v>2.1687920203141817</v>
      </c>
      <c r="F1479" s="84" t="s">
        <v>2574</v>
      </c>
      <c r="G1479" s="84" t="b">
        <v>0</v>
      </c>
      <c r="H1479" s="84" t="b">
        <v>0</v>
      </c>
      <c r="I1479" s="84" t="b">
        <v>0</v>
      </c>
      <c r="J1479" s="84" t="b">
        <v>0</v>
      </c>
      <c r="K1479" s="84" t="b">
        <v>0</v>
      </c>
      <c r="L1479" s="84" t="b">
        <v>0</v>
      </c>
    </row>
    <row r="1480" spans="1:12" ht="15">
      <c r="A1480" s="84" t="s">
        <v>3481</v>
      </c>
      <c r="B1480" s="84" t="s">
        <v>3325</v>
      </c>
      <c r="C1480" s="84">
        <v>2</v>
      </c>
      <c r="D1480" s="118">
        <v>0.005645556538010969</v>
      </c>
      <c r="E1480" s="118">
        <v>2.1687920203141817</v>
      </c>
      <c r="F1480" s="84" t="s">
        <v>2574</v>
      </c>
      <c r="G1480" s="84" t="b">
        <v>0</v>
      </c>
      <c r="H1480" s="84" t="b">
        <v>0</v>
      </c>
      <c r="I1480" s="84" t="b">
        <v>0</v>
      </c>
      <c r="J1480" s="84" t="b">
        <v>0</v>
      </c>
      <c r="K1480" s="84" t="b">
        <v>0</v>
      </c>
      <c r="L1480" s="84" t="b">
        <v>0</v>
      </c>
    </row>
    <row r="1481" spans="1:12" ht="15">
      <c r="A1481" s="84" t="s">
        <v>3325</v>
      </c>
      <c r="B1481" s="84" t="s">
        <v>3639</v>
      </c>
      <c r="C1481" s="84">
        <v>2</v>
      </c>
      <c r="D1481" s="118">
        <v>0.005645556538010969</v>
      </c>
      <c r="E1481" s="118">
        <v>2.1687920203141817</v>
      </c>
      <c r="F1481" s="84" t="s">
        <v>2574</v>
      </c>
      <c r="G1481" s="84" t="b">
        <v>0</v>
      </c>
      <c r="H1481" s="84" t="b">
        <v>0</v>
      </c>
      <c r="I1481" s="84" t="b">
        <v>0</v>
      </c>
      <c r="J1481" s="84" t="b">
        <v>0</v>
      </c>
      <c r="K1481" s="84" t="b">
        <v>0</v>
      </c>
      <c r="L1481" s="84" t="b">
        <v>0</v>
      </c>
    </row>
    <row r="1482" spans="1:12" ht="15">
      <c r="A1482" s="84" t="s">
        <v>3640</v>
      </c>
      <c r="B1482" s="84" t="s">
        <v>3864</v>
      </c>
      <c r="C1482" s="84">
        <v>2</v>
      </c>
      <c r="D1482" s="118">
        <v>0.005645556538010969</v>
      </c>
      <c r="E1482" s="118">
        <v>1.9927007612585006</v>
      </c>
      <c r="F1482" s="84" t="s">
        <v>2574</v>
      </c>
      <c r="G1482" s="84" t="b">
        <v>0</v>
      </c>
      <c r="H1482" s="84" t="b">
        <v>0</v>
      </c>
      <c r="I1482" s="84" t="b">
        <v>0</v>
      </c>
      <c r="J1482" s="84" t="b">
        <v>0</v>
      </c>
      <c r="K1482" s="84" t="b">
        <v>0</v>
      </c>
      <c r="L1482" s="84" t="b">
        <v>0</v>
      </c>
    </row>
    <row r="1483" spans="1:12" ht="15">
      <c r="A1483" s="84" t="s">
        <v>3864</v>
      </c>
      <c r="B1483" s="84" t="s">
        <v>3865</v>
      </c>
      <c r="C1483" s="84">
        <v>2</v>
      </c>
      <c r="D1483" s="118">
        <v>0.005645556538010969</v>
      </c>
      <c r="E1483" s="118">
        <v>2.1687920203141817</v>
      </c>
      <c r="F1483" s="84" t="s">
        <v>2574</v>
      </c>
      <c r="G1483" s="84" t="b">
        <v>0</v>
      </c>
      <c r="H1483" s="84" t="b">
        <v>0</v>
      </c>
      <c r="I1483" s="84" t="b">
        <v>0</v>
      </c>
      <c r="J1483" s="84" t="b">
        <v>0</v>
      </c>
      <c r="K1483" s="84" t="b">
        <v>0</v>
      </c>
      <c r="L1483" s="84" t="b">
        <v>0</v>
      </c>
    </row>
    <row r="1484" spans="1:12" ht="15">
      <c r="A1484" s="84" t="s">
        <v>3865</v>
      </c>
      <c r="B1484" s="84" t="s">
        <v>3866</v>
      </c>
      <c r="C1484" s="84">
        <v>2</v>
      </c>
      <c r="D1484" s="118">
        <v>0.005645556538010969</v>
      </c>
      <c r="E1484" s="118">
        <v>2.1687920203141817</v>
      </c>
      <c r="F1484" s="84" t="s">
        <v>2574</v>
      </c>
      <c r="G1484" s="84" t="b">
        <v>0</v>
      </c>
      <c r="H1484" s="84" t="b">
        <v>0</v>
      </c>
      <c r="I1484" s="84" t="b">
        <v>0</v>
      </c>
      <c r="J1484" s="84" t="b">
        <v>0</v>
      </c>
      <c r="K1484" s="84" t="b">
        <v>0</v>
      </c>
      <c r="L1484" s="84" t="b">
        <v>0</v>
      </c>
    </row>
    <row r="1485" spans="1:12" ht="15">
      <c r="A1485" s="84" t="s">
        <v>3578</v>
      </c>
      <c r="B1485" s="84" t="s">
        <v>3579</v>
      </c>
      <c r="C1485" s="84">
        <v>3</v>
      </c>
      <c r="D1485" s="118">
        <v>0</v>
      </c>
      <c r="E1485" s="118">
        <v>1.1856365769619117</v>
      </c>
      <c r="F1485" s="84" t="s">
        <v>2575</v>
      </c>
      <c r="G1485" s="84" t="b">
        <v>0</v>
      </c>
      <c r="H1485" s="84" t="b">
        <v>0</v>
      </c>
      <c r="I1485" s="84" t="b">
        <v>0</v>
      </c>
      <c r="J1485" s="84" t="b">
        <v>0</v>
      </c>
      <c r="K1485" s="84" t="b">
        <v>0</v>
      </c>
      <c r="L1485" s="84" t="b">
        <v>0</v>
      </c>
    </row>
    <row r="1486" spans="1:12" ht="15">
      <c r="A1486" s="84" t="s">
        <v>3579</v>
      </c>
      <c r="B1486" s="84" t="s">
        <v>3580</v>
      </c>
      <c r="C1486" s="84">
        <v>3</v>
      </c>
      <c r="D1486" s="118">
        <v>0</v>
      </c>
      <c r="E1486" s="118">
        <v>1.1856365769619117</v>
      </c>
      <c r="F1486" s="84" t="s">
        <v>2575</v>
      </c>
      <c r="G1486" s="84" t="b">
        <v>0</v>
      </c>
      <c r="H1486" s="84" t="b">
        <v>0</v>
      </c>
      <c r="I1486" s="84" t="b">
        <v>0</v>
      </c>
      <c r="J1486" s="84" t="b">
        <v>0</v>
      </c>
      <c r="K1486" s="84" t="b">
        <v>0</v>
      </c>
      <c r="L1486" s="84" t="b">
        <v>0</v>
      </c>
    </row>
    <row r="1487" spans="1:12" ht="15">
      <c r="A1487" s="84" t="s">
        <v>3580</v>
      </c>
      <c r="B1487" s="84" t="s">
        <v>3581</v>
      </c>
      <c r="C1487" s="84">
        <v>3</v>
      </c>
      <c r="D1487" s="118">
        <v>0</v>
      </c>
      <c r="E1487" s="118">
        <v>1.1856365769619117</v>
      </c>
      <c r="F1487" s="84" t="s">
        <v>2575</v>
      </c>
      <c r="G1487" s="84" t="b">
        <v>0</v>
      </c>
      <c r="H1487" s="84" t="b">
        <v>0</v>
      </c>
      <c r="I1487" s="84" t="b">
        <v>0</v>
      </c>
      <c r="J1487" s="84" t="b">
        <v>0</v>
      </c>
      <c r="K1487" s="84" t="b">
        <v>0</v>
      </c>
      <c r="L1487" s="84" t="b">
        <v>0</v>
      </c>
    </row>
    <row r="1488" spans="1:12" ht="15">
      <c r="A1488" s="84" t="s">
        <v>3581</v>
      </c>
      <c r="B1488" s="84" t="s">
        <v>3582</v>
      </c>
      <c r="C1488" s="84">
        <v>3</v>
      </c>
      <c r="D1488" s="118">
        <v>0</v>
      </c>
      <c r="E1488" s="118">
        <v>1.1856365769619117</v>
      </c>
      <c r="F1488" s="84" t="s">
        <v>2575</v>
      </c>
      <c r="G1488" s="84" t="b">
        <v>0</v>
      </c>
      <c r="H1488" s="84" t="b">
        <v>0</v>
      </c>
      <c r="I1488" s="84" t="b">
        <v>0</v>
      </c>
      <c r="J1488" s="84" t="b">
        <v>0</v>
      </c>
      <c r="K1488" s="84" t="b">
        <v>0</v>
      </c>
      <c r="L1488" s="84" t="b">
        <v>0</v>
      </c>
    </row>
    <row r="1489" spans="1:12" ht="15">
      <c r="A1489" s="84" t="s">
        <v>3582</v>
      </c>
      <c r="B1489" s="84" t="s">
        <v>3583</v>
      </c>
      <c r="C1489" s="84">
        <v>3</v>
      </c>
      <c r="D1489" s="118">
        <v>0</v>
      </c>
      <c r="E1489" s="118">
        <v>1.1856365769619117</v>
      </c>
      <c r="F1489" s="84" t="s">
        <v>2575</v>
      </c>
      <c r="G1489" s="84" t="b">
        <v>0</v>
      </c>
      <c r="H1489" s="84" t="b">
        <v>0</v>
      </c>
      <c r="I1489" s="84" t="b">
        <v>0</v>
      </c>
      <c r="J1489" s="84" t="b">
        <v>0</v>
      </c>
      <c r="K1489" s="84" t="b">
        <v>0</v>
      </c>
      <c r="L1489" s="84" t="b">
        <v>0</v>
      </c>
    </row>
    <row r="1490" spans="1:12" ht="15">
      <c r="A1490" s="84" t="s">
        <v>3583</v>
      </c>
      <c r="B1490" s="84" t="s">
        <v>3584</v>
      </c>
      <c r="C1490" s="84">
        <v>3</v>
      </c>
      <c r="D1490" s="118">
        <v>0</v>
      </c>
      <c r="E1490" s="118">
        <v>1.1856365769619117</v>
      </c>
      <c r="F1490" s="84" t="s">
        <v>2575</v>
      </c>
      <c r="G1490" s="84" t="b">
        <v>0</v>
      </c>
      <c r="H1490" s="84" t="b">
        <v>0</v>
      </c>
      <c r="I1490" s="84" t="b">
        <v>0</v>
      </c>
      <c r="J1490" s="84" t="b">
        <v>1</v>
      </c>
      <c r="K1490" s="84" t="b">
        <v>0</v>
      </c>
      <c r="L1490" s="84" t="b">
        <v>0</v>
      </c>
    </row>
    <row r="1491" spans="1:12" ht="15">
      <c r="A1491" s="84" t="s">
        <v>3584</v>
      </c>
      <c r="B1491" s="84" t="s">
        <v>3585</v>
      </c>
      <c r="C1491" s="84">
        <v>3</v>
      </c>
      <c r="D1491" s="118">
        <v>0</v>
      </c>
      <c r="E1491" s="118">
        <v>1.1856365769619117</v>
      </c>
      <c r="F1491" s="84" t="s">
        <v>2575</v>
      </c>
      <c r="G1491" s="84" t="b">
        <v>1</v>
      </c>
      <c r="H1491" s="84" t="b">
        <v>0</v>
      </c>
      <c r="I1491" s="84" t="b">
        <v>0</v>
      </c>
      <c r="J1491" s="84" t="b">
        <v>0</v>
      </c>
      <c r="K1491" s="84" t="b">
        <v>0</v>
      </c>
      <c r="L1491" s="84" t="b">
        <v>0</v>
      </c>
    </row>
    <row r="1492" spans="1:12" ht="15">
      <c r="A1492" s="84" t="s">
        <v>3585</v>
      </c>
      <c r="B1492" s="84" t="s">
        <v>3457</v>
      </c>
      <c r="C1492" s="84">
        <v>3</v>
      </c>
      <c r="D1492" s="118">
        <v>0</v>
      </c>
      <c r="E1492" s="118">
        <v>1.1856365769619117</v>
      </c>
      <c r="F1492" s="84" t="s">
        <v>2575</v>
      </c>
      <c r="G1492" s="84" t="b">
        <v>0</v>
      </c>
      <c r="H1492" s="84" t="b">
        <v>0</v>
      </c>
      <c r="I1492" s="84" t="b">
        <v>0</v>
      </c>
      <c r="J1492" s="84" t="b">
        <v>0</v>
      </c>
      <c r="K1492" s="84" t="b">
        <v>0</v>
      </c>
      <c r="L1492" s="84" t="b">
        <v>0</v>
      </c>
    </row>
    <row r="1493" spans="1:12" ht="15">
      <c r="A1493" s="84" t="s">
        <v>3457</v>
      </c>
      <c r="B1493" s="84" t="s">
        <v>3458</v>
      </c>
      <c r="C1493" s="84">
        <v>3</v>
      </c>
      <c r="D1493" s="118">
        <v>0</v>
      </c>
      <c r="E1493" s="118">
        <v>1.1856365769619117</v>
      </c>
      <c r="F1493" s="84" t="s">
        <v>2575</v>
      </c>
      <c r="G1493" s="84" t="b">
        <v>0</v>
      </c>
      <c r="H1493" s="84" t="b">
        <v>0</v>
      </c>
      <c r="I1493" s="84" t="b">
        <v>0</v>
      </c>
      <c r="J1493" s="84" t="b">
        <v>0</v>
      </c>
      <c r="K1493" s="84" t="b">
        <v>0</v>
      </c>
      <c r="L1493" s="84" t="b">
        <v>0</v>
      </c>
    </row>
    <row r="1494" spans="1:12" ht="15">
      <c r="A1494" s="84" t="s">
        <v>3458</v>
      </c>
      <c r="B1494" s="84" t="s">
        <v>3586</v>
      </c>
      <c r="C1494" s="84">
        <v>3</v>
      </c>
      <c r="D1494" s="118">
        <v>0</v>
      </c>
      <c r="E1494" s="118">
        <v>1.1856365769619117</v>
      </c>
      <c r="F1494" s="84" t="s">
        <v>2575</v>
      </c>
      <c r="G1494" s="84" t="b">
        <v>0</v>
      </c>
      <c r="H1494" s="84" t="b">
        <v>0</v>
      </c>
      <c r="I1494" s="84" t="b">
        <v>0</v>
      </c>
      <c r="J1494" s="84" t="b">
        <v>0</v>
      </c>
      <c r="K1494" s="84" t="b">
        <v>0</v>
      </c>
      <c r="L1494" s="84" t="b">
        <v>0</v>
      </c>
    </row>
    <row r="1495" spans="1:12" ht="15">
      <c r="A1495" s="84" t="s">
        <v>3586</v>
      </c>
      <c r="B1495" s="84" t="s">
        <v>3587</v>
      </c>
      <c r="C1495" s="84">
        <v>3</v>
      </c>
      <c r="D1495" s="118">
        <v>0</v>
      </c>
      <c r="E1495" s="118">
        <v>1.1856365769619117</v>
      </c>
      <c r="F1495" s="84" t="s">
        <v>2575</v>
      </c>
      <c r="G1495" s="84" t="b">
        <v>0</v>
      </c>
      <c r="H1495" s="84" t="b">
        <v>0</v>
      </c>
      <c r="I1495" s="84" t="b">
        <v>0</v>
      </c>
      <c r="J1495" s="84" t="b">
        <v>0</v>
      </c>
      <c r="K1495" s="84" t="b">
        <v>0</v>
      </c>
      <c r="L1495" s="84" t="b">
        <v>0</v>
      </c>
    </row>
    <row r="1496" spans="1:12" ht="15">
      <c r="A1496" s="84" t="s">
        <v>3587</v>
      </c>
      <c r="B1496" s="84" t="s">
        <v>3368</v>
      </c>
      <c r="C1496" s="84">
        <v>3</v>
      </c>
      <c r="D1496" s="118">
        <v>0</v>
      </c>
      <c r="E1496" s="118">
        <v>1.1856365769619117</v>
      </c>
      <c r="F1496" s="84" t="s">
        <v>2575</v>
      </c>
      <c r="G1496" s="84" t="b">
        <v>0</v>
      </c>
      <c r="H1496" s="84" t="b">
        <v>0</v>
      </c>
      <c r="I1496" s="84" t="b">
        <v>0</v>
      </c>
      <c r="J1496" s="84" t="b">
        <v>0</v>
      </c>
      <c r="K1496" s="84" t="b">
        <v>0</v>
      </c>
      <c r="L1496" s="84" t="b">
        <v>0</v>
      </c>
    </row>
    <row r="1497" spans="1:12" ht="15">
      <c r="A1497" s="84" t="s">
        <v>284</v>
      </c>
      <c r="B1497" s="84" t="s">
        <v>3578</v>
      </c>
      <c r="C1497" s="84">
        <v>2</v>
      </c>
      <c r="D1497" s="118">
        <v>0.0071873983288033155</v>
      </c>
      <c r="E1497" s="118">
        <v>1.3617278360175928</v>
      </c>
      <c r="F1497" s="84" t="s">
        <v>2575</v>
      </c>
      <c r="G1497" s="84" t="b">
        <v>0</v>
      </c>
      <c r="H1497" s="84" t="b">
        <v>0</v>
      </c>
      <c r="I1497" s="84" t="b">
        <v>0</v>
      </c>
      <c r="J1497" s="84" t="b">
        <v>0</v>
      </c>
      <c r="K1497" s="84" t="b">
        <v>0</v>
      </c>
      <c r="L1497" s="84" t="b">
        <v>0</v>
      </c>
    </row>
    <row r="1498" spans="1:12" ht="15">
      <c r="A1498" s="84" t="s">
        <v>3368</v>
      </c>
      <c r="B1498" s="84" t="s">
        <v>3796</v>
      </c>
      <c r="C1498" s="84">
        <v>2</v>
      </c>
      <c r="D1498" s="118">
        <v>0.0071873983288033155</v>
      </c>
      <c r="E1498" s="118">
        <v>1.1856365769619117</v>
      </c>
      <c r="F1498" s="84" t="s">
        <v>2575</v>
      </c>
      <c r="G1498" s="84" t="b">
        <v>0</v>
      </c>
      <c r="H1498" s="84" t="b">
        <v>0</v>
      </c>
      <c r="I1498" s="84" t="b">
        <v>0</v>
      </c>
      <c r="J1498" s="84" t="b">
        <v>0</v>
      </c>
      <c r="K1498" s="84" t="b">
        <v>0</v>
      </c>
      <c r="L1498" s="84" t="b">
        <v>0</v>
      </c>
    </row>
    <row r="1499" spans="1:12" ht="15">
      <c r="A1499" s="84" t="s">
        <v>3459</v>
      </c>
      <c r="B1499" s="84" t="s">
        <v>3589</v>
      </c>
      <c r="C1499" s="84">
        <v>3</v>
      </c>
      <c r="D1499" s="118">
        <v>0.007829955868812579</v>
      </c>
      <c r="E1499" s="118">
        <v>1.4259687322722812</v>
      </c>
      <c r="F1499" s="84" t="s">
        <v>2576</v>
      </c>
      <c r="G1499" s="84" t="b">
        <v>0</v>
      </c>
      <c r="H1499" s="84" t="b">
        <v>0</v>
      </c>
      <c r="I1499" s="84" t="b">
        <v>0</v>
      </c>
      <c r="J1499" s="84" t="b">
        <v>1</v>
      </c>
      <c r="K1499" s="84" t="b">
        <v>0</v>
      </c>
      <c r="L1499" s="84" t="b">
        <v>0</v>
      </c>
    </row>
    <row r="1500" spans="1:12" ht="15">
      <c r="A1500" s="84" t="s">
        <v>3589</v>
      </c>
      <c r="B1500" s="84" t="s">
        <v>3590</v>
      </c>
      <c r="C1500" s="84">
        <v>3</v>
      </c>
      <c r="D1500" s="118">
        <v>0.007829955868812579</v>
      </c>
      <c r="E1500" s="118">
        <v>1.4259687322722812</v>
      </c>
      <c r="F1500" s="84" t="s">
        <v>2576</v>
      </c>
      <c r="G1500" s="84" t="b">
        <v>1</v>
      </c>
      <c r="H1500" s="84" t="b">
        <v>0</v>
      </c>
      <c r="I1500" s="84" t="b">
        <v>0</v>
      </c>
      <c r="J1500" s="84" t="b">
        <v>0</v>
      </c>
      <c r="K1500" s="84" t="b">
        <v>0</v>
      </c>
      <c r="L1500" s="84" t="b">
        <v>0</v>
      </c>
    </row>
    <row r="1501" spans="1:12" ht="15">
      <c r="A1501" s="84" t="s">
        <v>3590</v>
      </c>
      <c r="B1501" s="84" t="s">
        <v>674</v>
      </c>
      <c r="C1501" s="84">
        <v>3</v>
      </c>
      <c r="D1501" s="118">
        <v>0.007829955868812579</v>
      </c>
      <c r="E1501" s="118">
        <v>1.4259687322722812</v>
      </c>
      <c r="F1501" s="84" t="s">
        <v>2576</v>
      </c>
      <c r="G1501" s="84" t="b">
        <v>0</v>
      </c>
      <c r="H1501" s="84" t="b">
        <v>0</v>
      </c>
      <c r="I1501" s="84" t="b">
        <v>0</v>
      </c>
      <c r="J1501" s="84" t="b">
        <v>0</v>
      </c>
      <c r="K1501" s="84" t="b">
        <v>0</v>
      </c>
      <c r="L1501" s="84" t="b">
        <v>0</v>
      </c>
    </row>
    <row r="1502" spans="1:12" ht="15">
      <c r="A1502" s="84" t="s">
        <v>674</v>
      </c>
      <c r="B1502" s="84" t="s">
        <v>3392</v>
      </c>
      <c r="C1502" s="84">
        <v>3</v>
      </c>
      <c r="D1502" s="118">
        <v>0.007829955868812579</v>
      </c>
      <c r="E1502" s="118">
        <v>1.4259687322722812</v>
      </c>
      <c r="F1502" s="84" t="s">
        <v>2576</v>
      </c>
      <c r="G1502" s="84" t="b">
        <v>0</v>
      </c>
      <c r="H1502" s="84" t="b">
        <v>0</v>
      </c>
      <c r="I1502" s="84" t="b">
        <v>0</v>
      </c>
      <c r="J1502" s="84" t="b">
        <v>0</v>
      </c>
      <c r="K1502" s="84" t="b">
        <v>0</v>
      </c>
      <c r="L1502" s="84" t="b">
        <v>0</v>
      </c>
    </row>
    <row r="1503" spans="1:12" ht="15">
      <c r="A1503" s="84" t="s">
        <v>3392</v>
      </c>
      <c r="B1503" s="84" t="s">
        <v>3591</v>
      </c>
      <c r="C1503" s="84">
        <v>3</v>
      </c>
      <c r="D1503" s="118">
        <v>0.007829955868812579</v>
      </c>
      <c r="E1503" s="118">
        <v>1.4259687322722812</v>
      </c>
      <c r="F1503" s="84" t="s">
        <v>2576</v>
      </c>
      <c r="G1503" s="84" t="b">
        <v>0</v>
      </c>
      <c r="H1503" s="84" t="b">
        <v>0</v>
      </c>
      <c r="I1503" s="84" t="b">
        <v>0</v>
      </c>
      <c r="J1503" s="84" t="b">
        <v>0</v>
      </c>
      <c r="K1503" s="84" t="b">
        <v>0</v>
      </c>
      <c r="L1503" s="84" t="b">
        <v>0</v>
      </c>
    </row>
    <row r="1504" spans="1:12" ht="15">
      <c r="A1504" s="84" t="s">
        <v>3591</v>
      </c>
      <c r="B1504" s="84" t="s">
        <v>2738</v>
      </c>
      <c r="C1504" s="84">
        <v>3</v>
      </c>
      <c r="D1504" s="118">
        <v>0.007829955868812579</v>
      </c>
      <c r="E1504" s="118">
        <v>1.4259687322722812</v>
      </c>
      <c r="F1504" s="84" t="s">
        <v>2576</v>
      </c>
      <c r="G1504" s="84" t="b">
        <v>0</v>
      </c>
      <c r="H1504" s="84" t="b">
        <v>0</v>
      </c>
      <c r="I1504" s="84" t="b">
        <v>0</v>
      </c>
      <c r="J1504" s="84" t="b">
        <v>0</v>
      </c>
      <c r="K1504" s="84" t="b">
        <v>0</v>
      </c>
      <c r="L1504" s="84" t="b">
        <v>0</v>
      </c>
    </row>
    <row r="1505" spans="1:12" ht="15">
      <c r="A1505" s="84" t="s">
        <v>2738</v>
      </c>
      <c r="B1505" s="84" t="s">
        <v>3412</v>
      </c>
      <c r="C1505" s="84">
        <v>3</v>
      </c>
      <c r="D1505" s="118">
        <v>0.007829955868812579</v>
      </c>
      <c r="E1505" s="118">
        <v>1.4259687322722812</v>
      </c>
      <c r="F1505" s="84" t="s">
        <v>2576</v>
      </c>
      <c r="G1505" s="84" t="b">
        <v>0</v>
      </c>
      <c r="H1505" s="84" t="b">
        <v>0</v>
      </c>
      <c r="I1505" s="84" t="b">
        <v>0</v>
      </c>
      <c r="J1505" s="84" t="b">
        <v>0</v>
      </c>
      <c r="K1505" s="84" t="b">
        <v>0</v>
      </c>
      <c r="L1505" s="84" t="b">
        <v>0</v>
      </c>
    </row>
    <row r="1506" spans="1:12" ht="15">
      <c r="A1506" s="84" t="s">
        <v>3412</v>
      </c>
      <c r="B1506" s="84" t="s">
        <v>2741</v>
      </c>
      <c r="C1506" s="84">
        <v>3</v>
      </c>
      <c r="D1506" s="118">
        <v>0.007829955868812579</v>
      </c>
      <c r="E1506" s="118">
        <v>1.4259687322722812</v>
      </c>
      <c r="F1506" s="84" t="s">
        <v>2576</v>
      </c>
      <c r="G1506" s="84" t="b">
        <v>0</v>
      </c>
      <c r="H1506" s="84" t="b">
        <v>0</v>
      </c>
      <c r="I1506" s="84" t="b">
        <v>0</v>
      </c>
      <c r="J1506" s="84" t="b">
        <v>0</v>
      </c>
      <c r="K1506" s="84" t="b">
        <v>0</v>
      </c>
      <c r="L1506" s="84" t="b">
        <v>0</v>
      </c>
    </row>
    <row r="1507" spans="1:12" ht="15">
      <c r="A1507" s="84" t="s">
        <v>2741</v>
      </c>
      <c r="B1507" s="84" t="s">
        <v>3413</v>
      </c>
      <c r="C1507" s="84">
        <v>3</v>
      </c>
      <c r="D1507" s="118">
        <v>0.007829955868812579</v>
      </c>
      <c r="E1507" s="118">
        <v>1.4259687322722812</v>
      </c>
      <c r="F1507" s="84" t="s">
        <v>2576</v>
      </c>
      <c r="G1507" s="84" t="b">
        <v>0</v>
      </c>
      <c r="H1507" s="84" t="b">
        <v>0</v>
      </c>
      <c r="I1507" s="84" t="b">
        <v>0</v>
      </c>
      <c r="J1507" s="84" t="b">
        <v>0</v>
      </c>
      <c r="K1507" s="84" t="b">
        <v>0</v>
      </c>
      <c r="L1507" s="84" t="b">
        <v>0</v>
      </c>
    </row>
    <row r="1508" spans="1:12" ht="15">
      <c r="A1508" s="84" t="s">
        <v>3413</v>
      </c>
      <c r="B1508" s="84" t="s">
        <v>3414</v>
      </c>
      <c r="C1508" s="84">
        <v>3</v>
      </c>
      <c r="D1508" s="118">
        <v>0.007829955868812579</v>
      </c>
      <c r="E1508" s="118">
        <v>1.4259687322722812</v>
      </c>
      <c r="F1508" s="84" t="s">
        <v>2576</v>
      </c>
      <c r="G1508" s="84" t="b">
        <v>0</v>
      </c>
      <c r="H1508" s="84" t="b">
        <v>0</v>
      </c>
      <c r="I1508" s="84" t="b">
        <v>0</v>
      </c>
      <c r="J1508" s="84" t="b">
        <v>0</v>
      </c>
      <c r="K1508" s="84" t="b">
        <v>0</v>
      </c>
      <c r="L1508" s="84" t="b">
        <v>0</v>
      </c>
    </row>
    <row r="1509" spans="1:12" ht="15">
      <c r="A1509" s="84" t="s">
        <v>3414</v>
      </c>
      <c r="B1509" s="84" t="s">
        <v>3302</v>
      </c>
      <c r="C1509" s="84">
        <v>3</v>
      </c>
      <c r="D1509" s="118">
        <v>0.007829955868812579</v>
      </c>
      <c r="E1509" s="118">
        <v>1.4259687322722812</v>
      </c>
      <c r="F1509" s="84" t="s">
        <v>2576</v>
      </c>
      <c r="G1509" s="84" t="b">
        <v>0</v>
      </c>
      <c r="H1509" s="84" t="b">
        <v>0</v>
      </c>
      <c r="I1509" s="84" t="b">
        <v>0</v>
      </c>
      <c r="J1509" s="84" t="b">
        <v>0</v>
      </c>
      <c r="K1509" s="84" t="b">
        <v>0</v>
      </c>
      <c r="L1509" s="84" t="b">
        <v>0</v>
      </c>
    </row>
    <row r="1510" spans="1:12" ht="15">
      <c r="A1510" s="84" t="s">
        <v>3302</v>
      </c>
      <c r="B1510" s="84" t="s">
        <v>3411</v>
      </c>
      <c r="C1510" s="84">
        <v>3</v>
      </c>
      <c r="D1510" s="118">
        <v>0.007829955868812579</v>
      </c>
      <c r="E1510" s="118">
        <v>1.2041199826559248</v>
      </c>
      <c r="F1510" s="84" t="s">
        <v>2576</v>
      </c>
      <c r="G1510" s="84" t="b">
        <v>0</v>
      </c>
      <c r="H1510" s="84" t="b">
        <v>0</v>
      </c>
      <c r="I1510" s="84" t="b">
        <v>0</v>
      </c>
      <c r="J1510" s="84" t="b">
        <v>0</v>
      </c>
      <c r="K1510" s="84" t="b">
        <v>0</v>
      </c>
      <c r="L1510" s="84" t="b">
        <v>0</v>
      </c>
    </row>
    <row r="1511" spans="1:12" ht="15">
      <c r="A1511" s="84" t="s">
        <v>3411</v>
      </c>
      <c r="B1511" s="84" t="s">
        <v>3592</v>
      </c>
      <c r="C1511" s="84">
        <v>3</v>
      </c>
      <c r="D1511" s="118">
        <v>0.007829955868812579</v>
      </c>
      <c r="E1511" s="118">
        <v>1.2041199826559248</v>
      </c>
      <c r="F1511" s="84" t="s">
        <v>2576</v>
      </c>
      <c r="G1511" s="84" t="b">
        <v>0</v>
      </c>
      <c r="H1511" s="84" t="b">
        <v>0</v>
      </c>
      <c r="I1511" s="84" t="b">
        <v>0</v>
      </c>
      <c r="J1511" s="84" t="b">
        <v>0</v>
      </c>
      <c r="K1511" s="84" t="b">
        <v>0</v>
      </c>
      <c r="L1511" s="84" t="b">
        <v>0</v>
      </c>
    </row>
    <row r="1512" spans="1:12" ht="15">
      <c r="A1512" s="84" t="s">
        <v>282</v>
      </c>
      <c r="B1512" s="84" t="s">
        <v>3459</v>
      </c>
      <c r="C1512" s="84">
        <v>2</v>
      </c>
      <c r="D1512" s="118">
        <v>0.009363294321695002</v>
      </c>
      <c r="E1512" s="118">
        <v>1.6020599913279623</v>
      </c>
      <c r="F1512" s="84" t="s">
        <v>2576</v>
      </c>
      <c r="G1512" s="84" t="b">
        <v>0</v>
      </c>
      <c r="H1512" s="84" t="b">
        <v>0</v>
      </c>
      <c r="I1512" s="84" t="b">
        <v>0</v>
      </c>
      <c r="J1512" s="84" t="b">
        <v>0</v>
      </c>
      <c r="K1512" s="84" t="b">
        <v>0</v>
      </c>
      <c r="L1512" s="84" t="b">
        <v>0</v>
      </c>
    </row>
    <row r="1513" spans="1:12" ht="15">
      <c r="A1513" s="84" t="s">
        <v>2666</v>
      </c>
      <c r="B1513" s="84" t="s">
        <v>3672</v>
      </c>
      <c r="C1513" s="84">
        <v>2</v>
      </c>
      <c r="D1513" s="118">
        <v>0</v>
      </c>
      <c r="E1513" s="118">
        <v>1.4065401804339552</v>
      </c>
      <c r="F1513" s="84" t="s">
        <v>2577</v>
      </c>
      <c r="G1513" s="84" t="b">
        <v>0</v>
      </c>
      <c r="H1513" s="84" t="b">
        <v>0</v>
      </c>
      <c r="I1513" s="84" t="b">
        <v>0</v>
      </c>
      <c r="J1513" s="84" t="b">
        <v>0</v>
      </c>
      <c r="K1513" s="84" t="b">
        <v>0</v>
      </c>
      <c r="L1513" s="84" t="b">
        <v>0</v>
      </c>
    </row>
    <row r="1514" spans="1:12" ht="15">
      <c r="A1514" s="84" t="s">
        <v>3672</v>
      </c>
      <c r="B1514" s="84" t="s">
        <v>3673</v>
      </c>
      <c r="C1514" s="84">
        <v>2</v>
      </c>
      <c r="D1514" s="118">
        <v>0</v>
      </c>
      <c r="E1514" s="118">
        <v>1.4065401804339552</v>
      </c>
      <c r="F1514" s="84" t="s">
        <v>2577</v>
      </c>
      <c r="G1514" s="84" t="b">
        <v>0</v>
      </c>
      <c r="H1514" s="84" t="b">
        <v>0</v>
      </c>
      <c r="I1514" s="84" t="b">
        <v>0</v>
      </c>
      <c r="J1514" s="84" t="b">
        <v>0</v>
      </c>
      <c r="K1514" s="84" t="b">
        <v>0</v>
      </c>
      <c r="L1514" s="84" t="b">
        <v>0</v>
      </c>
    </row>
    <row r="1515" spans="1:12" ht="15">
      <c r="A1515" s="84" t="s">
        <v>3673</v>
      </c>
      <c r="B1515" s="84" t="s">
        <v>3674</v>
      </c>
      <c r="C1515" s="84">
        <v>2</v>
      </c>
      <c r="D1515" s="118">
        <v>0</v>
      </c>
      <c r="E1515" s="118">
        <v>1.4065401804339552</v>
      </c>
      <c r="F1515" s="84" t="s">
        <v>2577</v>
      </c>
      <c r="G1515" s="84" t="b">
        <v>0</v>
      </c>
      <c r="H1515" s="84" t="b">
        <v>0</v>
      </c>
      <c r="I1515" s="84" t="b">
        <v>0</v>
      </c>
      <c r="J1515" s="84" t="b">
        <v>0</v>
      </c>
      <c r="K1515" s="84" t="b">
        <v>0</v>
      </c>
      <c r="L1515" s="84" t="b">
        <v>0</v>
      </c>
    </row>
    <row r="1516" spans="1:12" ht="15">
      <c r="A1516" s="84" t="s">
        <v>3674</v>
      </c>
      <c r="B1516" s="84" t="s">
        <v>3675</v>
      </c>
      <c r="C1516" s="84">
        <v>2</v>
      </c>
      <c r="D1516" s="118">
        <v>0</v>
      </c>
      <c r="E1516" s="118">
        <v>1.4065401804339552</v>
      </c>
      <c r="F1516" s="84" t="s">
        <v>2577</v>
      </c>
      <c r="G1516" s="84" t="b">
        <v>0</v>
      </c>
      <c r="H1516" s="84" t="b">
        <v>0</v>
      </c>
      <c r="I1516" s="84" t="b">
        <v>0</v>
      </c>
      <c r="J1516" s="84" t="b">
        <v>0</v>
      </c>
      <c r="K1516" s="84" t="b">
        <v>0</v>
      </c>
      <c r="L1516" s="84" t="b">
        <v>0</v>
      </c>
    </row>
    <row r="1517" spans="1:12" ht="15">
      <c r="A1517" s="84" t="s">
        <v>3675</v>
      </c>
      <c r="B1517" s="84" t="s">
        <v>3676</v>
      </c>
      <c r="C1517" s="84">
        <v>2</v>
      </c>
      <c r="D1517" s="118">
        <v>0</v>
      </c>
      <c r="E1517" s="118">
        <v>1.4065401804339552</v>
      </c>
      <c r="F1517" s="84" t="s">
        <v>2577</v>
      </c>
      <c r="G1517" s="84" t="b">
        <v>0</v>
      </c>
      <c r="H1517" s="84" t="b">
        <v>0</v>
      </c>
      <c r="I1517" s="84" t="b">
        <v>0</v>
      </c>
      <c r="J1517" s="84" t="b">
        <v>0</v>
      </c>
      <c r="K1517" s="84" t="b">
        <v>0</v>
      </c>
      <c r="L1517" s="84" t="b">
        <v>0</v>
      </c>
    </row>
    <row r="1518" spans="1:12" ht="15">
      <c r="A1518" s="84" t="s">
        <v>3676</v>
      </c>
      <c r="B1518" s="84" t="s">
        <v>3677</v>
      </c>
      <c r="C1518" s="84">
        <v>2</v>
      </c>
      <c r="D1518" s="118">
        <v>0</v>
      </c>
      <c r="E1518" s="118">
        <v>1.4065401804339552</v>
      </c>
      <c r="F1518" s="84" t="s">
        <v>2577</v>
      </c>
      <c r="G1518" s="84" t="b">
        <v>0</v>
      </c>
      <c r="H1518" s="84" t="b">
        <v>0</v>
      </c>
      <c r="I1518" s="84" t="b">
        <v>0</v>
      </c>
      <c r="J1518" s="84" t="b">
        <v>0</v>
      </c>
      <c r="K1518" s="84" t="b">
        <v>0</v>
      </c>
      <c r="L1518" s="84" t="b">
        <v>0</v>
      </c>
    </row>
    <row r="1519" spans="1:12" ht="15">
      <c r="A1519" s="84" t="s">
        <v>3677</v>
      </c>
      <c r="B1519" s="84" t="s">
        <v>3678</v>
      </c>
      <c r="C1519" s="84">
        <v>2</v>
      </c>
      <c r="D1519" s="118">
        <v>0</v>
      </c>
      <c r="E1519" s="118">
        <v>1.4065401804339552</v>
      </c>
      <c r="F1519" s="84" t="s">
        <v>2577</v>
      </c>
      <c r="G1519" s="84" t="b">
        <v>0</v>
      </c>
      <c r="H1519" s="84" t="b">
        <v>0</v>
      </c>
      <c r="I1519" s="84" t="b">
        <v>0</v>
      </c>
      <c r="J1519" s="84" t="b">
        <v>0</v>
      </c>
      <c r="K1519" s="84" t="b">
        <v>0</v>
      </c>
      <c r="L1519" s="84" t="b">
        <v>0</v>
      </c>
    </row>
    <row r="1520" spans="1:12" ht="15">
      <c r="A1520" s="84" t="s">
        <v>3678</v>
      </c>
      <c r="B1520" s="84" t="s">
        <v>1514</v>
      </c>
      <c r="C1520" s="84">
        <v>2</v>
      </c>
      <c r="D1520" s="118">
        <v>0</v>
      </c>
      <c r="E1520" s="118">
        <v>1.4065401804339552</v>
      </c>
      <c r="F1520" s="84" t="s">
        <v>2577</v>
      </c>
      <c r="G1520" s="84" t="b">
        <v>0</v>
      </c>
      <c r="H1520" s="84" t="b">
        <v>0</v>
      </c>
      <c r="I1520" s="84" t="b">
        <v>0</v>
      </c>
      <c r="J1520" s="84" t="b">
        <v>0</v>
      </c>
      <c r="K1520" s="84" t="b">
        <v>0</v>
      </c>
      <c r="L1520" s="84" t="b">
        <v>0</v>
      </c>
    </row>
    <row r="1521" spans="1:12" ht="15">
      <c r="A1521" s="84" t="s">
        <v>1514</v>
      </c>
      <c r="B1521" s="84" t="s">
        <v>3679</v>
      </c>
      <c r="C1521" s="84">
        <v>2</v>
      </c>
      <c r="D1521" s="118">
        <v>0</v>
      </c>
      <c r="E1521" s="118">
        <v>1.4065401804339552</v>
      </c>
      <c r="F1521" s="84" t="s">
        <v>2577</v>
      </c>
      <c r="G1521" s="84" t="b">
        <v>0</v>
      </c>
      <c r="H1521" s="84" t="b">
        <v>0</v>
      </c>
      <c r="I1521" s="84" t="b">
        <v>0</v>
      </c>
      <c r="J1521" s="84" t="b">
        <v>0</v>
      </c>
      <c r="K1521" s="84" t="b">
        <v>0</v>
      </c>
      <c r="L1521" s="84" t="b">
        <v>0</v>
      </c>
    </row>
    <row r="1522" spans="1:12" ht="15">
      <c r="A1522" s="84" t="s">
        <v>3679</v>
      </c>
      <c r="B1522" s="84" t="s">
        <v>3390</v>
      </c>
      <c r="C1522" s="84">
        <v>2</v>
      </c>
      <c r="D1522" s="118">
        <v>0</v>
      </c>
      <c r="E1522" s="118">
        <v>1.4065401804339552</v>
      </c>
      <c r="F1522" s="84" t="s">
        <v>2577</v>
      </c>
      <c r="G1522" s="84" t="b">
        <v>0</v>
      </c>
      <c r="H1522" s="84" t="b">
        <v>0</v>
      </c>
      <c r="I1522" s="84" t="b">
        <v>0</v>
      </c>
      <c r="J1522" s="84" t="b">
        <v>1</v>
      </c>
      <c r="K1522" s="84" t="b">
        <v>0</v>
      </c>
      <c r="L1522" s="84" t="b">
        <v>0</v>
      </c>
    </row>
    <row r="1523" spans="1:12" ht="15">
      <c r="A1523" s="84" t="s">
        <v>3390</v>
      </c>
      <c r="B1523" s="84" t="s">
        <v>3680</v>
      </c>
      <c r="C1523" s="84">
        <v>2</v>
      </c>
      <c r="D1523" s="118">
        <v>0</v>
      </c>
      <c r="E1523" s="118">
        <v>1.4065401804339552</v>
      </c>
      <c r="F1523" s="84" t="s">
        <v>2577</v>
      </c>
      <c r="G1523" s="84" t="b">
        <v>1</v>
      </c>
      <c r="H1523" s="84" t="b">
        <v>0</v>
      </c>
      <c r="I1523" s="84" t="b">
        <v>0</v>
      </c>
      <c r="J1523" s="84" t="b">
        <v>0</v>
      </c>
      <c r="K1523" s="84" t="b">
        <v>0</v>
      </c>
      <c r="L1523" s="84" t="b">
        <v>0</v>
      </c>
    </row>
    <row r="1524" spans="1:12" ht="15">
      <c r="A1524" s="84" t="s">
        <v>3680</v>
      </c>
      <c r="B1524" s="84" t="s">
        <v>3681</v>
      </c>
      <c r="C1524" s="84">
        <v>2</v>
      </c>
      <c r="D1524" s="118">
        <v>0</v>
      </c>
      <c r="E1524" s="118">
        <v>1.4065401804339552</v>
      </c>
      <c r="F1524" s="84" t="s">
        <v>2577</v>
      </c>
      <c r="G1524" s="84" t="b">
        <v>0</v>
      </c>
      <c r="H1524" s="84" t="b">
        <v>0</v>
      </c>
      <c r="I1524" s="84" t="b">
        <v>0</v>
      </c>
      <c r="J1524" s="84" t="b">
        <v>0</v>
      </c>
      <c r="K1524" s="84" t="b">
        <v>0</v>
      </c>
      <c r="L1524" s="84" t="b">
        <v>0</v>
      </c>
    </row>
    <row r="1525" spans="1:12" ht="15">
      <c r="A1525" s="84" t="s">
        <v>3681</v>
      </c>
      <c r="B1525" s="84" t="s">
        <v>3682</v>
      </c>
      <c r="C1525" s="84">
        <v>2</v>
      </c>
      <c r="D1525" s="118">
        <v>0</v>
      </c>
      <c r="E1525" s="118">
        <v>1.4065401804339552</v>
      </c>
      <c r="F1525" s="84" t="s">
        <v>2577</v>
      </c>
      <c r="G1525" s="84" t="b">
        <v>0</v>
      </c>
      <c r="H1525" s="84" t="b">
        <v>0</v>
      </c>
      <c r="I1525" s="84" t="b">
        <v>0</v>
      </c>
      <c r="J1525" s="84" t="b">
        <v>0</v>
      </c>
      <c r="K1525" s="84" t="b">
        <v>0</v>
      </c>
      <c r="L1525" s="84" t="b">
        <v>0</v>
      </c>
    </row>
    <row r="1526" spans="1:12" ht="15">
      <c r="A1526" s="84" t="s">
        <v>3682</v>
      </c>
      <c r="B1526" s="84" t="s">
        <v>3683</v>
      </c>
      <c r="C1526" s="84">
        <v>2</v>
      </c>
      <c r="D1526" s="118">
        <v>0</v>
      </c>
      <c r="E1526" s="118">
        <v>1.4065401804339552</v>
      </c>
      <c r="F1526" s="84" t="s">
        <v>2577</v>
      </c>
      <c r="G1526" s="84" t="b">
        <v>0</v>
      </c>
      <c r="H1526" s="84" t="b">
        <v>0</v>
      </c>
      <c r="I1526" s="84" t="b">
        <v>0</v>
      </c>
      <c r="J1526" s="84" t="b">
        <v>0</v>
      </c>
      <c r="K1526" s="84" t="b">
        <v>0</v>
      </c>
      <c r="L1526" s="84" t="b">
        <v>0</v>
      </c>
    </row>
    <row r="1527" spans="1:12" ht="15">
      <c r="A1527" s="84" t="s">
        <v>3683</v>
      </c>
      <c r="B1527" s="84" t="s">
        <v>3684</v>
      </c>
      <c r="C1527" s="84">
        <v>2</v>
      </c>
      <c r="D1527" s="118">
        <v>0</v>
      </c>
      <c r="E1527" s="118">
        <v>1.4065401804339552</v>
      </c>
      <c r="F1527" s="84" t="s">
        <v>2577</v>
      </c>
      <c r="G1527" s="84" t="b">
        <v>0</v>
      </c>
      <c r="H1527" s="84" t="b">
        <v>0</v>
      </c>
      <c r="I1527" s="84" t="b">
        <v>0</v>
      </c>
      <c r="J1527" s="84" t="b">
        <v>0</v>
      </c>
      <c r="K1527" s="84" t="b">
        <v>0</v>
      </c>
      <c r="L1527" s="84" t="b">
        <v>0</v>
      </c>
    </row>
    <row r="1528" spans="1:12" ht="15">
      <c r="A1528" s="84" t="s">
        <v>3684</v>
      </c>
      <c r="B1528" s="84" t="s">
        <v>3685</v>
      </c>
      <c r="C1528" s="84">
        <v>2</v>
      </c>
      <c r="D1528" s="118">
        <v>0</v>
      </c>
      <c r="E1528" s="118">
        <v>1.4065401804339552</v>
      </c>
      <c r="F1528" s="84" t="s">
        <v>2577</v>
      </c>
      <c r="G1528" s="84" t="b">
        <v>0</v>
      </c>
      <c r="H1528" s="84" t="b">
        <v>0</v>
      </c>
      <c r="I1528" s="84" t="b">
        <v>0</v>
      </c>
      <c r="J1528" s="84" t="b">
        <v>0</v>
      </c>
      <c r="K1528" s="84" t="b">
        <v>0</v>
      </c>
      <c r="L1528" s="84" t="b">
        <v>0</v>
      </c>
    </row>
    <row r="1529" spans="1:12" ht="15">
      <c r="A1529" s="84" t="s">
        <v>3685</v>
      </c>
      <c r="B1529" s="84" t="s">
        <v>3686</v>
      </c>
      <c r="C1529" s="84">
        <v>2</v>
      </c>
      <c r="D1529" s="118">
        <v>0</v>
      </c>
      <c r="E1529" s="118">
        <v>1.4065401804339552</v>
      </c>
      <c r="F1529" s="84" t="s">
        <v>2577</v>
      </c>
      <c r="G1529" s="84" t="b">
        <v>0</v>
      </c>
      <c r="H1529" s="84" t="b">
        <v>0</v>
      </c>
      <c r="I1529" s="84" t="b">
        <v>0</v>
      </c>
      <c r="J1529" s="84" t="b">
        <v>0</v>
      </c>
      <c r="K1529" s="84" t="b">
        <v>0</v>
      </c>
      <c r="L1529" s="84" t="b">
        <v>0</v>
      </c>
    </row>
    <row r="1530" spans="1:12" ht="15">
      <c r="A1530" s="84" t="s">
        <v>3774</v>
      </c>
      <c r="B1530" s="84" t="s">
        <v>3775</v>
      </c>
      <c r="C1530" s="84">
        <v>2</v>
      </c>
      <c r="D1530" s="118">
        <v>0</v>
      </c>
      <c r="E1530" s="118">
        <v>1.3117538610557542</v>
      </c>
      <c r="F1530" s="84" t="s">
        <v>2578</v>
      </c>
      <c r="G1530" s="84" t="b">
        <v>0</v>
      </c>
      <c r="H1530" s="84" t="b">
        <v>0</v>
      </c>
      <c r="I1530" s="84" t="b">
        <v>0</v>
      </c>
      <c r="J1530" s="84" t="b">
        <v>0</v>
      </c>
      <c r="K1530" s="84" t="b">
        <v>0</v>
      </c>
      <c r="L1530" s="84" t="b">
        <v>0</v>
      </c>
    </row>
    <row r="1531" spans="1:12" ht="15">
      <c r="A1531" s="84" t="s">
        <v>3775</v>
      </c>
      <c r="B1531" s="84" t="s">
        <v>3776</v>
      </c>
      <c r="C1531" s="84">
        <v>2</v>
      </c>
      <c r="D1531" s="118">
        <v>0</v>
      </c>
      <c r="E1531" s="118">
        <v>1.3117538610557542</v>
      </c>
      <c r="F1531" s="84" t="s">
        <v>2578</v>
      </c>
      <c r="G1531" s="84" t="b">
        <v>0</v>
      </c>
      <c r="H1531" s="84" t="b">
        <v>0</v>
      </c>
      <c r="I1531" s="84" t="b">
        <v>0</v>
      </c>
      <c r="J1531" s="84" t="b">
        <v>0</v>
      </c>
      <c r="K1531" s="84" t="b">
        <v>0</v>
      </c>
      <c r="L1531" s="84" t="b">
        <v>0</v>
      </c>
    </row>
    <row r="1532" spans="1:12" ht="15">
      <c r="A1532" s="84" t="s">
        <v>3776</v>
      </c>
      <c r="B1532" s="84" t="s">
        <v>3353</v>
      </c>
      <c r="C1532" s="84">
        <v>2</v>
      </c>
      <c r="D1532" s="118">
        <v>0</v>
      </c>
      <c r="E1532" s="118">
        <v>1.3117538610557542</v>
      </c>
      <c r="F1532" s="84" t="s">
        <v>2578</v>
      </c>
      <c r="G1532" s="84" t="b">
        <v>0</v>
      </c>
      <c r="H1532" s="84" t="b">
        <v>0</v>
      </c>
      <c r="I1532" s="84" t="b">
        <v>0</v>
      </c>
      <c r="J1532" s="84" t="b">
        <v>0</v>
      </c>
      <c r="K1532" s="84" t="b">
        <v>0</v>
      </c>
      <c r="L1532" s="84" t="b">
        <v>0</v>
      </c>
    </row>
    <row r="1533" spans="1:12" ht="15">
      <c r="A1533" s="84" t="s">
        <v>3353</v>
      </c>
      <c r="B1533" s="84" t="s">
        <v>3777</v>
      </c>
      <c r="C1533" s="84">
        <v>2</v>
      </c>
      <c r="D1533" s="118">
        <v>0</v>
      </c>
      <c r="E1533" s="118">
        <v>1.3117538610557542</v>
      </c>
      <c r="F1533" s="84" t="s">
        <v>2578</v>
      </c>
      <c r="G1533" s="84" t="b">
        <v>0</v>
      </c>
      <c r="H1533" s="84" t="b">
        <v>0</v>
      </c>
      <c r="I1533" s="84" t="b">
        <v>0</v>
      </c>
      <c r="J1533" s="84" t="b">
        <v>0</v>
      </c>
      <c r="K1533" s="84" t="b">
        <v>0</v>
      </c>
      <c r="L1533" s="84" t="b">
        <v>0</v>
      </c>
    </row>
    <row r="1534" spans="1:12" ht="15">
      <c r="A1534" s="84" t="s">
        <v>3777</v>
      </c>
      <c r="B1534" s="84" t="s">
        <v>3778</v>
      </c>
      <c r="C1534" s="84">
        <v>2</v>
      </c>
      <c r="D1534" s="118">
        <v>0</v>
      </c>
      <c r="E1534" s="118">
        <v>1.3117538610557542</v>
      </c>
      <c r="F1534" s="84" t="s">
        <v>2578</v>
      </c>
      <c r="G1534" s="84" t="b">
        <v>0</v>
      </c>
      <c r="H1534" s="84" t="b">
        <v>0</v>
      </c>
      <c r="I1534" s="84" t="b">
        <v>0</v>
      </c>
      <c r="J1534" s="84" t="b">
        <v>0</v>
      </c>
      <c r="K1534" s="84" t="b">
        <v>0</v>
      </c>
      <c r="L1534" s="84" t="b">
        <v>0</v>
      </c>
    </row>
    <row r="1535" spans="1:12" ht="15">
      <c r="A1535" s="84" t="s">
        <v>3778</v>
      </c>
      <c r="B1535" s="84" t="s">
        <v>1469</v>
      </c>
      <c r="C1535" s="84">
        <v>2</v>
      </c>
      <c r="D1535" s="118">
        <v>0</v>
      </c>
      <c r="E1535" s="118">
        <v>1.135662602000073</v>
      </c>
      <c r="F1535" s="84" t="s">
        <v>2578</v>
      </c>
      <c r="G1535" s="84" t="b">
        <v>0</v>
      </c>
      <c r="H1535" s="84" t="b">
        <v>0</v>
      </c>
      <c r="I1535" s="84" t="b">
        <v>0</v>
      </c>
      <c r="J1535" s="84" t="b">
        <v>0</v>
      </c>
      <c r="K1535" s="84" t="b">
        <v>0</v>
      </c>
      <c r="L1535" s="84" t="b">
        <v>0</v>
      </c>
    </row>
    <row r="1536" spans="1:12" ht="15">
      <c r="A1536" s="84" t="s">
        <v>1469</v>
      </c>
      <c r="B1536" s="84" t="s">
        <v>3779</v>
      </c>
      <c r="C1536" s="84">
        <v>2</v>
      </c>
      <c r="D1536" s="118">
        <v>0</v>
      </c>
      <c r="E1536" s="118">
        <v>1.135662602000073</v>
      </c>
      <c r="F1536" s="84" t="s">
        <v>2578</v>
      </c>
      <c r="G1536" s="84" t="b">
        <v>0</v>
      </c>
      <c r="H1536" s="84" t="b">
        <v>0</v>
      </c>
      <c r="I1536" s="84" t="b">
        <v>0</v>
      </c>
      <c r="J1536" s="84" t="b">
        <v>0</v>
      </c>
      <c r="K1536" s="84" t="b">
        <v>0</v>
      </c>
      <c r="L1536" s="84" t="b">
        <v>0</v>
      </c>
    </row>
    <row r="1537" spans="1:12" ht="15">
      <c r="A1537" s="84" t="s">
        <v>3779</v>
      </c>
      <c r="B1537" s="84" t="s">
        <v>3780</v>
      </c>
      <c r="C1537" s="84">
        <v>2</v>
      </c>
      <c r="D1537" s="118">
        <v>0</v>
      </c>
      <c r="E1537" s="118">
        <v>1.3117538610557542</v>
      </c>
      <c r="F1537" s="84" t="s">
        <v>2578</v>
      </c>
      <c r="G1537" s="84" t="b">
        <v>0</v>
      </c>
      <c r="H1537" s="84" t="b">
        <v>0</v>
      </c>
      <c r="I1537" s="84" t="b">
        <v>0</v>
      </c>
      <c r="J1537" s="84" t="b">
        <v>0</v>
      </c>
      <c r="K1537" s="84" t="b">
        <v>0</v>
      </c>
      <c r="L1537" s="84" t="b">
        <v>0</v>
      </c>
    </row>
    <row r="1538" spans="1:12" ht="15">
      <c r="A1538" s="84" t="s">
        <v>3780</v>
      </c>
      <c r="B1538" s="84" t="s">
        <v>3781</v>
      </c>
      <c r="C1538" s="84">
        <v>2</v>
      </c>
      <c r="D1538" s="118">
        <v>0</v>
      </c>
      <c r="E1538" s="118">
        <v>1.3117538610557542</v>
      </c>
      <c r="F1538" s="84" t="s">
        <v>2578</v>
      </c>
      <c r="G1538" s="84" t="b">
        <v>0</v>
      </c>
      <c r="H1538" s="84" t="b">
        <v>0</v>
      </c>
      <c r="I1538" s="84" t="b">
        <v>0</v>
      </c>
      <c r="J1538" s="84" t="b">
        <v>0</v>
      </c>
      <c r="K1538" s="84" t="b">
        <v>0</v>
      </c>
      <c r="L1538" s="84" t="b">
        <v>0</v>
      </c>
    </row>
    <row r="1539" spans="1:12" ht="15">
      <c r="A1539" s="84" t="s">
        <v>3781</v>
      </c>
      <c r="B1539" s="84" t="s">
        <v>3782</v>
      </c>
      <c r="C1539" s="84">
        <v>2</v>
      </c>
      <c r="D1539" s="118">
        <v>0</v>
      </c>
      <c r="E1539" s="118">
        <v>1.3117538610557542</v>
      </c>
      <c r="F1539" s="84" t="s">
        <v>2578</v>
      </c>
      <c r="G1539" s="84" t="b">
        <v>0</v>
      </c>
      <c r="H1539" s="84" t="b">
        <v>0</v>
      </c>
      <c r="I1539" s="84" t="b">
        <v>0</v>
      </c>
      <c r="J1539" s="84" t="b">
        <v>0</v>
      </c>
      <c r="K1539" s="84" t="b">
        <v>0</v>
      </c>
      <c r="L1539" s="84" t="b">
        <v>0</v>
      </c>
    </row>
    <row r="1540" spans="1:12" ht="15">
      <c r="A1540" s="84" t="s">
        <v>3782</v>
      </c>
      <c r="B1540" s="84" t="s">
        <v>3783</v>
      </c>
      <c r="C1540" s="84">
        <v>2</v>
      </c>
      <c r="D1540" s="118">
        <v>0</v>
      </c>
      <c r="E1540" s="118">
        <v>1.3117538610557542</v>
      </c>
      <c r="F1540" s="84" t="s">
        <v>2578</v>
      </c>
      <c r="G1540" s="84" t="b">
        <v>0</v>
      </c>
      <c r="H1540" s="84" t="b">
        <v>0</v>
      </c>
      <c r="I1540" s="84" t="b">
        <v>0</v>
      </c>
      <c r="J1540" s="84" t="b">
        <v>0</v>
      </c>
      <c r="K1540" s="84" t="b">
        <v>0</v>
      </c>
      <c r="L1540" s="84" t="b">
        <v>0</v>
      </c>
    </row>
    <row r="1541" spans="1:12" ht="15">
      <c r="A1541" s="84" t="s">
        <v>3783</v>
      </c>
      <c r="B1541" s="84" t="s">
        <v>3410</v>
      </c>
      <c r="C1541" s="84">
        <v>2</v>
      </c>
      <c r="D1541" s="118">
        <v>0</v>
      </c>
      <c r="E1541" s="118">
        <v>1.3117538610557542</v>
      </c>
      <c r="F1541" s="84" t="s">
        <v>2578</v>
      </c>
      <c r="G1541" s="84" t="b">
        <v>0</v>
      </c>
      <c r="H1541" s="84" t="b">
        <v>0</v>
      </c>
      <c r="I1541" s="84" t="b">
        <v>0</v>
      </c>
      <c r="J1541" s="84" t="b">
        <v>0</v>
      </c>
      <c r="K1541" s="84" t="b">
        <v>0</v>
      </c>
      <c r="L1541" s="84" t="b">
        <v>0</v>
      </c>
    </row>
    <row r="1542" spans="1:12" ht="15">
      <c r="A1542" s="84" t="s">
        <v>3410</v>
      </c>
      <c r="B1542" s="84" t="s">
        <v>3784</v>
      </c>
      <c r="C1542" s="84">
        <v>2</v>
      </c>
      <c r="D1542" s="118">
        <v>0</v>
      </c>
      <c r="E1542" s="118">
        <v>1.3117538610557542</v>
      </c>
      <c r="F1542" s="84" t="s">
        <v>2578</v>
      </c>
      <c r="G1542" s="84" t="b">
        <v>0</v>
      </c>
      <c r="H1542" s="84" t="b">
        <v>0</v>
      </c>
      <c r="I1542" s="84" t="b">
        <v>0</v>
      </c>
      <c r="J1542" s="84" t="b">
        <v>0</v>
      </c>
      <c r="K1542" s="84" t="b">
        <v>0</v>
      </c>
      <c r="L1542" s="84" t="b">
        <v>0</v>
      </c>
    </row>
    <row r="1543" spans="1:12" ht="15">
      <c r="A1543" s="84" t="s">
        <v>3784</v>
      </c>
      <c r="B1543" s="84" t="s">
        <v>3785</v>
      </c>
      <c r="C1543" s="84">
        <v>2</v>
      </c>
      <c r="D1543" s="118">
        <v>0</v>
      </c>
      <c r="E1543" s="118">
        <v>1.3117538610557542</v>
      </c>
      <c r="F1543" s="84" t="s">
        <v>2578</v>
      </c>
      <c r="G1543" s="84" t="b">
        <v>0</v>
      </c>
      <c r="H1543" s="84" t="b">
        <v>0</v>
      </c>
      <c r="I1543" s="84" t="b">
        <v>0</v>
      </c>
      <c r="J1543" s="84" t="b">
        <v>0</v>
      </c>
      <c r="K1543" s="84" t="b">
        <v>0</v>
      </c>
      <c r="L1543" s="84" t="b">
        <v>0</v>
      </c>
    </row>
    <row r="1544" spans="1:12" ht="15">
      <c r="A1544" s="84" t="s">
        <v>3644</v>
      </c>
      <c r="B1544" s="84" t="s">
        <v>3390</v>
      </c>
      <c r="C1544" s="84">
        <v>3</v>
      </c>
      <c r="D1544" s="118">
        <v>0</v>
      </c>
      <c r="E1544" s="118">
        <v>1.3222192947339193</v>
      </c>
      <c r="F1544" s="84" t="s">
        <v>2580</v>
      </c>
      <c r="G1544" s="84" t="b">
        <v>0</v>
      </c>
      <c r="H1544" s="84" t="b">
        <v>0</v>
      </c>
      <c r="I1544" s="84" t="b">
        <v>0</v>
      </c>
      <c r="J1544" s="84" t="b">
        <v>1</v>
      </c>
      <c r="K1544" s="84" t="b">
        <v>0</v>
      </c>
      <c r="L1544" s="84" t="b">
        <v>0</v>
      </c>
    </row>
    <row r="1545" spans="1:12" ht="15">
      <c r="A1545" s="84" t="s">
        <v>3390</v>
      </c>
      <c r="B1545" s="84" t="s">
        <v>3400</v>
      </c>
      <c r="C1545" s="84">
        <v>3</v>
      </c>
      <c r="D1545" s="118">
        <v>0</v>
      </c>
      <c r="E1545" s="118">
        <v>1.3222192947339193</v>
      </c>
      <c r="F1545" s="84" t="s">
        <v>2580</v>
      </c>
      <c r="G1545" s="84" t="b">
        <v>1</v>
      </c>
      <c r="H1545" s="84" t="b">
        <v>0</v>
      </c>
      <c r="I1545" s="84" t="b">
        <v>0</v>
      </c>
      <c r="J1545" s="84" t="b">
        <v>0</v>
      </c>
      <c r="K1545" s="84" t="b">
        <v>0</v>
      </c>
      <c r="L1545" s="84" t="b">
        <v>0</v>
      </c>
    </row>
    <row r="1546" spans="1:12" ht="15">
      <c r="A1546" s="84" t="s">
        <v>3400</v>
      </c>
      <c r="B1546" s="84" t="s">
        <v>3301</v>
      </c>
      <c r="C1546" s="84">
        <v>3</v>
      </c>
      <c r="D1546" s="118">
        <v>0</v>
      </c>
      <c r="E1546" s="118">
        <v>1.3222192947339193</v>
      </c>
      <c r="F1546" s="84" t="s">
        <v>2580</v>
      </c>
      <c r="G1546" s="84" t="b">
        <v>0</v>
      </c>
      <c r="H1546" s="84" t="b">
        <v>0</v>
      </c>
      <c r="I1546" s="84" t="b">
        <v>0</v>
      </c>
      <c r="J1546" s="84" t="b">
        <v>0</v>
      </c>
      <c r="K1546" s="84" t="b">
        <v>0</v>
      </c>
      <c r="L1546" s="84" t="b">
        <v>0</v>
      </c>
    </row>
    <row r="1547" spans="1:12" ht="15">
      <c r="A1547" s="84" t="s">
        <v>3301</v>
      </c>
      <c r="B1547" s="84" t="s">
        <v>3645</v>
      </c>
      <c r="C1547" s="84">
        <v>3</v>
      </c>
      <c r="D1547" s="118">
        <v>0</v>
      </c>
      <c r="E1547" s="118">
        <v>1.3222192947339193</v>
      </c>
      <c r="F1547" s="84" t="s">
        <v>2580</v>
      </c>
      <c r="G1547" s="84" t="b">
        <v>0</v>
      </c>
      <c r="H1547" s="84" t="b">
        <v>0</v>
      </c>
      <c r="I1547" s="84" t="b">
        <v>0</v>
      </c>
      <c r="J1547" s="84" t="b">
        <v>0</v>
      </c>
      <c r="K1547" s="84" t="b">
        <v>0</v>
      </c>
      <c r="L1547" s="84" t="b">
        <v>0</v>
      </c>
    </row>
    <row r="1548" spans="1:12" ht="15">
      <c r="A1548" s="84" t="s">
        <v>3645</v>
      </c>
      <c r="B1548" s="84" t="s">
        <v>674</v>
      </c>
      <c r="C1548" s="84">
        <v>3</v>
      </c>
      <c r="D1548" s="118">
        <v>0</v>
      </c>
      <c r="E1548" s="118">
        <v>1.021189299069938</v>
      </c>
      <c r="F1548" s="84" t="s">
        <v>2580</v>
      </c>
      <c r="G1548" s="84" t="b">
        <v>0</v>
      </c>
      <c r="H1548" s="84" t="b">
        <v>0</v>
      </c>
      <c r="I1548" s="84" t="b">
        <v>0</v>
      </c>
      <c r="J1548" s="84" t="b">
        <v>0</v>
      </c>
      <c r="K1548" s="84" t="b">
        <v>0</v>
      </c>
      <c r="L1548" s="84" t="b">
        <v>0</v>
      </c>
    </row>
    <row r="1549" spans="1:12" ht="15">
      <c r="A1549" s="84" t="s">
        <v>674</v>
      </c>
      <c r="B1549" s="84" t="s">
        <v>2662</v>
      </c>
      <c r="C1549" s="84">
        <v>3</v>
      </c>
      <c r="D1549" s="118">
        <v>0</v>
      </c>
      <c r="E1549" s="118">
        <v>1.021189299069938</v>
      </c>
      <c r="F1549" s="84" t="s">
        <v>2580</v>
      </c>
      <c r="G1549" s="84" t="b">
        <v>0</v>
      </c>
      <c r="H1549" s="84" t="b">
        <v>0</v>
      </c>
      <c r="I1549" s="84" t="b">
        <v>0</v>
      </c>
      <c r="J1549" s="84" t="b">
        <v>0</v>
      </c>
      <c r="K1549" s="84" t="b">
        <v>0</v>
      </c>
      <c r="L1549" s="84" t="b">
        <v>0</v>
      </c>
    </row>
    <row r="1550" spans="1:12" ht="15">
      <c r="A1550" s="84" t="s">
        <v>2662</v>
      </c>
      <c r="B1550" s="84" t="s">
        <v>674</v>
      </c>
      <c r="C1550" s="84">
        <v>3</v>
      </c>
      <c r="D1550" s="118">
        <v>0</v>
      </c>
      <c r="E1550" s="118">
        <v>1.021189299069938</v>
      </c>
      <c r="F1550" s="84" t="s">
        <v>2580</v>
      </c>
      <c r="G1550" s="84" t="b">
        <v>0</v>
      </c>
      <c r="H1550" s="84" t="b">
        <v>0</v>
      </c>
      <c r="I1550" s="84" t="b">
        <v>0</v>
      </c>
      <c r="J1550" s="84" t="b">
        <v>0</v>
      </c>
      <c r="K1550" s="84" t="b">
        <v>0</v>
      </c>
      <c r="L1550" s="84" t="b">
        <v>0</v>
      </c>
    </row>
    <row r="1551" spans="1:12" ht="15">
      <c r="A1551" s="84" t="s">
        <v>674</v>
      </c>
      <c r="B1551" s="84" t="s">
        <v>3646</v>
      </c>
      <c r="C1551" s="84">
        <v>3</v>
      </c>
      <c r="D1551" s="118">
        <v>0</v>
      </c>
      <c r="E1551" s="118">
        <v>1.021189299069938</v>
      </c>
      <c r="F1551" s="84" t="s">
        <v>2580</v>
      </c>
      <c r="G1551" s="84" t="b">
        <v>0</v>
      </c>
      <c r="H1551" s="84" t="b">
        <v>0</v>
      </c>
      <c r="I1551" s="84" t="b">
        <v>0</v>
      </c>
      <c r="J1551" s="84" t="b">
        <v>0</v>
      </c>
      <c r="K1551" s="84" t="b">
        <v>0</v>
      </c>
      <c r="L1551" s="84" t="b">
        <v>0</v>
      </c>
    </row>
    <row r="1552" spans="1:12" ht="15">
      <c r="A1552" s="84" t="s">
        <v>3646</v>
      </c>
      <c r="B1552" s="84" t="s">
        <v>3647</v>
      </c>
      <c r="C1552" s="84">
        <v>3</v>
      </c>
      <c r="D1552" s="118">
        <v>0</v>
      </c>
      <c r="E1552" s="118">
        <v>1.3222192947339193</v>
      </c>
      <c r="F1552" s="84" t="s">
        <v>2580</v>
      </c>
      <c r="G1552" s="84" t="b">
        <v>0</v>
      </c>
      <c r="H1552" s="84" t="b">
        <v>0</v>
      </c>
      <c r="I1552" s="84" t="b">
        <v>0</v>
      </c>
      <c r="J1552" s="84" t="b">
        <v>0</v>
      </c>
      <c r="K1552" s="84" t="b">
        <v>0</v>
      </c>
      <c r="L1552" s="84" t="b">
        <v>0</v>
      </c>
    </row>
    <row r="1553" spans="1:12" ht="15">
      <c r="A1553" s="84" t="s">
        <v>3647</v>
      </c>
      <c r="B1553" s="84" t="s">
        <v>2734</v>
      </c>
      <c r="C1553" s="84">
        <v>2</v>
      </c>
      <c r="D1553" s="118">
        <v>0.005336098759263068</v>
      </c>
      <c r="E1553" s="118">
        <v>1.3222192947339193</v>
      </c>
      <c r="F1553" s="84" t="s">
        <v>2580</v>
      </c>
      <c r="G1553" s="84" t="b">
        <v>0</v>
      </c>
      <c r="H1553" s="84" t="b">
        <v>0</v>
      </c>
      <c r="I1553" s="84" t="b">
        <v>0</v>
      </c>
      <c r="J1553" s="84" t="b">
        <v>0</v>
      </c>
      <c r="K1553" s="84" t="b">
        <v>0</v>
      </c>
      <c r="L1553" s="84" t="b">
        <v>0</v>
      </c>
    </row>
    <row r="1554" spans="1:12" ht="15">
      <c r="A1554" s="84" t="s">
        <v>2734</v>
      </c>
      <c r="B1554" s="84" t="s">
        <v>2733</v>
      </c>
      <c r="C1554" s="84">
        <v>2</v>
      </c>
      <c r="D1554" s="118">
        <v>0.005336098759263068</v>
      </c>
      <c r="E1554" s="118">
        <v>1.4983105537896007</v>
      </c>
      <c r="F1554" s="84" t="s">
        <v>2580</v>
      </c>
      <c r="G1554" s="84" t="b">
        <v>0</v>
      </c>
      <c r="H1554" s="84" t="b">
        <v>0</v>
      </c>
      <c r="I1554" s="84" t="b">
        <v>0</v>
      </c>
      <c r="J1554" s="84" t="b">
        <v>0</v>
      </c>
      <c r="K1554" s="84" t="b">
        <v>0</v>
      </c>
      <c r="L1554" s="84" t="b">
        <v>0</v>
      </c>
    </row>
    <row r="1555" spans="1:12" ht="15">
      <c r="A1555" s="84" t="s">
        <v>2733</v>
      </c>
      <c r="B1555" s="84" t="s">
        <v>3878</v>
      </c>
      <c r="C1555" s="84">
        <v>2</v>
      </c>
      <c r="D1555" s="118">
        <v>0.005336098759263068</v>
      </c>
      <c r="E1555" s="118">
        <v>1.4983105537896007</v>
      </c>
      <c r="F1555" s="84" t="s">
        <v>2580</v>
      </c>
      <c r="G1555" s="84" t="b">
        <v>0</v>
      </c>
      <c r="H1555" s="84" t="b">
        <v>0</v>
      </c>
      <c r="I1555" s="84" t="b">
        <v>0</v>
      </c>
      <c r="J1555" s="84" t="b">
        <v>0</v>
      </c>
      <c r="K1555" s="84" t="b">
        <v>0</v>
      </c>
      <c r="L1555" s="84" t="b">
        <v>0</v>
      </c>
    </row>
    <row r="1556" spans="1:12" ht="15">
      <c r="A1556" s="84" t="s">
        <v>3878</v>
      </c>
      <c r="B1556" s="84" t="s">
        <v>3418</v>
      </c>
      <c r="C1556" s="84">
        <v>2</v>
      </c>
      <c r="D1556" s="118">
        <v>0.005336098759263068</v>
      </c>
      <c r="E1556" s="118">
        <v>1.4983105537896007</v>
      </c>
      <c r="F1556" s="84" t="s">
        <v>2580</v>
      </c>
      <c r="G1556" s="84" t="b">
        <v>0</v>
      </c>
      <c r="H1556" s="84" t="b">
        <v>0</v>
      </c>
      <c r="I1556" s="84" t="b">
        <v>0</v>
      </c>
      <c r="J1556" s="84" t="b">
        <v>0</v>
      </c>
      <c r="K1556" s="84" t="b">
        <v>0</v>
      </c>
      <c r="L1556" s="84" t="b">
        <v>0</v>
      </c>
    </row>
    <row r="1557" spans="1:12" ht="15">
      <c r="A1557" s="84" t="s">
        <v>3418</v>
      </c>
      <c r="B1557" s="84" t="s">
        <v>3479</v>
      </c>
      <c r="C1557" s="84">
        <v>2</v>
      </c>
      <c r="D1557" s="118">
        <v>0.005336098759263068</v>
      </c>
      <c r="E1557" s="118">
        <v>1.4983105537896007</v>
      </c>
      <c r="F1557" s="84" t="s">
        <v>2580</v>
      </c>
      <c r="G1557" s="84" t="b">
        <v>0</v>
      </c>
      <c r="H1557" s="84" t="b">
        <v>0</v>
      </c>
      <c r="I1557" s="84" t="b">
        <v>0</v>
      </c>
      <c r="J1557" s="84" t="b">
        <v>0</v>
      </c>
      <c r="K1557" s="84" t="b">
        <v>0</v>
      </c>
      <c r="L1557" s="84" t="b">
        <v>0</v>
      </c>
    </row>
    <row r="1558" spans="1:12" ht="15">
      <c r="A1558" s="84" t="s">
        <v>3479</v>
      </c>
      <c r="B1558" s="84" t="s">
        <v>2764</v>
      </c>
      <c r="C1558" s="84">
        <v>2</v>
      </c>
      <c r="D1558" s="118">
        <v>0.005336098759263068</v>
      </c>
      <c r="E1558" s="118">
        <v>1.4983105537896007</v>
      </c>
      <c r="F1558" s="84" t="s">
        <v>2580</v>
      </c>
      <c r="G1558" s="84" t="b">
        <v>0</v>
      </c>
      <c r="H1558" s="84" t="b">
        <v>0</v>
      </c>
      <c r="I1558" s="84" t="b">
        <v>0</v>
      </c>
      <c r="J1558" s="84" t="b">
        <v>0</v>
      </c>
      <c r="K1558" s="84" t="b">
        <v>0</v>
      </c>
      <c r="L1558" s="84" t="b">
        <v>0</v>
      </c>
    </row>
    <row r="1559" spans="1:12" ht="15">
      <c r="A1559" s="84" t="s">
        <v>2764</v>
      </c>
      <c r="B1559" s="84" t="s">
        <v>3428</v>
      </c>
      <c r="C1559" s="84">
        <v>2</v>
      </c>
      <c r="D1559" s="118">
        <v>0.005336098759263068</v>
      </c>
      <c r="E1559" s="118">
        <v>1.4983105537896007</v>
      </c>
      <c r="F1559" s="84" t="s">
        <v>2580</v>
      </c>
      <c r="G1559" s="84" t="b">
        <v>0</v>
      </c>
      <c r="H1559" s="84" t="b">
        <v>0</v>
      </c>
      <c r="I1559" s="84" t="b">
        <v>0</v>
      </c>
      <c r="J1559" s="84" t="b">
        <v>0</v>
      </c>
      <c r="K1559" s="84" t="b">
        <v>0</v>
      </c>
      <c r="L1559" s="84" t="b">
        <v>0</v>
      </c>
    </row>
    <row r="1560" spans="1:12" ht="15">
      <c r="A1560" s="84" t="s">
        <v>3428</v>
      </c>
      <c r="B1560" s="84" t="s">
        <v>3879</v>
      </c>
      <c r="C1560" s="84">
        <v>2</v>
      </c>
      <c r="D1560" s="118">
        <v>0.005336098759263068</v>
      </c>
      <c r="E1560" s="118">
        <v>1.4983105537896007</v>
      </c>
      <c r="F1560" s="84" t="s">
        <v>2580</v>
      </c>
      <c r="G1560" s="84" t="b">
        <v>0</v>
      </c>
      <c r="H1560" s="84" t="b">
        <v>0</v>
      </c>
      <c r="I1560" s="84" t="b">
        <v>0</v>
      </c>
      <c r="J1560" s="84" t="b">
        <v>0</v>
      </c>
      <c r="K1560" s="84" t="b">
        <v>0</v>
      </c>
      <c r="L1560" s="84" t="b">
        <v>0</v>
      </c>
    </row>
    <row r="1561" spans="1:12" ht="15">
      <c r="A1561" s="84" t="s">
        <v>3879</v>
      </c>
      <c r="B1561" s="84" t="s">
        <v>3577</v>
      </c>
      <c r="C1561" s="84">
        <v>2</v>
      </c>
      <c r="D1561" s="118">
        <v>0.005336098759263068</v>
      </c>
      <c r="E1561" s="118">
        <v>1.4983105537896007</v>
      </c>
      <c r="F1561" s="84" t="s">
        <v>2580</v>
      </c>
      <c r="G1561" s="84" t="b">
        <v>0</v>
      </c>
      <c r="H1561" s="84" t="b">
        <v>0</v>
      </c>
      <c r="I1561" s="84" t="b">
        <v>0</v>
      </c>
      <c r="J1561" s="84" t="b">
        <v>0</v>
      </c>
      <c r="K1561" s="84" t="b">
        <v>0</v>
      </c>
      <c r="L1561" s="84" t="b">
        <v>0</v>
      </c>
    </row>
    <row r="1562" spans="1:12" ht="15">
      <c r="A1562" s="84" t="s">
        <v>3577</v>
      </c>
      <c r="B1562" s="84" t="s">
        <v>3880</v>
      </c>
      <c r="C1562" s="84">
        <v>2</v>
      </c>
      <c r="D1562" s="118">
        <v>0.005336098759263068</v>
      </c>
      <c r="E1562" s="118">
        <v>1.4983105537896007</v>
      </c>
      <c r="F1562" s="84" t="s">
        <v>2580</v>
      </c>
      <c r="G1562" s="84" t="b">
        <v>0</v>
      </c>
      <c r="H1562" s="84" t="b">
        <v>0</v>
      </c>
      <c r="I1562" s="84" t="b">
        <v>0</v>
      </c>
      <c r="J1562" s="84" t="b">
        <v>0</v>
      </c>
      <c r="K1562" s="84" t="b">
        <v>0</v>
      </c>
      <c r="L1562" s="84" t="b">
        <v>0</v>
      </c>
    </row>
    <row r="1563" spans="1:12" ht="15">
      <c r="A1563" s="84" t="s">
        <v>3880</v>
      </c>
      <c r="B1563" s="84" t="s">
        <v>3881</v>
      </c>
      <c r="C1563" s="84">
        <v>2</v>
      </c>
      <c r="D1563" s="118">
        <v>0.005336098759263068</v>
      </c>
      <c r="E1563" s="118">
        <v>1.4983105537896007</v>
      </c>
      <c r="F1563" s="84" t="s">
        <v>2580</v>
      </c>
      <c r="G1563" s="84" t="b">
        <v>0</v>
      </c>
      <c r="H1563" s="84" t="b">
        <v>0</v>
      </c>
      <c r="I1563" s="84" t="b">
        <v>0</v>
      </c>
      <c r="J1563" s="84" t="b">
        <v>0</v>
      </c>
      <c r="K1563" s="84" t="b">
        <v>0</v>
      </c>
      <c r="L1563" s="84" t="b">
        <v>0</v>
      </c>
    </row>
    <row r="1564" spans="1:12" ht="15">
      <c r="A1564" s="84" t="s">
        <v>3881</v>
      </c>
      <c r="B1564" s="84" t="s">
        <v>3648</v>
      </c>
      <c r="C1564" s="84">
        <v>2</v>
      </c>
      <c r="D1564" s="118">
        <v>0.005336098759263068</v>
      </c>
      <c r="E1564" s="118">
        <v>1.4983105537896007</v>
      </c>
      <c r="F1564" s="84" t="s">
        <v>2580</v>
      </c>
      <c r="G1564" s="84" t="b">
        <v>0</v>
      </c>
      <c r="H1564" s="84" t="b">
        <v>0</v>
      </c>
      <c r="I1564" s="84" t="b">
        <v>0</v>
      </c>
      <c r="J1564" s="84" t="b">
        <v>0</v>
      </c>
      <c r="K1564" s="84" t="b">
        <v>0</v>
      </c>
      <c r="L1564" s="84" t="b">
        <v>0</v>
      </c>
    </row>
    <row r="1565" spans="1:12" ht="15">
      <c r="A1565" s="84" t="s">
        <v>3648</v>
      </c>
      <c r="B1565" s="84" t="s">
        <v>3882</v>
      </c>
      <c r="C1565" s="84">
        <v>2</v>
      </c>
      <c r="D1565" s="118">
        <v>0.005336098759263068</v>
      </c>
      <c r="E1565" s="118">
        <v>1.4983105537896007</v>
      </c>
      <c r="F1565" s="84" t="s">
        <v>2580</v>
      </c>
      <c r="G1565" s="84" t="b">
        <v>0</v>
      </c>
      <c r="H1565" s="84" t="b">
        <v>0</v>
      </c>
      <c r="I1565" s="84" t="b">
        <v>0</v>
      </c>
      <c r="J1565" s="84" t="b">
        <v>0</v>
      </c>
      <c r="K1565" s="84" t="b">
        <v>0</v>
      </c>
      <c r="L156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3959</v>
      </c>
      <c r="B2" s="122" t="s">
        <v>3960</v>
      </c>
      <c r="C2" s="119" t="s">
        <v>3961</v>
      </c>
    </row>
    <row r="3" spans="1:3" ht="15">
      <c r="A3" s="121" t="s">
        <v>2565</v>
      </c>
      <c r="B3" s="121" t="s">
        <v>2565</v>
      </c>
      <c r="C3" s="34">
        <v>58</v>
      </c>
    </row>
    <row r="4" spans="1:3" ht="15">
      <c r="A4" s="121" t="s">
        <v>2565</v>
      </c>
      <c r="B4" s="121" t="s">
        <v>2566</v>
      </c>
      <c r="C4" s="34">
        <v>5</v>
      </c>
    </row>
    <row r="5" spans="1:3" ht="15">
      <c r="A5" s="121" t="s">
        <v>2565</v>
      </c>
      <c r="B5" s="121" t="s">
        <v>2567</v>
      </c>
      <c r="C5" s="34">
        <v>3</v>
      </c>
    </row>
    <row r="6" spans="1:3" ht="15">
      <c r="A6" s="121" t="s">
        <v>2565</v>
      </c>
      <c r="B6" s="121" t="s">
        <v>2568</v>
      </c>
      <c r="C6" s="34">
        <v>11</v>
      </c>
    </row>
    <row r="7" spans="1:3" ht="15">
      <c r="A7" s="121" t="s">
        <v>2565</v>
      </c>
      <c r="B7" s="121" t="s">
        <v>2569</v>
      </c>
      <c r="C7" s="34">
        <v>2</v>
      </c>
    </row>
    <row r="8" spans="1:3" ht="15">
      <c r="A8" s="121" t="s">
        <v>2565</v>
      </c>
      <c r="B8" s="121" t="s">
        <v>2573</v>
      </c>
      <c r="C8" s="34">
        <v>1</v>
      </c>
    </row>
    <row r="9" spans="1:3" ht="15">
      <c r="A9" s="121" t="s">
        <v>2566</v>
      </c>
      <c r="B9" s="121" t="s">
        <v>2565</v>
      </c>
      <c r="C9" s="34">
        <v>11</v>
      </c>
    </row>
    <row r="10" spans="1:3" ht="15">
      <c r="A10" s="121" t="s">
        <v>2566</v>
      </c>
      <c r="B10" s="121" t="s">
        <v>2566</v>
      </c>
      <c r="C10" s="34">
        <v>42</v>
      </c>
    </row>
    <row r="11" spans="1:3" ht="15">
      <c r="A11" s="121" t="s">
        <v>2566</v>
      </c>
      <c r="B11" s="121" t="s">
        <v>2567</v>
      </c>
      <c r="C11" s="34">
        <v>16</v>
      </c>
    </row>
    <row r="12" spans="1:3" ht="15">
      <c r="A12" s="121" t="s">
        <v>2566</v>
      </c>
      <c r="B12" s="121" t="s">
        <v>2568</v>
      </c>
      <c r="C12" s="34">
        <v>2</v>
      </c>
    </row>
    <row r="13" spans="1:3" ht="15">
      <c r="A13" s="121" t="s">
        <v>2566</v>
      </c>
      <c r="B13" s="121" t="s">
        <v>2573</v>
      </c>
      <c r="C13" s="34">
        <v>1</v>
      </c>
    </row>
    <row r="14" spans="1:3" ht="15">
      <c r="A14" s="121" t="s">
        <v>2566</v>
      </c>
      <c r="B14" s="121" t="s">
        <v>2574</v>
      </c>
      <c r="C14" s="34">
        <v>2</v>
      </c>
    </row>
    <row r="15" spans="1:3" ht="15">
      <c r="A15" s="121" t="s">
        <v>2567</v>
      </c>
      <c r="B15" s="121" t="s">
        <v>2565</v>
      </c>
      <c r="C15" s="34">
        <v>1</v>
      </c>
    </row>
    <row r="16" spans="1:3" ht="15">
      <c r="A16" s="121" t="s">
        <v>2567</v>
      </c>
      <c r="B16" s="121" t="s">
        <v>2566</v>
      </c>
      <c r="C16" s="34">
        <v>13</v>
      </c>
    </row>
    <row r="17" spans="1:3" ht="15">
      <c r="A17" s="121" t="s">
        <v>2567</v>
      </c>
      <c r="B17" s="121" t="s">
        <v>2567</v>
      </c>
      <c r="C17" s="34">
        <v>29</v>
      </c>
    </row>
    <row r="18" spans="1:3" ht="15">
      <c r="A18" s="121" t="s">
        <v>2567</v>
      </c>
      <c r="B18" s="121" t="s">
        <v>2568</v>
      </c>
      <c r="C18" s="34">
        <v>2</v>
      </c>
    </row>
    <row r="19" spans="1:3" ht="15">
      <c r="A19" s="121" t="s">
        <v>2567</v>
      </c>
      <c r="B19" s="121" t="s">
        <v>2569</v>
      </c>
      <c r="C19" s="34">
        <v>1</v>
      </c>
    </row>
    <row r="20" spans="1:3" ht="15">
      <c r="A20" s="121" t="s">
        <v>2567</v>
      </c>
      <c r="B20" s="121" t="s">
        <v>2573</v>
      </c>
      <c r="C20" s="34">
        <v>1</v>
      </c>
    </row>
    <row r="21" spans="1:3" ht="15">
      <c r="A21" s="121" t="s">
        <v>2567</v>
      </c>
      <c r="B21" s="121" t="s">
        <v>2574</v>
      </c>
      <c r="C21" s="34">
        <v>3</v>
      </c>
    </row>
    <row r="22" spans="1:3" ht="15">
      <c r="A22" s="121" t="s">
        <v>2568</v>
      </c>
      <c r="B22" s="121" t="s">
        <v>2565</v>
      </c>
      <c r="C22" s="34">
        <v>6</v>
      </c>
    </row>
    <row r="23" spans="1:3" ht="15">
      <c r="A23" s="121" t="s">
        <v>2568</v>
      </c>
      <c r="B23" s="121" t="s">
        <v>2566</v>
      </c>
      <c r="C23" s="34">
        <v>1</v>
      </c>
    </row>
    <row r="24" spans="1:3" ht="15">
      <c r="A24" s="121" t="s">
        <v>2568</v>
      </c>
      <c r="B24" s="121" t="s">
        <v>2567</v>
      </c>
      <c r="C24" s="34">
        <v>1</v>
      </c>
    </row>
    <row r="25" spans="1:3" ht="15">
      <c r="A25" s="121" t="s">
        <v>2568</v>
      </c>
      <c r="B25" s="121" t="s">
        <v>2568</v>
      </c>
      <c r="C25" s="34">
        <v>21</v>
      </c>
    </row>
    <row r="26" spans="1:3" ht="15">
      <c r="A26" s="121" t="s">
        <v>2569</v>
      </c>
      <c r="B26" s="121" t="s">
        <v>2565</v>
      </c>
      <c r="C26" s="34">
        <v>5</v>
      </c>
    </row>
    <row r="27" spans="1:3" ht="15">
      <c r="A27" s="121" t="s">
        <v>2569</v>
      </c>
      <c r="B27" s="121" t="s">
        <v>2566</v>
      </c>
      <c r="C27" s="34">
        <v>1</v>
      </c>
    </row>
    <row r="28" spans="1:3" ht="15">
      <c r="A28" s="121" t="s">
        <v>2569</v>
      </c>
      <c r="B28" s="121" t="s">
        <v>2567</v>
      </c>
      <c r="C28" s="34">
        <v>2</v>
      </c>
    </row>
    <row r="29" spans="1:3" ht="15">
      <c r="A29" s="121" t="s">
        <v>2569</v>
      </c>
      <c r="B29" s="121" t="s">
        <v>2569</v>
      </c>
      <c r="C29" s="34">
        <v>20</v>
      </c>
    </row>
    <row r="30" spans="1:3" ht="15">
      <c r="A30" s="121" t="s">
        <v>2569</v>
      </c>
      <c r="B30" s="121" t="s">
        <v>2573</v>
      </c>
      <c r="C30" s="34">
        <v>1</v>
      </c>
    </row>
    <row r="31" spans="1:3" ht="15">
      <c r="A31" s="121" t="s">
        <v>2570</v>
      </c>
      <c r="B31" s="121" t="s">
        <v>2570</v>
      </c>
      <c r="C31" s="34">
        <v>15</v>
      </c>
    </row>
    <row r="32" spans="1:3" ht="15">
      <c r="A32" s="121" t="s">
        <v>2571</v>
      </c>
      <c r="B32" s="121" t="s">
        <v>2571</v>
      </c>
      <c r="C32" s="34">
        <v>17</v>
      </c>
    </row>
    <row r="33" spans="1:3" ht="15">
      <c r="A33" s="121" t="s">
        <v>2572</v>
      </c>
      <c r="B33" s="121" t="s">
        <v>2565</v>
      </c>
      <c r="C33" s="34">
        <v>2</v>
      </c>
    </row>
    <row r="34" spans="1:3" ht="15">
      <c r="A34" s="121" t="s">
        <v>2572</v>
      </c>
      <c r="B34" s="121" t="s">
        <v>2572</v>
      </c>
      <c r="C34" s="34">
        <v>23</v>
      </c>
    </row>
    <row r="35" spans="1:3" ht="15">
      <c r="A35" s="121" t="s">
        <v>2573</v>
      </c>
      <c r="B35" s="121" t="s">
        <v>2565</v>
      </c>
      <c r="C35" s="34">
        <v>4</v>
      </c>
    </row>
    <row r="36" spans="1:3" ht="15">
      <c r="A36" s="121" t="s">
        <v>2573</v>
      </c>
      <c r="B36" s="121" t="s">
        <v>2566</v>
      </c>
      <c r="C36" s="34">
        <v>4</v>
      </c>
    </row>
    <row r="37" spans="1:3" ht="15">
      <c r="A37" s="121" t="s">
        <v>2573</v>
      </c>
      <c r="B37" s="121" t="s">
        <v>2567</v>
      </c>
      <c r="C37" s="34">
        <v>1</v>
      </c>
    </row>
    <row r="38" spans="1:3" ht="15">
      <c r="A38" s="121" t="s">
        <v>2573</v>
      </c>
      <c r="B38" s="121" t="s">
        <v>2573</v>
      </c>
      <c r="C38" s="34">
        <v>16</v>
      </c>
    </row>
    <row r="39" spans="1:3" ht="15">
      <c r="A39" s="121" t="s">
        <v>2574</v>
      </c>
      <c r="B39" s="121" t="s">
        <v>2565</v>
      </c>
      <c r="C39" s="34">
        <v>1</v>
      </c>
    </row>
    <row r="40" spans="1:3" ht="15">
      <c r="A40" s="121" t="s">
        <v>2574</v>
      </c>
      <c r="B40" s="121" t="s">
        <v>2574</v>
      </c>
      <c r="C40" s="34">
        <v>14</v>
      </c>
    </row>
    <row r="41" spans="1:3" ht="15">
      <c r="A41" s="121" t="s">
        <v>2575</v>
      </c>
      <c r="B41" s="121" t="s">
        <v>2575</v>
      </c>
      <c r="C41" s="34">
        <v>3</v>
      </c>
    </row>
    <row r="42" spans="1:3" ht="15">
      <c r="A42" s="121" t="s">
        <v>2576</v>
      </c>
      <c r="B42" s="121" t="s">
        <v>2576</v>
      </c>
      <c r="C42" s="34">
        <v>5</v>
      </c>
    </row>
    <row r="43" spans="1:3" ht="15">
      <c r="A43" s="121" t="s">
        <v>2577</v>
      </c>
      <c r="B43" s="121" t="s">
        <v>2577</v>
      </c>
      <c r="C43" s="34">
        <v>2</v>
      </c>
    </row>
    <row r="44" spans="1:3" ht="15">
      <c r="A44" s="121" t="s">
        <v>2578</v>
      </c>
      <c r="B44" s="121" t="s">
        <v>2578</v>
      </c>
      <c r="C44" s="34">
        <v>2</v>
      </c>
    </row>
    <row r="45" spans="1:3" ht="15">
      <c r="A45" s="121" t="s">
        <v>2579</v>
      </c>
      <c r="B45" s="121" t="s">
        <v>2579</v>
      </c>
      <c r="C45" s="34">
        <v>1</v>
      </c>
    </row>
    <row r="46" spans="1:3" ht="15">
      <c r="A46" s="121" t="s">
        <v>2580</v>
      </c>
      <c r="B46" s="121" t="s">
        <v>2580</v>
      </c>
      <c r="C46"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3967</v>
      </c>
      <c r="B1" s="13" t="s">
        <v>17</v>
      </c>
    </row>
    <row r="2" spans="1:2" ht="15">
      <c r="A2" s="78" t="s">
        <v>3968</v>
      </c>
      <c r="B2" s="78" t="s">
        <v>3974</v>
      </c>
    </row>
    <row r="3" spans="1:2" ht="15">
      <c r="A3" s="78" t="s">
        <v>3969</v>
      </c>
      <c r="B3" s="78" t="s">
        <v>3975</v>
      </c>
    </row>
    <row r="4" spans="1:2" ht="15">
      <c r="A4" s="78" t="s">
        <v>3970</v>
      </c>
      <c r="B4" s="78" t="s">
        <v>3976</v>
      </c>
    </row>
    <row r="5" spans="1:2" ht="15">
      <c r="A5" s="78" t="s">
        <v>3971</v>
      </c>
      <c r="B5" s="78" t="s">
        <v>3977</v>
      </c>
    </row>
    <row r="6" spans="1:2" ht="15">
      <c r="A6" s="78" t="s">
        <v>3972</v>
      </c>
      <c r="B6" s="78" t="s">
        <v>3978</v>
      </c>
    </row>
    <row r="7" spans="1:2" ht="15">
      <c r="A7" s="78" t="s">
        <v>3973</v>
      </c>
      <c r="B7" s="78" t="s">
        <v>3975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2564</v>
      </c>
      <c r="BB2" s="13" t="s">
        <v>2594</v>
      </c>
      <c r="BC2" s="13" t="s">
        <v>2595</v>
      </c>
      <c r="BD2" s="119" t="s">
        <v>3948</v>
      </c>
      <c r="BE2" s="119" t="s">
        <v>3949</v>
      </c>
      <c r="BF2" s="119" t="s">
        <v>3950</v>
      </c>
      <c r="BG2" s="119" t="s">
        <v>3951</v>
      </c>
      <c r="BH2" s="119" t="s">
        <v>3952</v>
      </c>
      <c r="BI2" s="119" t="s">
        <v>3953</v>
      </c>
      <c r="BJ2" s="119" t="s">
        <v>3954</v>
      </c>
      <c r="BK2" s="119" t="s">
        <v>3955</v>
      </c>
      <c r="BL2" s="119" t="s">
        <v>3956</v>
      </c>
    </row>
    <row r="3" spans="1:64" ht="15" customHeight="1">
      <c r="A3" s="64" t="s">
        <v>212</v>
      </c>
      <c r="B3" s="64" t="s">
        <v>212</v>
      </c>
      <c r="C3" s="65"/>
      <c r="D3" s="66"/>
      <c r="E3" s="67"/>
      <c r="F3" s="68"/>
      <c r="G3" s="65"/>
      <c r="H3" s="69"/>
      <c r="I3" s="70"/>
      <c r="J3" s="70"/>
      <c r="K3" s="34" t="s">
        <v>65</v>
      </c>
      <c r="L3" s="71">
        <v>3</v>
      </c>
      <c r="M3" s="71"/>
      <c r="N3" s="72"/>
      <c r="O3" s="78" t="s">
        <v>176</v>
      </c>
      <c r="P3" s="80">
        <v>43688.35696759259</v>
      </c>
      <c r="Q3" s="78" t="s">
        <v>371</v>
      </c>
      <c r="R3" s="82" t="s">
        <v>560</v>
      </c>
      <c r="S3" s="78" t="s">
        <v>635</v>
      </c>
      <c r="T3" s="78" t="s">
        <v>664</v>
      </c>
      <c r="U3" s="78"/>
      <c r="V3" s="82" t="s">
        <v>829</v>
      </c>
      <c r="W3" s="80">
        <v>43688.35696759259</v>
      </c>
      <c r="X3" s="82" t="s">
        <v>935</v>
      </c>
      <c r="Y3" s="78">
        <v>61.5001</v>
      </c>
      <c r="Z3" s="78">
        <v>23.7512</v>
      </c>
      <c r="AA3" s="84" t="s">
        <v>1195</v>
      </c>
      <c r="AB3" s="78"/>
      <c r="AC3" s="78" t="b">
        <v>0</v>
      </c>
      <c r="AD3" s="78">
        <v>0</v>
      </c>
      <c r="AE3" s="84" t="s">
        <v>1459</v>
      </c>
      <c r="AF3" s="78" t="b">
        <v>0</v>
      </c>
      <c r="AG3" s="78" t="s">
        <v>1467</v>
      </c>
      <c r="AH3" s="78"/>
      <c r="AI3" s="84" t="s">
        <v>1459</v>
      </c>
      <c r="AJ3" s="78" t="b">
        <v>0</v>
      </c>
      <c r="AK3" s="78">
        <v>0</v>
      </c>
      <c r="AL3" s="84" t="s">
        <v>1459</v>
      </c>
      <c r="AM3" s="78" t="s">
        <v>1485</v>
      </c>
      <c r="AN3" s="78" t="b">
        <v>0</v>
      </c>
      <c r="AO3" s="84" t="s">
        <v>1195</v>
      </c>
      <c r="AP3" s="78" t="s">
        <v>176</v>
      </c>
      <c r="AQ3" s="78">
        <v>0</v>
      </c>
      <c r="AR3" s="78">
        <v>0</v>
      </c>
      <c r="AS3" s="78" t="s">
        <v>1500</v>
      </c>
      <c r="AT3" s="78" t="s">
        <v>1503</v>
      </c>
      <c r="AU3" s="78" t="s">
        <v>1504</v>
      </c>
      <c r="AV3" s="78" t="s">
        <v>1505</v>
      </c>
      <c r="AW3" s="78" t="s">
        <v>1508</v>
      </c>
      <c r="AX3" s="78" t="s">
        <v>1511</v>
      </c>
      <c r="AY3" s="78" t="s">
        <v>1514</v>
      </c>
      <c r="AZ3" s="82" t="s">
        <v>1515</v>
      </c>
      <c r="BA3">
        <v>1</v>
      </c>
      <c r="BB3" s="78" t="str">
        <f>REPLACE(INDEX(GroupVertices[Group],MATCH(Edges25[[#This Row],[Vertex 1]],GroupVertices[Vertex],0)),1,1,"")</f>
        <v>6</v>
      </c>
      <c r="BC3" s="78" t="str">
        <f>REPLACE(INDEX(GroupVertices[Group],MATCH(Edges25[[#This Row],[Vertex 2]],GroupVertices[Vertex],0)),1,1,"")</f>
        <v>6</v>
      </c>
      <c r="BD3" s="48">
        <v>0</v>
      </c>
      <c r="BE3" s="49">
        <v>0</v>
      </c>
      <c r="BF3" s="48">
        <v>0</v>
      </c>
      <c r="BG3" s="49">
        <v>0</v>
      </c>
      <c r="BH3" s="48">
        <v>0</v>
      </c>
      <c r="BI3" s="49">
        <v>0</v>
      </c>
      <c r="BJ3" s="48">
        <v>8</v>
      </c>
      <c r="BK3" s="49">
        <v>100</v>
      </c>
      <c r="BL3" s="48">
        <v>8</v>
      </c>
    </row>
    <row r="4" spans="1:64" ht="15" customHeight="1">
      <c r="A4" s="64" t="s">
        <v>213</v>
      </c>
      <c r="B4" s="64" t="s">
        <v>336</v>
      </c>
      <c r="C4" s="65"/>
      <c r="D4" s="66"/>
      <c r="E4" s="67"/>
      <c r="F4" s="68"/>
      <c r="G4" s="65"/>
      <c r="H4" s="69"/>
      <c r="I4" s="70"/>
      <c r="J4" s="70"/>
      <c r="K4" s="34" t="s">
        <v>65</v>
      </c>
      <c r="L4" s="77">
        <v>4</v>
      </c>
      <c r="M4" s="77"/>
      <c r="N4" s="72"/>
      <c r="O4" s="79" t="s">
        <v>369</v>
      </c>
      <c r="P4" s="81">
        <v>43688.40814814815</v>
      </c>
      <c r="Q4" s="79" t="s">
        <v>372</v>
      </c>
      <c r="R4" s="83" t="s">
        <v>561</v>
      </c>
      <c r="S4" s="79" t="s">
        <v>636</v>
      </c>
      <c r="T4" s="79" t="s">
        <v>665</v>
      </c>
      <c r="U4" s="79"/>
      <c r="V4" s="83" t="s">
        <v>830</v>
      </c>
      <c r="W4" s="81">
        <v>43688.40814814815</v>
      </c>
      <c r="X4" s="83" t="s">
        <v>936</v>
      </c>
      <c r="Y4" s="79"/>
      <c r="Z4" s="79"/>
      <c r="AA4" s="85" t="s">
        <v>1196</v>
      </c>
      <c r="AB4" s="79"/>
      <c r="AC4" s="79" t="b">
        <v>0</v>
      </c>
      <c r="AD4" s="79">
        <v>6</v>
      </c>
      <c r="AE4" s="85" t="s">
        <v>1459</v>
      </c>
      <c r="AF4" s="79" t="b">
        <v>0</v>
      </c>
      <c r="AG4" s="79" t="s">
        <v>1467</v>
      </c>
      <c r="AH4" s="79"/>
      <c r="AI4" s="85" t="s">
        <v>1459</v>
      </c>
      <c r="AJ4" s="79" t="b">
        <v>0</v>
      </c>
      <c r="AK4" s="79">
        <v>0</v>
      </c>
      <c r="AL4" s="85" t="s">
        <v>1459</v>
      </c>
      <c r="AM4" s="79" t="s">
        <v>1486</v>
      </c>
      <c r="AN4" s="79" t="b">
        <v>0</v>
      </c>
      <c r="AO4" s="85" t="s">
        <v>1196</v>
      </c>
      <c r="AP4" s="79" t="s">
        <v>176</v>
      </c>
      <c r="AQ4" s="79">
        <v>0</v>
      </c>
      <c r="AR4" s="79">
        <v>0</v>
      </c>
      <c r="AS4" s="79"/>
      <c r="AT4" s="79"/>
      <c r="AU4" s="79"/>
      <c r="AV4" s="79"/>
      <c r="AW4" s="79"/>
      <c r="AX4" s="79"/>
      <c r="AY4" s="79"/>
      <c r="AZ4" s="79"/>
      <c r="BA4">
        <v>1</v>
      </c>
      <c r="BB4" s="78" t="str">
        <f>REPLACE(INDEX(GroupVertices[Group],MATCH(Edges25[[#This Row],[Vertex 1]],GroupVertices[Vertex],0)),1,1,"")</f>
        <v>5</v>
      </c>
      <c r="BC4" s="78" t="str">
        <f>REPLACE(INDEX(GroupVertices[Group],MATCH(Edges25[[#This Row],[Vertex 2]],GroupVertices[Vertex],0)),1,1,"")</f>
        <v>5</v>
      </c>
      <c r="BD4" s="48"/>
      <c r="BE4" s="49"/>
      <c r="BF4" s="48"/>
      <c r="BG4" s="49"/>
      <c r="BH4" s="48"/>
      <c r="BI4" s="49"/>
      <c r="BJ4" s="48"/>
      <c r="BK4" s="49"/>
      <c r="BL4" s="48"/>
    </row>
    <row r="5" spans="1:64" ht="15">
      <c r="A5" s="64" t="s">
        <v>213</v>
      </c>
      <c r="B5" s="64" t="s">
        <v>337</v>
      </c>
      <c r="C5" s="65"/>
      <c r="D5" s="66"/>
      <c r="E5" s="67"/>
      <c r="F5" s="68"/>
      <c r="G5" s="65"/>
      <c r="H5" s="69"/>
      <c r="I5" s="70"/>
      <c r="J5" s="70"/>
      <c r="K5" s="34" t="s">
        <v>65</v>
      </c>
      <c r="L5" s="77">
        <v>5</v>
      </c>
      <c r="M5" s="77"/>
      <c r="N5" s="72"/>
      <c r="O5" s="79" t="s">
        <v>369</v>
      </c>
      <c r="P5" s="81">
        <v>43688.45476851852</v>
      </c>
      <c r="Q5" s="79" t="s">
        <v>373</v>
      </c>
      <c r="R5" s="83" t="s">
        <v>562</v>
      </c>
      <c r="S5" s="79" t="s">
        <v>636</v>
      </c>
      <c r="T5" s="79"/>
      <c r="U5" s="79"/>
      <c r="V5" s="83" t="s">
        <v>830</v>
      </c>
      <c r="W5" s="81">
        <v>43688.45476851852</v>
      </c>
      <c r="X5" s="83" t="s">
        <v>937</v>
      </c>
      <c r="Y5" s="79"/>
      <c r="Z5" s="79"/>
      <c r="AA5" s="85" t="s">
        <v>1197</v>
      </c>
      <c r="AB5" s="85" t="s">
        <v>1455</v>
      </c>
      <c r="AC5" s="79" t="b">
        <v>0</v>
      </c>
      <c r="AD5" s="79">
        <v>0</v>
      </c>
      <c r="AE5" s="85" t="s">
        <v>1460</v>
      </c>
      <c r="AF5" s="79" t="b">
        <v>0</v>
      </c>
      <c r="AG5" s="79" t="s">
        <v>1467</v>
      </c>
      <c r="AH5" s="79"/>
      <c r="AI5" s="85" t="s">
        <v>1459</v>
      </c>
      <c r="AJ5" s="79" t="b">
        <v>0</v>
      </c>
      <c r="AK5" s="79">
        <v>0</v>
      </c>
      <c r="AL5" s="85" t="s">
        <v>1459</v>
      </c>
      <c r="AM5" s="79" t="s">
        <v>1487</v>
      </c>
      <c r="AN5" s="79" t="b">
        <v>0</v>
      </c>
      <c r="AO5" s="85" t="s">
        <v>1455</v>
      </c>
      <c r="AP5" s="79" t="s">
        <v>176</v>
      </c>
      <c r="AQ5" s="79">
        <v>0</v>
      </c>
      <c r="AR5" s="79">
        <v>0</v>
      </c>
      <c r="AS5" s="79"/>
      <c r="AT5" s="79"/>
      <c r="AU5" s="79"/>
      <c r="AV5" s="79"/>
      <c r="AW5" s="79"/>
      <c r="AX5" s="79"/>
      <c r="AY5" s="79"/>
      <c r="AZ5" s="79"/>
      <c r="BA5">
        <v>1</v>
      </c>
      <c r="BB5" s="78" t="str">
        <f>REPLACE(INDEX(GroupVertices[Group],MATCH(Edges25[[#This Row],[Vertex 1]],GroupVertices[Vertex],0)),1,1,"")</f>
        <v>5</v>
      </c>
      <c r="BC5" s="78" t="str">
        <f>REPLACE(INDEX(GroupVertices[Group],MATCH(Edges25[[#This Row],[Vertex 2]],GroupVertices[Vertex],0)),1,1,"")</f>
        <v>5</v>
      </c>
      <c r="BD5" s="48"/>
      <c r="BE5" s="49"/>
      <c r="BF5" s="48"/>
      <c r="BG5" s="49"/>
      <c r="BH5" s="48"/>
      <c r="BI5" s="49"/>
      <c r="BJ5" s="48"/>
      <c r="BK5" s="49"/>
      <c r="BL5" s="48"/>
    </row>
    <row r="6" spans="1:64" ht="15">
      <c r="A6" s="64" t="s">
        <v>214</v>
      </c>
      <c r="B6" s="64" t="s">
        <v>215</v>
      </c>
      <c r="C6" s="65"/>
      <c r="D6" s="66"/>
      <c r="E6" s="67"/>
      <c r="F6" s="68"/>
      <c r="G6" s="65"/>
      <c r="H6" s="69"/>
      <c r="I6" s="70"/>
      <c r="J6" s="70"/>
      <c r="K6" s="34" t="s">
        <v>65</v>
      </c>
      <c r="L6" s="77">
        <v>18</v>
      </c>
      <c r="M6" s="77"/>
      <c r="N6" s="72"/>
      <c r="O6" s="79" t="s">
        <v>369</v>
      </c>
      <c r="P6" s="81">
        <v>43688.47386574074</v>
      </c>
      <c r="Q6" s="79" t="s">
        <v>374</v>
      </c>
      <c r="R6" s="83" t="s">
        <v>563</v>
      </c>
      <c r="S6" s="79" t="s">
        <v>637</v>
      </c>
      <c r="T6" s="79"/>
      <c r="U6" s="79"/>
      <c r="V6" s="83" t="s">
        <v>831</v>
      </c>
      <c r="W6" s="81">
        <v>43688.47386574074</v>
      </c>
      <c r="X6" s="83" t="s">
        <v>938</v>
      </c>
      <c r="Y6" s="79"/>
      <c r="Z6" s="79"/>
      <c r="AA6" s="85" t="s">
        <v>1198</v>
      </c>
      <c r="AB6" s="79"/>
      <c r="AC6" s="79" t="b">
        <v>0</v>
      </c>
      <c r="AD6" s="79">
        <v>0</v>
      </c>
      <c r="AE6" s="85" t="s">
        <v>1459</v>
      </c>
      <c r="AF6" s="79" t="b">
        <v>0</v>
      </c>
      <c r="AG6" s="79" t="s">
        <v>1468</v>
      </c>
      <c r="AH6" s="79"/>
      <c r="AI6" s="85" t="s">
        <v>1459</v>
      </c>
      <c r="AJ6" s="79" t="b">
        <v>0</v>
      </c>
      <c r="AK6" s="79">
        <v>2</v>
      </c>
      <c r="AL6" s="85" t="s">
        <v>1201</v>
      </c>
      <c r="AM6" s="79" t="s">
        <v>1488</v>
      </c>
      <c r="AN6" s="79" t="b">
        <v>0</v>
      </c>
      <c r="AO6" s="85" t="s">
        <v>1201</v>
      </c>
      <c r="AP6" s="79" t="s">
        <v>176</v>
      </c>
      <c r="AQ6" s="79">
        <v>0</v>
      </c>
      <c r="AR6" s="79">
        <v>0</v>
      </c>
      <c r="AS6" s="79"/>
      <c r="AT6" s="79"/>
      <c r="AU6" s="79"/>
      <c r="AV6" s="79"/>
      <c r="AW6" s="79"/>
      <c r="AX6" s="79"/>
      <c r="AY6" s="79"/>
      <c r="AZ6" s="79"/>
      <c r="BA6">
        <v>1</v>
      </c>
      <c r="BB6" s="78" t="str">
        <f>REPLACE(INDEX(GroupVertices[Group],MATCH(Edges25[[#This Row],[Vertex 1]],GroupVertices[Vertex],0)),1,1,"")</f>
        <v>9</v>
      </c>
      <c r="BC6" s="78" t="str">
        <f>REPLACE(INDEX(GroupVertices[Group],MATCH(Edges25[[#This Row],[Vertex 2]],GroupVertices[Vertex],0)),1,1,"")</f>
        <v>9</v>
      </c>
      <c r="BD6" s="48">
        <v>0</v>
      </c>
      <c r="BE6" s="49">
        <v>0</v>
      </c>
      <c r="BF6" s="48">
        <v>0</v>
      </c>
      <c r="BG6" s="49">
        <v>0</v>
      </c>
      <c r="BH6" s="48">
        <v>0</v>
      </c>
      <c r="BI6" s="49">
        <v>0</v>
      </c>
      <c r="BJ6" s="48">
        <v>12</v>
      </c>
      <c r="BK6" s="49">
        <v>100</v>
      </c>
      <c r="BL6" s="48">
        <v>12</v>
      </c>
    </row>
    <row r="7" spans="1:64" ht="15">
      <c r="A7" s="64" t="s">
        <v>215</v>
      </c>
      <c r="B7" s="64" t="s">
        <v>343</v>
      </c>
      <c r="C7" s="65"/>
      <c r="D7" s="66"/>
      <c r="E7" s="67"/>
      <c r="F7" s="68"/>
      <c r="G7" s="65"/>
      <c r="H7" s="69"/>
      <c r="I7" s="70"/>
      <c r="J7" s="70"/>
      <c r="K7" s="34" t="s">
        <v>65</v>
      </c>
      <c r="L7" s="77">
        <v>19</v>
      </c>
      <c r="M7" s="77"/>
      <c r="N7" s="72"/>
      <c r="O7" s="79" t="s">
        <v>369</v>
      </c>
      <c r="P7" s="81">
        <v>43688.43133101852</v>
      </c>
      <c r="Q7" s="79" t="s">
        <v>375</v>
      </c>
      <c r="R7" s="83" t="s">
        <v>563</v>
      </c>
      <c r="S7" s="79" t="s">
        <v>637</v>
      </c>
      <c r="T7" s="79" t="s">
        <v>666</v>
      </c>
      <c r="U7" s="83" t="s">
        <v>781</v>
      </c>
      <c r="V7" s="83" t="s">
        <v>781</v>
      </c>
      <c r="W7" s="81">
        <v>43688.43133101852</v>
      </c>
      <c r="X7" s="83" t="s">
        <v>939</v>
      </c>
      <c r="Y7" s="79"/>
      <c r="Z7" s="79"/>
      <c r="AA7" s="85" t="s">
        <v>1199</v>
      </c>
      <c r="AB7" s="79"/>
      <c r="AC7" s="79" t="b">
        <v>0</v>
      </c>
      <c r="AD7" s="79">
        <v>5</v>
      </c>
      <c r="AE7" s="85" t="s">
        <v>1459</v>
      </c>
      <c r="AF7" s="79" t="b">
        <v>0</v>
      </c>
      <c r="AG7" s="79" t="s">
        <v>1468</v>
      </c>
      <c r="AH7" s="79"/>
      <c r="AI7" s="85" t="s">
        <v>1459</v>
      </c>
      <c r="AJ7" s="79" t="b">
        <v>0</v>
      </c>
      <c r="AK7" s="79">
        <v>2</v>
      </c>
      <c r="AL7" s="85" t="s">
        <v>1459</v>
      </c>
      <c r="AM7" s="79" t="s">
        <v>1489</v>
      </c>
      <c r="AN7" s="79" t="b">
        <v>0</v>
      </c>
      <c r="AO7" s="85" t="s">
        <v>1199</v>
      </c>
      <c r="AP7" s="79" t="s">
        <v>176</v>
      </c>
      <c r="AQ7" s="79">
        <v>0</v>
      </c>
      <c r="AR7" s="79">
        <v>0</v>
      </c>
      <c r="AS7" s="79" t="s">
        <v>1501</v>
      </c>
      <c r="AT7" s="79" t="s">
        <v>1503</v>
      </c>
      <c r="AU7" s="79" t="s">
        <v>1504</v>
      </c>
      <c r="AV7" s="79" t="s">
        <v>1506</v>
      </c>
      <c r="AW7" s="79" t="s">
        <v>1509</v>
      </c>
      <c r="AX7" s="79" t="s">
        <v>1512</v>
      </c>
      <c r="AY7" s="79" t="s">
        <v>1514</v>
      </c>
      <c r="AZ7" s="83" t="s">
        <v>1516</v>
      </c>
      <c r="BA7">
        <v>3</v>
      </c>
      <c r="BB7" s="78" t="str">
        <f>REPLACE(INDEX(GroupVertices[Group],MATCH(Edges25[[#This Row],[Vertex 1]],GroupVertices[Vertex],0)),1,1,"")</f>
        <v>9</v>
      </c>
      <c r="BC7" s="78" t="str">
        <f>REPLACE(INDEX(GroupVertices[Group],MATCH(Edges25[[#This Row],[Vertex 2]],GroupVertices[Vertex],0)),1,1,"")</f>
        <v>9</v>
      </c>
      <c r="BD7" s="48">
        <v>0</v>
      </c>
      <c r="BE7" s="49">
        <v>0</v>
      </c>
      <c r="BF7" s="48">
        <v>0</v>
      </c>
      <c r="BG7" s="49">
        <v>0</v>
      </c>
      <c r="BH7" s="48">
        <v>0</v>
      </c>
      <c r="BI7" s="49">
        <v>0</v>
      </c>
      <c r="BJ7" s="48">
        <v>18</v>
      </c>
      <c r="BK7" s="49">
        <v>100</v>
      </c>
      <c r="BL7" s="48">
        <v>18</v>
      </c>
    </row>
    <row r="8" spans="1:64" ht="15">
      <c r="A8" s="64" t="s">
        <v>215</v>
      </c>
      <c r="B8" s="64" t="s">
        <v>343</v>
      </c>
      <c r="C8" s="65"/>
      <c r="D8" s="66"/>
      <c r="E8" s="67"/>
      <c r="F8" s="68"/>
      <c r="G8" s="65"/>
      <c r="H8" s="69"/>
      <c r="I8" s="70"/>
      <c r="J8" s="70"/>
      <c r="K8" s="34" t="s">
        <v>65</v>
      </c>
      <c r="L8" s="77">
        <v>20</v>
      </c>
      <c r="M8" s="77"/>
      <c r="N8" s="72"/>
      <c r="O8" s="79" t="s">
        <v>369</v>
      </c>
      <c r="P8" s="81">
        <v>43688.431597222225</v>
      </c>
      <c r="Q8" s="79" t="s">
        <v>376</v>
      </c>
      <c r="R8" s="83" t="s">
        <v>563</v>
      </c>
      <c r="S8" s="79" t="s">
        <v>637</v>
      </c>
      <c r="T8" s="79" t="s">
        <v>666</v>
      </c>
      <c r="U8" s="83" t="s">
        <v>782</v>
      </c>
      <c r="V8" s="83" t="s">
        <v>782</v>
      </c>
      <c r="W8" s="81">
        <v>43688.431597222225</v>
      </c>
      <c r="X8" s="83" t="s">
        <v>940</v>
      </c>
      <c r="Y8" s="79"/>
      <c r="Z8" s="79"/>
      <c r="AA8" s="85" t="s">
        <v>1200</v>
      </c>
      <c r="AB8" s="79"/>
      <c r="AC8" s="79" t="b">
        <v>0</v>
      </c>
      <c r="AD8" s="79">
        <v>4</v>
      </c>
      <c r="AE8" s="85" t="s">
        <v>1459</v>
      </c>
      <c r="AF8" s="79" t="b">
        <v>0</v>
      </c>
      <c r="AG8" s="79" t="s">
        <v>1468</v>
      </c>
      <c r="AH8" s="79"/>
      <c r="AI8" s="85" t="s">
        <v>1459</v>
      </c>
      <c r="AJ8" s="79" t="b">
        <v>0</v>
      </c>
      <c r="AK8" s="79">
        <v>1</v>
      </c>
      <c r="AL8" s="85" t="s">
        <v>1459</v>
      </c>
      <c r="AM8" s="79" t="s">
        <v>1489</v>
      </c>
      <c r="AN8" s="79" t="b">
        <v>0</v>
      </c>
      <c r="AO8" s="85" t="s">
        <v>1200</v>
      </c>
      <c r="AP8" s="79" t="s">
        <v>176</v>
      </c>
      <c r="AQ8" s="79">
        <v>0</v>
      </c>
      <c r="AR8" s="79">
        <v>0</v>
      </c>
      <c r="AS8" s="79" t="s">
        <v>1500</v>
      </c>
      <c r="AT8" s="79" t="s">
        <v>1503</v>
      </c>
      <c r="AU8" s="79" t="s">
        <v>1504</v>
      </c>
      <c r="AV8" s="79" t="s">
        <v>1505</v>
      </c>
      <c r="AW8" s="79" t="s">
        <v>1508</v>
      </c>
      <c r="AX8" s="79" t="s">
        <v>1511</v>
      </c>
      <c r="AY8" s="79" t="s">
        <v>1514</v>
      </c>
      <c r="AZ8" s="83" t="s">
        <v>1515</v>
      </c>
      <c r="BA8">
        <v>3</v>
      </c>
      <c r="BB8" s="78" t="str">
        <f>REPLACE(INDEX(GroupVertices[Group],MATCH(Edges25[[#This Row],[Vertex 1]],GroupVertices[Vertex],0)),1,1,"")</f>
        <v>9</v>
      </c>
      <c r="BC8" s="78" t="str">
        <f>REPLACE(INDEX(GroupVertices[Group],MATCH(Edges25[[#This Row],[Vertex 2]],GroupVertices[Vertex],0)),1,1,"")</f>
        <v>9</v>
      </c>
      <c r="BD8" s="48">
        <v>0</v>
      </c>
      <c r="BE8" s="49">
        <v>0</v>
      </c>
      <c r="BF8" s="48">
        <v>0</v>
      </c>
      <c r="BG8" s="49">
        <v>0</v>
      </c>
      <c r="BH8" s="48">
        <v>0</v>
      </c>
      <c r="BI8" s="49">
        <v>0</v>
      </c>
      <c r="BJ8" s="48">
        <v>18</v>
      </c>
      <c r="BK8" s="49">
        <v>100</v>
      </c>
      <c r="BL8" s="48">
        <v>18</v>
      </c>
    </row>
    <row r="9" spans="1:64" ht="15">
      <c r="A9" s="64" t="s">
        <v>215</v>
      </c>
      <c r="B9" s="64" t="s">
        <v>343</v>
      </c>
      <c r="C9" s="65"/>
      <c r="D9" s="66"/>
      <c r="E9" s="67"/>
      <c r="F9" s="68"/>
      <c r="G9" s="65"/>
      <c r="H9" s="69"/>
      <c r="I9" s="70"/>
      <c r="J9" s="70"/>
      <c r="K9" s="34" t="s">
        <v>65</v>
      </c>
      <c r="L9" s="77">
        <v>21</v>
      </c>
      <c r="M9" s="77"/>
      <c r="N9" s="72"/>
      <c r="O9" s="79" t="s">
        <v>369</v>
      </c>
      <c r="P9" s="81">
        <v>43688.43174768519</v>
      </c>
      <c r="Q9" s="79" t="s">
        <v>377</v>
      </c>
      <c r="R9" s="83" t="s">
        <v>563</v>
      </c>
      <c r="S9" s="79" t="s">
        <v>637</v>
      </c>
      <c r="T9" s="79" t="s">
        <v>666</v>
      </c>
      <c r="U9" s="83" t="s">
        <v>783</v>
      </c>
      <c r="V9" s="83" t="s">
        <v>783</v>
      </c>
      <c r="W9" s="81">
        <v>43688.43174768519</v>
      </c>
      <c r="X9" s="83" t="s">
        <v>941</v>
      </c>
      <c r="Y9" s="79"/>
      <c r="Z9" s="79"/>
      <c r="AA9" s="85" t="s">
        <v>1201</v>
      </c>
      <c r="AB9" s="79"/>
      <c r="AC9" s="79" t="b">
        <v>0</v>
      </c>
      <c r="AD9" s="79">
        <v>4</v>
      </c>
      <c r="AE9" s="85" t="s">
        <v>1459</v>
      </c>
      <c r="AF9" s="79" t="b">
        <v>0</v>
      </c>
      <c r="AG9" s="79" t="s">
        <v>1468</v>
      </c>
      <c r="AH9" s="79"/>
      <c r="AI9" s="85" t="s">
        <v>1459</v>
      </c>
      <c r="AJ9" s="79" t="b">
        <v>0</v>
      </c>
      <c r="AK9" s="79">
        <v>2</v>
      </c>
      <c r="AL9" s="85" t="s">
        <v>1459</v>
      </c>
      <c r="AM9" s="79" t="s">
        <v>1489</v>
      </c>
      <c r="AN9" s="79" t="b">
        <v>0</v>
      </c>
      <c r="AO9" s="85" t="s">
        <v>1201</v>
      </c>
      <c r="AP9" s="79" t="s">
        <v>176</v>
      </c>
      <c r="AQ9" s="79">
        <v>0</v>
      </c>
      <c r="AR9" s="79">
        <v>0</v>
      </c>
      <c r="AS9" s="79" t="s">
        <v>1500</v>
      </c>
      <c r="AT9" s="79" t="s">
        <v>1503</v>
      </c>
      <c r="AU9" s="79" t="s">
        <v>1504</v>
      </c>
      <c r="AV9" s="79" t="s">
        <v>1505</v>
      </c>
      <c r="AW9" s="79" t="s">
        <v>1508</v>
      </c>
      <c r="AX9" s="79" t="s">
        <v>1511</v>
      </c>
      <c r="AY9" s="79" t="s">
        <v>1514</v>
      </c>
      <c r="AZ9" s="83" t="s">
        <v>1515</v>
      </c>
      <c r="BA9">
        <v>3</v>
      </c>
      <c r="BB9" s="78" t="str">
        <f>REPLACE(INDEX(GroupVertices[Group],MATCH(Edges25[[#This Row],[Vertex 1]],GroupVertices[Vertex],0)),1,1,"")</f>
        <v>9</v>
      </c>
      <c r="BC9" s="78" t="str">
        <f>REPLACE(INDEX(GroupVertices[Group],MATCH(Edges25[[#This Row],[Vertex 2]],GroupVertices[Vertex],0)),1,1,"")</f>
        <v>9</v>
      </c>
      <c r="BD9" s="48">
        <v>0</v>
      </c>
      <c r="BE9" s="49">
        <v>0</v>
      </c>
      <c r="BF9" s="48">
        <v>0</v>
      </c>
      <c r="BG9" s="49">
        <v>0</v>
      </c>
      <c r="BH9" s="48">
        <v>0</v>
      </c>
      <c r="BI9" s="49">
        <v>0</v>
      </c>
      <c r="BJ9" s="48">
        <v>18</v>
      </c>
      <c r="BK9" s="49">
        <v>100</v>
      </c>
      <c r="BL9" s="48">
        <v>18</v>
      </c>
    </row>
    <row r="10" spans="1:64" ht="15">
      <c r="A10" s="64" t="s">
        <v>216</v>
      </c>
      <c r="B10" s="64" t="s">
        <v>343</v>
      </c>
      <c r="C10" s="65"/>
      <c r="D10" s="66"/>
      <c r="E10" s="67"/>
      <c r="F10" s="68"/>
      <c r="G10" s="65"/>
      <c r="H10" s="69"/>
      <c r="I10" s="70"/>
      <c r="J10" s="70"/>
      <c r="K10" s="34" t="s">
        <v>65</v>
      </c>
      <c r="L10" s="77">
        <v>22</v>
      </c>
      <c r="M10" s="77"/>
      <c r="N10" s="72"/>
      <c r="O10" s="79" t="s">
        <v>369</v>
      </c>
      <c r="P10" s="81">
        <v>43688.562048611115</v>
      </c>
      <c r="Q10" s="79" t="s">
        <v>378</v>
      </c>
      <c r="R10" s="79"/>
      <c r="S10" s="79"/>
      <c r="T10" s="79"/>
      <c r="U10" s="79"/>
      <c r="V10" s="83" t="s">
        <v>832</v>
      </c>
      <c r="W10" s="81">
        <v>43688.562048611115</v>
      </c>
      <c r="X10" s="83" t="s">
        <v>942</v>
      </c>
      <c r="Y10" s="79"/>
      <c r="Z10" s="79"/>
      <c r="AA10" s="85" t="s">
        <v>1202</v>
      </c>
      <c r="AB10" s="85" t="s">
        <v>1201</v>
      </c>
      <c r="AC10" s="79" t="b">
        <v>0</v>
      </c>
      <c r="AD10" s="79">
        <v>0</v>
      </c>
      <c r="AE10" s="85" t="s">
        <v>1461</v>
      </c>
      <c r="AF10" s="79" t="b">
        <v>0</v>
      </c>
      <c r="AG10" s="79" t="s">
        <v>1468</v>
      </c>
      <c r="AH10" s="79"/>
      <c r="AI10" s="85" t="s">
        <v>1459</v>
      </c>
      <c r="AJ10" s="79" t="b">
        <v>0</v>
      </c>
      <c r="AK10" s="79">
        <v>0</v>
      </c>
      <c r="AL10" s="85" t="s">
        <v>1459</v>
      </c>
      <c r="AM10" s="79" t="s">
        <v>1489</v>
      </c>
      <c r="AN10" s="79" t="b">
        <v>0</v>
      </c>
      <c r="AO10" s="85" t="s">
        <v>1201</v>
      </c>
      <c r="AP10" s="79" t="s">
        <v>176</v>
      </c>
      <c r="AQ10" s="79">
        <v>0</v>
      </c>
      <c r="AR10" s="79">
        <v>0</v>
      </c>
      <c r="AS10" s="79"/>
      <c r="AT10" s="79"/>
      <c r="AU10" s="79"/>
      <c r="AV10" s="79"/>
      <c r="AW10" s="79"/>
      <c r="AX10" s="79"/>
      <c r="AY10" s="79"/>
      <c r="AZ10" s="79"/>
      <c r="BA10">
        <v>1</v>
      </c>
      <c r="BB10" s="78" t="str">
        <f>REPLACE(INDEX(GroupVertices[Group],MATCH(Edges25[[#This Row],[Vertex 1]],GroupVertices[Vertex],0)),1,1,"")</f>
        <v>9</v>
      </c>
      <c r="BC10" s="78" t="str">
        <f>REPLACE(INDEX(GroupVertices[Group],MATCH(Edges25[[#This Row],[Vertex 2]],GroupVertices[Vertex],0)),1,1,"")</f>
        <v>9</v>
      </c>
      <c r="BD10" s="48"/>
      <c r="BE10" s="49"/>
      <c r="BF10" s="48"/>
      <c r="BG10" s="49"/>
      <c r="BH10" s="48"/>
      <c r="BI10" s="49"/>
      <c r="BJ10" s="48"/>
      <c r="BK10" s="49"/>
      <c r="BL10" s="48"/>
    </row>
    <row r="11" spans="1:64" ht="15">
      <c r="A11" s="64" t="s">
        <v>217</v>
      </c>
      <c r="B11" s="64" t="s">
        <v>215</v>
      </c>
      <c r="C11" s="65"/>
      <c r="D11" s="66"/>
      <c r="E11" s="67"/>
      <c r="F11" s="68"/>
      <c r="G11" s="65"/>
      <c r="H11" s="69"/>
      <c r="I11" s="70"/>
      <c r="J11" s="70"/>
      <c r="K11" s="34" t="s">
        <v>65</v>
      </c>
      <c r="L11" s="77">
        <v>27</v>
      </c>
      <c r="M11" s="77"/>
      <c r="N11" s="72"/>
      <c r="O11" s="79" t="s">
        <v>369</v>
      </c>
      <c r="P11" s="81">
        <v>43688.43255787037</v>
      </c>
      <c r="Q11" s="79" t="s">
        <v>374</v>
      </c>
      <c r="R11" s="83" t="s">
        <v>563</v>
      </c>
      <c r="S11" s="79" t="s">
        <v>637</v>
      </c>
      <c r="T11" s="79"/>
      <c r="U11" s="79"/>
      <c r="V11" s="83" t="s">
        <v>833</v>
      </c>
      <c r="W11" s="81">
        <v>43688.43255787037</v>
      </c>
      <c r="X11" s="83" t="s">
        <v>943</v>
      </c>
      <c r="Y11" s="79"/>
      <c r="Z11" s="79"/>
      <c r="AA11" s="85" t="s">
        <v>1203</v>
      </c>
      <c r="AB11" s="79"/>
      <c r="AC11" s="79" t="b">
        <v>0</v>
      </c>
      <c r="AD11" s="79">
        <v>0</v>
      </c>
      <c r="AE11" s="85" t="s">
        <v>1459</v>
      </c>
      <c r="AF11" s="79" t="b">
        <v>0</v>
      </c>
      <c r="AG11" s="79" t="s">
        <v>1468</v>
      </c>
      <c r="AH11" s="79"/>
      <c r="AI11" s="85" t="s">
        <v>1459</v>
      </c>
      <c r="AJ11" s="79" t="b">
        <v>0</v>
      </c>
      <c r="AK11" s="79">
        <v>2</v>
      </c>
      <c r="AL11" s="85" t="s">
        <v>1201</v>
      </c>
      <c r="AM11" s="79" t="s">
        <v>1489</v>
      </c>
      <c r="AN11" s="79" t="b">
        <v>0</v>
      </c>
      <c r="AO11" s="85" t="s">
        <v>1201</v>
      </c>
      <c r="AP11" s="79" t="s">
        <v>176</v>
      </c>
      <c r="AQ11" s="79">
        <v>0</v>
      </c>
      <c r="AR11" s="79">
        <v>0</v>
      </c>
      <c r="AS11" s="79"/>
      <c r="AT11" s="79"/>
      <c r="AU11" s="79"/>
      <c r="AV11" s="79"/>
      <c r="AW11" s="79"/>
      <c r="AX11" s="79"/>
      <c r="AY11" s="79"/>
      <c r="AZ11" s="79"/>
      <c r="BA11">
        <v>3</v>
      </c>
      <c r="BB11" s="78" t="str">
        <f>REPLACE(INDEX(GroupVertices[Group],MATCH(Edges25[[#This Row],[Vertex 1]],GroupVertices[Vertex],0)),1,1,"")</f>
        <v>9</v>
      </c>
      <c r="BC11" s="78" t="str">
        <f>REPLACE(INDEX(GroupVertices[Group],MATCH(Edges25[[#This Row],[Vertex 2]],GroupVertices[Vertex],0)),1,1,"")</f>
        <v>9</v>
      </c>
      <c r="BD11" s="48">
        <v>0</v>
      </c>
      <c r="BE11" s="49">
        <v>0</v>
      </c>
      <c r="BF11" s="48">
        <v>0</v>
      </c>
      <c r="BG11" s="49">
        <v>0</v>
      </c>
      <c r="BH11" s="48">
        <v>0</v>
      </c>
      <c r="BI11" s="49">
        <v>0</v>
      </c>
      <c r="BJ11" s="48">
        <v>12</v>
      </c>
      <c r="BK11" s="49">
        <v>100</v>
      </c>
      <c r="BL11" s="48">
        <v>12</v>
      </c>
    </row>
    <row r="12" spans="1:64" ht="15">
      <c r="A12" s="64" t="s">
        <v>217</v>
      </c>
      <c r="B12" s="64" t="s">
        <v>215</v>
      </c>
      <c r="C12" s="65"/>
      <c r="D12" s="66"/>
      <c r="E12" s="67"/>
      <c r="F12" s="68"/>
      <c r="G12" s="65"/>
      <c r="H12" s="69"/>
      <c r="I12" s="70"/>
      <c r="J12" s="70"/>
      <c r="K12" s="34" t="s">
        <v>65</v>
      </c>
      <c r="L12" s="77">
        <v>28</v>
      </c>
      <c r="M12" s="77"/>
      <c r="N12" s="72"/>
      <c r="O12" s="79" t="s">
        <v>369</v>
      </c>
      <c r="P12" s="81">
        <v>43688.432592592595</v>
      </c>
      <c r="Q12" s="79" t="s">
        <v>374</v>
      </c>
      <c r="R12" s="83" t="s">
        <v>563</v>
      </c>
      <c r="S12" s="79" t="s">
        <v>637</v>
      </c>
      <c r="T12" s="79"/>
      <c r="U12" s="79"/>
      <c r="V12" s="83" t="s">
        <v>833</v>
      </c>
      <c r="W12" s="81">
        <v>43688.432592592595</v>
      </c>
      <c r="X12" s="83" t="s">
        <v>944</v>
      </c>
      <c r="Y12" s="79"/>
      <c r="Z12" s="79"/>
      <c r="AA12" s="85" t="s">
        <v>1204</v>
      </c>
      <c r="AB12" s="79"/>
      <c r="AC12" s="79" t="b">
        <v>0</v>
      </c>
      <c r="AD12" s="79">
        <v>0</v>
      </c>
      <c r="AE12" s="85" t="s">
        <v>1459</v>
      </c>
      <c r="AF12" s="79" t="b">
        <v>0</v>
      </c>
      <c r="AG12" s="79" t="s">
        <v>1468</v>
      </c>
      <c r="AH12" s="79"/>
      <c r="AI12" s="85" t="s">
        <v>1459</v>
      </c>
      <c r="AJ12" s="79" t="b">
        <v>0</v>
      </c>
      <c r="AK12" s="79">
        <v>1</v>
      </c>
      <c r="AL12" s="85" t="s">
        <v>1200</v>
      </c>
      <c r="AM12" s="79" t="s">
        <v>1489</v>
      </c>
      <c r="AN12" s="79" t="b">
        <v>0</v>
      </c>
      <c r="AO12" s="85" t="s">
        <v>1200</v>
      </c>
      <c r="AP12" s="79" t="s">
        <v>176</v>
      </c>
      <c r="AQ12" s="79">
        <v>0</v>
      </c>
      <c r="AR12" s="79">
        <v>0</v>
      </c>
      <c r="AS12" s="79"/>
      <c r="AT12" s="79"/>
      <c r="AU12" s="79"/>
      <c r="AV12" s="79"/>
      <c r="AW12" s="79"/>
      <c r="AX12" s="79"/>
      <c r="AY12" s="79"/>
      <c r="AZ12" s="79"/>
      <c r="BA12">
        <v>3</v>
      </c>
      <c r="BB12" s="78" t="str">
        <f>REPLACE(INDEX(GroupVertices[Group],MATCH(Edges25[[#This Row],[Vertex 1]],GroupVertices[Vertex],0)),1,1,"")</f>
        <v>9</v>
      </c>
      <c r="BC12" s="78" t="str">
        <f>REPLACE(INDEX(GroupVertices[Group],MATCH(Edges25[[#This Row],[Vertex 2]],GroupVertices[Vertex],0)),1,1,"")</f>
        <v>9</v>
      </c>
      <c r="BD12" s="48">
        <v>0</v>
      </c>
      <c r="BE12" s="49">
        <v>0</v>
      </c>
      <c r="BF12" s="48">
        <v>0</v>
      </c>
      <c r="BG12" s="49">
        <v>0</v>
      </c>
      <c r="BH12" s="48">
        <v>0</v>
      </c>
      <c r="BI12" s="49">
        <v>0</v>
      </c>
      <c r="BJ12" s="48">
        <v>12</v>
      </c>
      <c r="BK12" s="49">
        <v>100</v>
      </c>
      <c r="BL12" s="48">
        <v>12</v>
      </c>
    </row>
    <row r="13" spans="1:64" ht="15">
      <c r="A13" s="64" t="s">
        <v>217</v>
      </c>
      <c r="B13" s="64" t="s">
        <v>215</v>
      </c>
      <c r="C13" s="65"/>
      <c r="D13" s="66"/>
      <c r="E13" s="67"/>
      <c r="F13" s="68"/>
      <c r="G13" s="65"/>
      <c r="H13" s="69"/>
      <c r="I13" s="70"/>
      <c r="J13" s="70"/>
      <c r="K13" s="34" t="s">
        <v>65</v>
      </c>
      <c r="L13" s="77">
        <v>29</v>
      </c>
      <c r="M13" s="77"/>
      <c r="N13" s="72"/>
      <c r="O13" s="79" t="s">
        <v>369</v>
      </c>
      <c r="P13" s="81">
        <v>43688.43263888889</v>
      </c>
      <c r="Q13" s="79" t="s">
        <v>374</v>
      </c>
      <c r="R13" s="83" t="s">
        <v>563</v>
      </c>
      <c r="S13" s="79" t="s">
        <v>637</v>
      </c>
      <c r="T13" s="79"/>
      <c r="U13" s="79"/>
      <c r="V13" s="83" t="s">
        <v>833</v>
      </c>
      <c r="W13" s="81">
        <v>43688.43263888889</v>
      </c>
      <c r="X13" s="83" t="s">
        <v>945</v>
      </c>
      <c r="Y13" s="79"/>
      <c r="Z13" s="79"/>
      <c r="AA13" s="85" t="s">
        <v>1205</v>
      </c>
      <c r="AB13" s="79"/>
      <c r="AC13" s="79" t="b">
        <v>0</v>
      </c>
      <c r="AD13" s="79">
        <v>0</v>
      </c>
      <c r="AE13" s="85" t="s">
        <v>1459</v>
      </c>
      <c r="AF13" s="79" t="b">
        <v>0</v>
      </c>
      <c r="AG13" s="79" t="s">
        <v>1468</v>
      </c>
      <c r="AH13" s="79"/>
      <c r="AI13" s="85" t="s">
        <v>1459</v>
      </c>
      <c r="AJ13" s="79" t="b">
        <v>0</v>
      </c>
      <c r="AK13" s="79">
        <v>2</v>
      </c>
      <c r="AL13" s="85" t="s">
        <v>1199</v>
      </c>
      <c r="AM13" s="79" t="s">
        <v>1489</v>
      </c>
      <c r="AN13" s="79" t="b">
        <v>0</v>
      </c>
      <c r="AO13" s="85" t="s">
        <v>1199</v>
      </c>
      <c r="AP13" s="79" t="s">
        <v>176</v>
      </c>
      <c r="AQ13" s="79">
        <v>0</v>
      </c>
      <c r="AR13" s="79">
        <v>0</v>
      </c>
      <c r="AS13" s="79"/>
      <c r="AT13" s="79"/>
      <c r="AU13" s="79"/>
      <c r="AV13" s="79"/>
      <c r="AW13" s="79"/>
      <c r="AX13" s="79"/>
      <c r="AY13" s="79"/>
      <c r="AZ13" s="79"/>
      <c r="BA13">
        <v>3</v>
      </c>
      <c r="BB13" s="78" t="str">
        <f>REPLACE(INDEX(GroupVertices[Group],MATCH(Edges25[[#This Row],[Vertex 1]],GroupVertices[Vertex],0)),1,1,"")</f>
        <v>9</v>
      </c>
      <c r="BC13" s="78" t="str">
        <f>REPLACE(INDEX(GroupVertices[Group],MATCH(Edges25[[#This Row],[Vertex 2]],GroupVertices[Vertex],0)),1,1,"")</f>
        <v>9</v>
      </c>
      <c r="BD13" s="48">
        <v>0</v>
      </c>
      <c r="BE13" s="49">
        <v>0</v>
      </c>
      <c r="BF13" s="48">
        <v>0</v>
      </c>
      <c r="BG13" s="49">
        <v>0</v>
      </c>
      <c r="BH13" s="48">
        <v>0</v>
      </c>
      <c r="BI13" s="49">
        <v>0</v>
      </c>
      <c r="BJ13" s="48">
        <v>12</v>
      </c>
      <c r="BK13" s="49">
        <v>100</v>
      </c>
      <c r="BL13" s="48">
        <v>12</v>
      </c>
    </row>
    <row r="14" spans="1:64" ht="15">
      <c r="A14" s="64" t="s">
        <v>218</v>
      </c>
      <c r="B14" s="64" t="s">
        <v>333</v>
      </c>
      <c r="C14" s="65"/>
      <c r="D14" s="66"/>
      <c r="E14" s="67"/>
      <c r="F14" s="68"/>
      <c r="G14" s="65"/>
      <c r="H14" s="69"/>
      <c r="I14" s="70"/>
      <c r="J14" s="70"/>
      <c r="K14" s="34" t="s">
        <v>65</v>
      </c>
      <c r="L14" s="77">
        <v>34</v>
      </c>
      <c r="M14" s="77"/>
      <c r="N14" s="72"/>
      <c r="O14" s="79" t="s">
        <v>369</v>
      </c>
      <c r="P14" s="81">
        <v>43688.70783564815</v>
      </c>
      <c r="Q14" s="79" t="s">
        <v>379</v>
      </c>
      <c r="R14" s="79"/>
      <c r="S14" s="79"/>
      <c r="T14" s="79" t="s">
        <v>667</v>
      </c>
      <c r="U14" s="83" t="s">
        <v>784</v>
      </c>
      <c r="V14" s="83" t="s">
        <v>784</v>
      </c>
      <c r="W14" s="81">
        <v>43688.70783564815</v>
      </c>
      <c r="X14" s="83" t="s">
        <v>946</v>
      </c>
      <c r="Y14" s="79"/>
      <c r="Z14" s="79"/>
      <c r="AA14" s="85" t="s">
        <v>1206</v>
      </c>
      <c r="AB14" s="79"/>
      <c r="AC14" s="79" t="b">
        <v>0</v>
      </c>
      <c r="AD14" s="79">
        <v>0</v>
      </c>
      <c r="AE14" s="85" t="s">
        <v>1459</v>
      </c>
      <c r="AF14" s="79" t="b">
        <v>0</v>
      </c>
      <c r="AG14" s="79" t="s">
        <v>1468</v>
      </c>
      <c r="AH14" s="79"/>
      <c r="AI14" s="85" t="s">
        <v>1459</v>
      </c>
      <c r="AJ14" s="79" t="b">
        <v>0</v>
      </c>
      <c r="AK14" s="79">
        <v>2</v>
      </c>
      <c r="AL14" s="85" t="s">
        <v>1436</v>
      </c>
      <c r="AM14" s="79" t="s">
        <v>1487</v>
      </c>
      <c r="AN14" s="79" t="b">
        <v>0</v>
      </c>
      <c r="AO14" s="85" t="s">
        <v>1436</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0</v>
      </c>
      <c r="BE14" s="49">
        <v>0</v>
      </c>
      <c r="BF14" s="48">
        <v>0</v>
      </c>
      <c r="BG14" s="49">
        <v>0</v>
      </c>
      <c r="BH14" s="48">
        <v>0</v>
      </c>
      <c r="BI14" s="49">
        <v>0</v>
      </c>
      <c r="BJ14" s="48">
        <v>11</v>
      </c>
      <c r="BK14" s="49">
        <v>100</v>
      </c>
      <c r="BL14" s="48">
        <v>11</v>
      </c>
    </row>
    <row r="15" spans="1:64" ht="15">
      <c r="A15" s="64" t="s">
        <v>219</v>
      </c>
      <c r="B15" s="64" t="s">
        <v>295</v>
      </c>
      <c r="C15" s="65"/>
      <c r="D15" s="66"/>
      <c r="E15" s="67"/>
      <c r="F15" s="68"/>
      <c r="G15" s="65"/>
      <c r="H15" s="69"/>
      <c r="I15" s="70"/>
      <c r="J15" s="70"/>
      <c r="K15" s="34" t="s">
        <v>65</v>
      </c>
      <c r="L15" s="77">
        <v>35</v>
      </c>
      <c r="M15" s="77"/>
      <c r="N15" s="72"/>
      <c r="O15" s="79" t="s">
        <v>369</v>
      </c>
      <c r="P15" s="81">
        <v>43689.55355324074</v>
      </c>
      <c r="Q15" s="79" t="s">
        <v>380</v>
      </c>
      <c r="R15" s="79"/>
      <c r="S15" s="79"/>
      <c r="T15" s="79" t="s">
        <v>666</v>
      </c>
      <c r="U15" s="79"/>
      <c r="V15" s="83" t="s">
        <v>834</v>
      </c>
      <c r="W15" s="81">
        <v>43689.55355324074</v>
      </c>
      <c r="X15" s="83" t="s">
        <v>947</v>
      </c>
      <c r="Y15" s="79"/>
      <c r="Z15" s="79"/>
      <c r="AA15" s="85" t="s">
        <v>1207</v>
      </c>
      <c r="AB15" s="79"/>
      <c r="AC15" s="79" t="b">
        <v>0</v>
      </c>
      <c r="AD15" s="79">
        <v>0</v>
      </c>
      <c r="AE15" s="85" t="s">
        <v>1459</v>
      </c>
      <c r="AF15" s="79" t="b">
        <v>0</v>
      </c>
      <c r="AG15" s="79" t="s">
        <v>1467</v>
      </c>
      <c r="AH15" s="79"/>
      <c r="AI15" s="85" t="s">
        <v>1459</v>
      </c>
      <c r="AJ15" s="79" t="b">
        <v>0</v>
      </c>
      <c r="AK15" s="79">
        <v>2</v>
      </c>
      <c r="AL15" s="85" t="s">
        <v>1415</v>
      </c>
      <c r="AM15" s="79" t="s">
        <v>1487</v>
      </c>
      <c r="AN15" s="79" t="b">
        <v>0</v>
      </c>
      <c r="AO15" s="85" t="s">
        <v>1415</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4.545454545454546</v>
      </c>
      <c r="BF15" s="48">
        <v>0</v>
      </c>
      <c r="BG15" s="49">
        <v>0</v>
      </c>
      <c r="BH15" s="48">
        <v>0</v>
      </c>
      <c r="BI15" s="49">
        <v>0</v>
      </c>
      <c r="BJ15" s="48">
        <v>21</v>
      </c>
      <c r="BK15" s="49">
        <v>95.45454545454545</v>
      </c>
      <c r="BL15" s="48">
        <v>22</v>
      </c>
    </row>
    <row r="16" spans="1:64" ht="15">
      <c r="A16" s="64" t="s">
        <v>220</v>
      </c>
      <c r="B16" s="64" t="s">
        <v>344</v>
      </c>
      <c r="C16" s="65"/>
      <c r="D16" s="66"/>
      <c r="E16" s="67"/>
      <c r="F16" s="68"/>
      <c r="G16" s="65"/>
      <c r="H16" s="69"/>
      <c r="I16" s="70"/>
      <c r="J16" s="70"/>
      <c r="K16" s="34" t="s">
        <v>65</v>
      </c>
      <c r="L16" s="77">
        <v>36</v>
      </c>
      <c r="M16" s="77"/>
      <c r="N16" s="72"/>
      <c r="O16" s="79" t="s">
        <v>369</v>
      </c>
      <c r="P16" s="81">
        <v>43689.58060185185</v>
      </c>
      <c r="Q16" s="79" t="s">
        <v>381</v>
      </c>
      <c r="R16" s="79"/>
      <c r="S16" s="79"/>
      <c r="T16" s="79" t="s">
        <v>668</v>
      </c>
      <c r="U16" s="79"/>
      <c r="V16" s="83" t="s">
        <v>835</v>
      </c>
      <c r="W16" s="81">
        <v>43689.58060185185</v>
      </c>
      <c r="X16" s="83" t="s">
        <v>948</v>
      </c>
      <c r="Y16" s="79"/>
      <c r="Z16" s="79"/>
      <c r="AA16" s="85" t="s">
        <v>1208</v>
      </c>
      <c r="AB16" s="85" t="s">
        <v>1415</v>
      </c>
      <c r="AC16" s="79" t="b">
        <v>0</v>
      </c>
      <c r="AD16" s="79">
        <v>0</v>
      </c>
      <c r="AE16" s="85" t="s">
        <v>1462</v>
      </c>
      <c r="AF16" s="79" t="b">
        <v>0</v>
      </c>
      <c r="AG16" s="79" t="s">
        <v>1467</v>
      </c>
      <c r="AH16" s="79"/>
      <c r="AI16" s="85" t="s">
        <v>1459</v>
      </c>
      <c r="AJ16" s="79" t="b">
        <v>0</v>
      </c>
      <c r="AK16" s="79">
        <v>0</v>
      </c>
      <c r="AL16" s="85" t="s">
        <v>1459</v>
      </c>
      <c r="AM16" s="79" t="s">
        <v>1488</v>
      </c>
      <c r="AN16" s="79" t="b">
        <v>0</v>
      </c>
      <c r="AO16" s="85" t="s">
        <v>1415</v>
      </c>
      <c r="AP16" s="79" t="s">
        <v>176</v>
      </c>
      <c r="AQ16" s="79">
        <v>0</v>
      </c>
      <c r="AR16" s="79">
        <v>0</v>
      </c>
      <c r="AS16" s="79" t="s">
        <v>1502</v>
      </c>
      <c r="AT16" s="79" t="s">
        <v>1503</v>
      </c>
      <c r="AU16" s="79" t="s">
        <v>1504</v>
      </c>
      <c r="AV16" s="79" t="s">
        <v>1507</v>
      </c>
      <c r="AW16" s="79" t="s">
        <v>1510</v>
      </c>
      <c r="AX16" s="79" t="s">
        <v>1513</v>
      </c>
      <c r="AY16" s="79" t="s">
        <v>1514</v>
      </c>
      <c r="AZ16" s="83" t="s">
        <v>1517</v>
      </c>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6</v>
      </c>
      <c r="BK16" s="49">
        <v>100</v>
      </c>
      <c r="BL16" s="48">
        <v>6</v>
      </c>
    </row>
    <row r="17" spans="1:64" ht="15">
      <c r="A17" s="64" t="s">
        <v>221</v>
      </c>
      <c r="B17" s="64" t="s">
        <v>345</v>
      </c>
      <c r="C17" s="65"/>
      <c r="D17" s="66"/>
      <c r="E17" s="67"/>
      <c r="F17" s="68"/>
      <c r="G17" s="65"/>
      <c r="H17" s="69"/>
      <c r="I17" s="70"/>
      <c r="J17" s="70"/>
      <c r="K17" s="34" t="s">
        <v>65</v>
      </c>
      <c r="L17" s="77">
        <v>38</v>
      </c>
      <c r="M17" s="77"/>
      <c r="N17" s="72"/>
      <c r="O17" s="79" t="s">
        <v>369</v>
      </c>
      <c r="P17" s="81">
        <v>43699.61476851852</v>
      </c>
      <c r="Q17" s="79" t="s">
        <v>382</v>
      </c>
      <c r="R17" s="79"/>
      <c r="S17" s="79"/>
      <c r="T17" s="79" t="s">
        <v>669</v>
      </c>
      <c r="U17" s="83" t="s">
        <v>785</v>
      </c>
      <c r="V17" s="83" t="s">
        <v>785</v>
      </c>
      <c r="W17" s="81">
        <v>43699.61476851852</v>
      </c>
      <c r="X17" s="83" t="s">
        <v>949</v>
      </c>
      <c r="Y17" s="79"/>
      <c r="Z17" s="79"/>
      <c r="AA17" s="85" t="s">
        <v>1209</v>
      </c>
      <c r="AB17" s="79"/>
      <c r="AC17" s="79" t="b">
        <v>0</v>
      </c>
      <c r="AD17" s="79">
        <v>7</v>
      </c>
      <c r="AE17" s="85" t="s">
        <v>1459</v>
      </c>
      <c r="AF17" s="79" t="b">
        <v>0</v>
      </c>
      <c r="AG17" s="79" t="s">
        <v>1467</v>
      </c>
      <c r="AH17" s="79"/>
      <c r="AI17" s="85" t="s">
        <v>1459</v>
      </c>
      <c r="AJ17" s="79" t="b">
        <v>0</v>
      </c>
      <c r="AK17" s="79">
        <v>2</v>
      </c>
      <c r="AL17" s="85" t="s">
        <v>1459</v>
      </c>
      <c r="AM17" s="79" t="s">
        <v>1488</v>
      </c>
      <c r="AN17" s="79" t="b">
        <v>0</v>
      </c>
      <c r="AO17" s="85" t="s">
        <v>1209</v>
      </c>
      <c r="AP17" s="79" t="s">
        <v>1499</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222</v>
      </c>
      <c r="B18" s="64" t="s">
        <v>345</v>
      </c>
      <c r="C18" s="65"/>
      <c r="D18" s="66"/>
      <c r="E18" s="67"/>
      <c r="F18" s="68"/>
      <c r="G18" s="65"/>
      <c r="H18" s="69"/>
      <c r="I18" s="70"/>
      <c r="J18" s="70"/>
      <c r="K18" s="34" t="s">
        <v>65</v>
      </c>
      <c r="L18" s="77">
        <v>39</v>
      </c>
      <c r="M18" s="77"/>
      <c r="N18" s="72"/>
      <c r="O18" s="79" t="s">
        <v>369</v>
      </c>
      <c r="P18" s="81">
        <v>43690.32189814815</v>
      </c>
      <c r="Q18" s="79" t="s">
        <v>383</v>
      </c>
      <c r="R18" s="83" t="s">
        <v>564</v>
      </c>
      <c r="S18" s="79" t="s">
        <v>635</v>
      </c>
      <c r="T18" s="79" t="s">
        <v>670</v>
      </c>
      <c r="U18" s="79"/>
      <c r="V18" s="83" t="s">
        <v>836</v>
      </c>
      <c r="W18" s="81">
        <v>43690.32189814815</v>
      </c>
      <c r="X18" s="83" t="s">
        <v>950</v>
      </c>
      <c r="Y18" s="79"/>
      <c r="Z18" s="79"/>
      <c r="AA18" s="85" t="s">
        <v>1210</v>
      </c>
      <c r="AB18" s="79"/>
      <c r="AC18" s="79" t="b">
        <v>0</v>
      </c>
      <c r="AD18" s="79">
        <v>1</v>
      </c>
      <c r="AE18" s="85" t="s">
        <v>1459</v>
      </c>
      <c r="AF18" s="79" t="b">
        <v>0</v>
      </c>
      <c r="AG18" s="79" t="s">
        <v>1467</v>
      </c>
      <c r="AH18" s="79"/>
      <c r="AI18" s="85" t="s">
        <v>1459</v>
      </c>
      <c r="AJ18" s="79" t="b">
        <v>0</v>
      </c>
      <c r="AK18" s="79">
        <v>0</v>
      </c>
      <c r="AL18" s="85" t="s">
        <v>1459</v>
      </c>
      <c r="AM18" s="79" t="s">
        <v>1485</v>
      </c>
      <c r="AN18" s="79" t="b">
        <v>0</v>
      </c>
      <c r="AO18" s="85" t="s">
        <v>1210</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c r="BE18" s="49"/>
      <c r="BF18" s="48"/>
      <c r="BG18" s="49"/>
      <c r="BH18" s="48"/>
      <c r="BI18" s="49"/>
      <c r="BJ18" s="48"/>
      <c r="BK18" s="49"/>
      <c r="BL18" s="48"/>
    </row>
    <row r="19" spans="1:64" ht="15">
      <c r="A19" s="64" t="s">
        <v>223</v>
      </c>
      <c r="B19" s="64" t="s">
        <v>346</v>
      </c>
      <c r="C19" s="65"/>
      <c r="D19" s="66"/>
      <c r="E19" s="67"/>
      <c r="F19" s="68"/>
      <c r="G19" s="65"/>
      <c r="H19" s="69"/>
      <c r="I19" s="70"/>
      <c r="J19" s="70"/>
      <c r="K19" s="34" t="s">
        <v>65</v>
      </c>
      <c r="L19" s="77">
        <v>41</v>
      </c>
      <c r="M19" s="77"/>
      <c r="N19" s="72"/>
      <c r="O19" s="79" t="s">
        <v>369</v>
      </c>
      <c r="P19" s="81">
        <v>43690.33462962963</v>
      </c>
      <c r="Q19" s="79" t="s">
        <v>384</v>
      </c>
      <c r="R19" s="79"/>
      <c r="S19" s="79"/>
      <c r="T19" s="79"/>
      <c r="U19" s="79"/>
      <c r="V19" s="83" t="s">
        <v>837</v>
      </c>
      <c r="W19" s="81">
        <v>43690.33462962963</v>
      </c>
      <c r="X19" s="83" t="s">
        <v>951</v>
      </c>
      <c r="Y19" s="79"/>
      <c r="Z19" s="79"/>
      <c r="AA19" s="85" t="s">
        <v>1211</v>
      </c>
      <c r="AB19" s="79"/>
      <c r="AC19" s="79" t="b">
        <v>0</v>
      </c>
      <c r="AD19" s="79">
        <v>0</v>
      </c>
      <c r="AE19" s="85" t="s">
        <v>1459</v>
      </c>
      <c r="AF19" s="79" t="b">
        <v>0</v>
      </c>
      <c r="AG19" s="79" t="s">
        <v>1467</v>
      </c>
      <c r="AH19" s="79"/>
      <c r="AI19" s="85" t="s">
        <v>1459</v>
      </c>
      <c r="AJ19" s="79" t="b">
        <v>0</v>
      </c>
      <c r="AK19" s="79">
        <v>3</v>
      </c>
      <c r="AL19" s="85" t="s">
        <v>1212</v>
      </c>
      <c r="AM19" s="79" t="s">
        <v>1489</v>
      </c>
      <c r="AN19" s="79" t="b">
        <v>0</v>
      </c>
      <c r="AO19" s="85" t="s">
        <v>1212</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224</v>
      </c>
      <c r="B20" s="64" t="s">
        <v>295</v>
      </c>
      <c r="C20" s="65"/>
      <c r="D20" s="66"/>
      <c r="E20" s="67"/>
      <c r="F20" s="68"/>
      <c r="G20" s="65"/>
      <c r="H20" s="69"/>
      <c r="I20" s="70"/>
      <c r="J20" s="70"/>
      <c r="K20" s="34" t="s">
        <v>65</v>
      </c>
      <c r="L20" s="77">
        <v>42</v>
      </c>
      <c r="M20" s="77"/>
      <c r="N20" s="72"/>
      <c r="O20" s="79" t="s">
        <v>369</v>
      </c>
      <c r="P20" s="81">
        <v>42855.735497685186</v>
      </c>
      <c r="Q20" s="79" t="s">
        <v>385</v>
      </c>
      <c r="R20" s="79"/>
      <c r="S20" s="79"/>
      <c r="T20" s="79" t="s">
        <v>295</v>
      </c>
      <c r="U20" s="83" t="s">
        <v>786</v>
      </c>
      <c r="V20" s="83" t="s">
        <v>786</v>
      </c>
      <c r="W20" s="81">
        <v>42855.735497685186</v>
      </c>
      <c r="X20" s="83" t="s">
        <v>952</v>
      </c>
      <c r="Y20" s="79"/>
      <c r="Z20" s="79"/>
      <c r="AA20" s="85" t="s">
        <v>1212</v>
      </c>
      <c r="AB20" s="79"/>
      <c r="AC20" s="79" t="b">
        <v>0</v>
      </c>
      <c r="AD20" s="79">
        <v>11</v>
      </c>
      <c r="AE20" s="85" t="s">
        <v>1459</v>
      </c>
      <c r="AF20" s="79" t="b">
        <v>0</v>
      </c>
      <c r="AG20" s="79" t="s">
        <v>1467</v>
      </c>
      <c r="AH20" s="79"/>
      <c r="AI20" s="85" t="s">
        <v>1459</v>
      </c>
      <c r="AJ20" s="79" t="b">
        <v>0</v>
      </c>
      <c r="AK20" s="79">
        <v>3</v>
      </c>
      <c r="AL20" s="85" t="s">
        <v>1459</v>
      </c>
      <c r="AM20" s="79" t="s">
        <v>1488</v>
      </c>
      <c r="AN20" s="79" t="b">
        <v>0</v>
      </c>
      <c r="AO20" s="85" t="s">
        <v>1212</v>
      </c>
      <c r="AP20" s="79" t="s">
        <v>1499</v>
      </c>
      <c r="AQ20" s="79">
        <v>0</v>
      </c>
      <c r="AR20" s="79">
        <v>0</v>
      </c>
      <c r="AS20" s="79" t="s">
        <v>1500</v>
      </c>
      <c r="AT20" s="79" t="s">
        <v>1503</v>
      </c>
      <c r="AU20" s="79" t="s">
        <v>1504</v>
      </c>
      <c r="AV20" s="79" t="s">
        <v>1505</v>
      </c>
      <c r="AW20" s="79" t="s">
        <v>1508</v>
      </c>
      <c r="AX20" s="79" t="s">
        <v>1511</v>
      </c>
      <c r="AY20" s="79" t="s">
        <v>1514</v>
      </c>
      <c r="AZ20" s="83" t="s">
        <v>1515</v>
      </c>
      <c r="BA20">
        <v>1</v>
      </c>
      <c r="BB20" s="78" t="str">
        <f>REPLACE(INDEX(GroupVertices[Group],MATCH(Edges25[[#This Row],[Vertex 1]],GroupVertices[Vertex],0)),1,1,"")</f>
        <v>1</v>
      </c>
      <c r="BC20" s="78" t="str">
        <f>REPLACE(INDEX(GroupVertices[Group],MATCH(Edges25[[#This Row],[Vertex 2]],GroupVertices[Vertex],0)),1,1,"")</f>
        <v>1</v>
      </c>
      <c r="BD20" s="48">
        <v>1</v>
      </c>
      <c r="BE20" s="49">
        <v>4.3478260869565215</v>
      </c>
      <c r="BF20" s="48">
        <v>0</v>
      </c>
      <c r="BG20" s="49">
        <v>0</v>
      </c>
      <c r="BH20" s="48">
        <v>0</v>
      </c>
      <c r="BI20" s="49">
        <v>0</v>
      </c>
      <c r="BJ20" s="48">
        <v>22</v>
      </c>
      <c r="BK20" s="49">
        <v>95.65217391304348</v>
      </c>
      <c r="BL20" s="48">
        <v>23</v>
      </c>
    </row>
    <row r="21" spans="1:64" ht="15">
      <c r="A21" s="64" t="s">
        <v>225</v>
      </c>
      <c r="B21" s="64" t="s">
        <v>225</v>
      </c>
      <c r="C21" s="65"/>
      <c r="D21" s="66"/>
      <c r="E21" s="67"/>
      <c r="F21" s="68"/>
      <c r="G21" s="65"/>
      <c r="H21" s="69"/>
      <c r="I21" s="70"/>
      <c r="J21" s="70"/>
      <c r="K21" s="34" t="s">
        <v>65</v>
      </c>
      <c r="L21" s="77">
        <v>45</v>
      </c>
      <c r="M21" s="77"/>
      <c r="N21" s="72"/>
      <c r="O21" s="79" t="s">
        <v>176</v>
      </c>
      <c r="P21" s="81">
        <v>43690.41475694445</v>
      </c>
      <c r="Q21" s="79" t="s">
        <v>386</v>
      </c>
      <c r="R21" s="83" t="s">
        <v>565</v>
      </c>
      <c r="S21" s="79" t="s">
        <v>638</v>
      </c>
      <c r="T21" s="79" t="s">
        <v>671</v>
      </c>
      <c r="U21" s="83" t="s">
        <v>787</v>
      </c>
      <c r="V21" s="83" t="s">
        <v>787</v>
      </c>
      <c r="W21" s="81">
        <v>43690.41475694445</v>
      </c>
      <c r="X21" s="83" t="s">
        <v>953</v>
      </c>
      <c r="Y21" s="79"/>
      <c r="Z21" s="79"/>
      <c r="AA21" s="85" t="s">
        <v>1213</v>
      </c>
      <c r="AB21" s="79"/>
      <c r="AC21" s="79" t="b">
        <v>0</v>
      </c>
      <c r="AD21" s="79">
        <v>1</v>
      </c>
      <c r="AE21" s="85" t="s">
        <v>1459</v>
      </c>
      <c r="AF21" s="79" t="b">
        <v>0</v>
      </c>
      <c r="AG21" s="79" t="s">
        <v>1467</v>
      </c>
      <c r="AH21" s="79"/>
      <c r="AI21" s="85" t="s">
        <v>1459</v>
      </c>
      <c r="AJ21" s="79" t="b">
        <v>0</v>
      </c>
      <c r="AK21" s="79">
        <v>0</v>
      </c>
      <c r="AL21" s="85" t="s">
        <v>1459</v>
      </c>
      <c r="AM21" s="79" t="s">
        <v>1487</v>
      </c>
      <c r="AN21" s="79" t="b">
        <v>0</v>
      </c>
      <c r="AO21" s="85" t="s">
        <v>1213</v>
      </c>
      <c r="AP21" s="79" t="s">
        <v>176</v>
      </c>
      <c r="AQ21" s="79">
        <v>0</v>
      </c>
      <c r="AR21" s="79">
        <v>0</v>
      </c>
      <c r="AS21" s="79"/>
      <c r="AT21" s="79"/>
      <c r="AU21" s="79"/>
      <c r="AV21" s="79"/>
      <c r="AW21" s="79"/>
      <c r="AX21" s="79"/>
      <c r="AY21" s="79"/>
      <c r="AZ21" s="79"/>
      <c r="BA21">
        <v>1</v>
      </c>
      <c r="BB21" s="78" t="str">
        <f>REPLACE(INDEX(GroupVertices[Group],MATCH(Edges25[[#This Row],[Vertex 1]],GroupVertices[Vertex],0)),1,1,"")</f>
        <v>6</v>
      </c>
      <c r="BC21" s="78" t="str">
        <f>REPLACE(INDEX(GroupVertices[Group],MATCH(Edges25[[#This Row],[Vertex 2]],GroupVertices[Vertex],0)),1,1,"")</f>
        <v>6</v>
      </c>
      <c r="BD21" s="48">
        <v>0</v>
      </c>
      <c r="BE21" s="49">
        <v>0</v>
      </c>
      <c r="BF21" s="48">
        <v>0</v>
      </c>
      <c r="BG21" s="49">
        <v>0</v>
      </c>
      <c r="BH21" s="48">
        <v>0</v>
      </c>
      <c r="BI21" s="49">
        <v>0</v>
      </c>
      <c r="BJ21" s="48">
        <v>17</v>
      </c>
      <c r="BK21" s="49">
        <v>100</v>
      </c>
      <c r="BL21" s="48">
        <v>17</v>
      </c>
    </row>
    <row r="22" spans="1:64" ht="15">
      <c r="A22" s="64" t="s">
        <v>226</v>
      </c>
      <c r="B22" s="64" t="s">
        <v>226</v>
      </c>
      <c r="C22" s="65"/>
      <c r="D22" s="66"/>
      <c r="E22" s="67"/>
      <c r="F22" s="68"/>
      <c r="G22" s="65"/>
      <c r="H22" s="69"/>
      <c r="I22" s="70"/>
      <c r="J22" s="70"/>
      <c r="K22" s="34" t="s">
        <v>65</v>
      </c>
      <c r="L22" s="77">
        <v>46</v>
      </c>
      <c r="M22" s="77"/>
      <c r="N22" s="72"/>
      <c r="O22" s="79" t="s">
        <v>176</v>
      </c>
      <c r="P22" s="81">
        <v>43690.50512731481</v>
      </c>
      <c r="Q22" s="79" t="s">
        <v>387</v>
      </c>
      <c r="R22" s="79"/>
      <c r="S22" s="79"/>
      <c r="T22" s="79" t="s">
        <v>672</v>
      </c>
      <c r="U22" s="83" t="s">
        <v>788</v>
      </c>
      <c r="V22" s="83" t="s">
        <v>788</v>
      </c>
      <c r="W22" s="81">
        <v>43690.50512731481</v>
      </c>
      <c r="X22" s="83" t="s">
        <v>954</v>
      </c>
      <c r="Y22" s="79"/>
      <c r="Z22" s="79"/>
      <c r="AA22" s="85" t="s">
        <v>1214</v>
      </c>
      <c r="AB22" s="79"/>
      <c r="AC22" s="79" t="b">
        <v>0</v>
      </c>
      <c r="AD22" s="79">
        <v>1</v>
      </c>
      <c r="AE22" s="85" t="s">
        <v>1459</v>
      </c>
      <c r="AF22" s="79" t="b">
        <v>0</v>
      </c>
      <c r="AG22" s="79" t="s">
        <v>1468</v>
      </c>
      <c r="AH22" s="79"/>
      <c r="AI22" s="85" t="s">
        <v>1459</v>
      </c>
      <c r="AJ22" s="79" t="b">
        <v>0</v>
      </c>
      <c r="AK22" s="79">
        <v>0</v>
      </c>
      <c r="AL22" s="85" t="s">
        <v>1459</v>
      </c>
      <c r="AM22" s="79" t="s">
        <v>1489</v>
      </c>
      <c r="AN22" s="79" t="b">
        <v>0</v>
      </c>
      <c r="AO22" s="85" t="s">
        <v>1214</v>
      </c>
      <c r="AP22" s="79" t="s">
        <v>176</v>
      </c>
      <c r="AQ22" s="79">
        <v>0</v>
      </c>
      <c r="AR22" s="79">
        <v>0</v>
      </c>
      <c r="AS22" s="79"/>
      <c r="AT22" s="79"/>
      <c r="AU22" s="79"/>
      <c r="AV22" s="79"/>
      <c r="AW22" s="79"/>
      <c r="AX22" s="79"/>
      <c r="AY22" s="79"/>
      <c r="AZ22" s="79"/>
      <c r="BA22">
        <v>1</v>
      </c>
      <c r="BB22" s="78" t="str">
        <f>REPLACE(INDEX(GroupVertices[Group],MATCH(Edges25[[#This Row],[Vertex 1]],GroupVertices[Vertex],0)),1,1,"")</f>
        <v>6</v>
      </c>
      <c r="BC22" s="78" t="str">
        <f>REPLACE(INDEX(GroupVertices[Group],MATCH(Edges25[[#This Row],[Vertex 2]],GroupVertices[Vertex],0)),1,1,"")</f>
        <v>6</v>
      </c>
      <c r="BD22" s="48">
        <v>0</v>
      </c>
      <c r="BE22" s="49">
        <v>0</v>
      </c>
      <c r="BF22" s="48">
        <v>0</v>
      </c>
      <c r="BG22" s="49">
        <v>0</v>
      </c>
      <c r="BH22" s="48">
        <v>0</v>
      </c>
      <c r="BI22" s="49">
        <v>0</v>
      </c>
      <c r="BJ22" s="48">
        <v>30</v>
      </c>
      <c r="BK22" s="49">
        <v>100</v>
      </c>
      <c r="BL22" s="48">
        <v>30</v>
      </c>
    </row>
    <row r="23" spans="1:64" ht="15">
      <c r="A23" s="64" t="s">
        <v>227</v>
      </c>
      <c r="B23" s="64" t="s">
        <v>284</v>
      </c>
      <c r="C23" s="65"/>
      <c r="D23" s="66"/>
      <c r="E23" s="67"/>
      <c r="F23" s="68"/>
      <c r="G23" s="65"/>
      <c r="H23" s="69"/>
      <c r="I23" s="70"/>
      <c r="J23" s="70"/>
      <c r="K23" s="34" t="s">
        <v>65</v>
      </c>
      <c r="L23" s="77">
        <v>47</v>
      </c>
      <c r="M23" s="77"/>
      <c r="N23" s="72"/>
      <c r="O23" s="79" t="s">
        <v>369</v>
      </c>
      <c r="P23" s="81">
        <v>43690.831412037034</v>
      </c>
      <c r="Q23" s="79" t="s">
        <v>388</v>
      </c>
      <c r="R23" s="79"/>
      <c r="S23" s="79"/>
      <c r="T23" s="79" t="s">
        <v>673</v>
      </c>
      <c r="U23" s="79"/>
      <c r="V23" s="83" t="s">
        <v>838</v>
      </c>
      <c r="W23" s="81">
        <v>43690.831412037034</v>
      </c>
      <c r="X23" s="83" t="s">
        <v>955</v>
      </c>
      <c r="Y23" s="79"/>
      <c r="Z23" s="79"/>
      <c r="AA23" s="85" t="s">
        <v>1215</v>
      </c>
      <c r="AB23" s="79"/>
      <c r="AC23" s="79" t="b">
        <v>0</v>
      </c>
      <c r="AD23" s="79">
        <v>0</v>
      </c>
      <c r="AE23" s="85" t="s">
        <v>1459</v>
      </c>
      <c r="AF23" s="79" t="b">
        <v>0</v>
      </c>
      <c r="AG23" s="79" t="s">
        <v>1469</v>
      </c>
      <c r="AH23" s="79"/>
      <c r="AI23" s="85" t="s">
        <v>1459</v>
      </c>
      <c r="AJ23" s="79" t="b">
        <v>0</v>
      </c>
      <c r="AK23" s="79">
        <v>6</v>
      </c>
      <c r="AL23" s="85" t="s">
        <v>1296</v>
      </c>
      <c r="AM23" s="79" t="s">
        <v>1489</v>
      </c>
      <c r="AN23" s="79" t="b">
        <v>0</v>
      </c>
      <c r="AO23" s="85" t="s">
        <v>1296</v>
      </c>
      <c r="AP23" s="79" t="s">
        <v>176</v>
      </c>
      <c r="AQ23" s="79">
        <v>0</v>
      </c>
      <c r="AR23" s="79">
        <v>0</v>
      </c>
      <c r="AS23" s="79"/>
      <c r="AT23" s="79"/>
      <c r="AU23" s="79"/>
      <c r="AV23" s="79"/>
      <c r="AW23" s="79"/>
      <c r="AX23" s="79"/>
      <c r="AY23" s="79"/>
      <c r="AZ23" s="79"/>
      <c r="BA23">
        <v>1</v>
      </c>
      <c r="BB23" s="78" t="str">
        <f>REPLACE(INDEX(GroupVertices[Group],MATCH(Edges25[[#This Row],[Vertex 1]],GroupVertices[Vertex],0)),1,1,"")</f>
        <v>11</v>
      </c>
      <c r="BC23" s="78" t="str">
        <f>REPLACE(INDEX(GroupVertices[Group],MATCH(Edges25[[#This Row],[Vertex 2]],GroupVertices[Vertex],0)),1,1,"")</f>
        <v>11</v>
      </c>
      <c r="BD23" s="48">
        <v>1</v>
      </c>
      <c r="BE23" s="49">
        <v>4.761904761904762</v>
      </c>
      <c r="BF23" s="48">
        <v>0</v>
      </c>
      <c r="BG23" s="49">
        <v>0</v>
      </c>
      <c r="BH23" s="48">
        <v>0</v>
      </c>
      <c r="BI23" s="49">
        <v>0</v>
      </c>
      <c r="BJ23" s="48">
        <v>20</v>
      </c>
      <c r="BK23" s="49">
        <v>95.23809523809524</v>
      </c>
      <c r="BL23" s="48">
        <v>21</v>
      </c>
    </row>
    <row r="24" spans="1:64" ht="15">
      <c r="A24" s="64" t="s">
        <v>228</v>
      </c>
      <c r="B24" s="64" t="s">
        <v>295</v>
      </c>
      <c r="C24" s="65"/>
      <c r="D24" s="66"/>
      <c r="E24" s="67"/>
      <c r="F24" s="68"/>
      <c r="G24" s="65"/>
      <c r="H24" s="69"/>
      <c r="I24" s="70"/>
      <c r="J24" s="70"/>
      <c r="K24" s="34" t="s">
        <v>65</v>
      </c>
      <c r="L24" s="77">
        <v>48</v>
      </c>
      <c r="M24" s="77"/>
      <c r="N24" s="72"/>
      <c r="O24" s="79" t="s">
        <v>369</v>
      </c>
      <c r="P24" s="81">
        <v>43690.834814814814</v>
      </c>
      <c r="Q24" s="79" t="s">
        <v>389</v>
      </c>
      <c r="R24" s="83" t="s">
        <v>566</v>
      </c>
      <c r="S24" s="79" t="s">
        <v>639</v>
      </c>
      <c r="T24" s="79" t="s">
        <v>674</v>
      </c>
      <c r="U24" s="79"/>
      <c r="V24" s="83" t="s">
        <v>839</v>
      </c>
      <c r="W24" s="81">
        <v>43690.834814814814</v>
      </c>
      <c r="X24" s="83" t="s">
        <v>956</v>
      </c>
      <c r="Y24" s="79"/>
      <c r="Z24" s="79"/>
      <c r="AA24" s="85" t="s">
        <v>1216</v>
      </c>
      <c r="AB24" s="79"/>
      <c r="AC24" s="79" t="b">
        <v>0</v>
      </c>
      <c r="AD24" s="79">
        <v>0</v>
      </c>
      <c r="AE24" s="85" t="s">
        <v>1459</v>
      </c>
      <c r="AF24" s="79" t="b">
        <v>1</v>
      </c>
      <c r="AG24" s="79" t="s">
        <v>1467</v>
      </c>
      <c r="AH24" s="79"/>
      <c r="AI24" s="85" t="s">
        <v>1476</v>
      </c>
      <c r="AJ24" s="79" t="b">
        <v>0</v>
      </c>
      <c r="AK24" s="79">
        <v>0</v>
      </c>
      <c r="AL24" s="85" t="s">
        <v>1459</v>
      </c>
      <c r="AM24" s="79" t="s">
        <v>1488</v>
      </c>
      <c r="AN24" s="79" t="b">
        <v>0</v>
      </c>
      <c r="AO24" s="85" t="s">
        <v>1216</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1</v>
      </c>
      <c r="BE24" s="49">
        <v>3.5714285714285716</v>
      </c>
      <c r="BF24" s="48">
        <v>0</v>
      </c>
      <c r="BG24" s="49">
        <v>0</v>
      </c>
      <c r="BH24" s="48">
        <v>0</v>
      </c>
      <c r="BI24" s="49">
        <v>0</v>
      </c>
      <c r="BJ24" s="48">
        <v>27</v>
      </c>
      <c r="BK24" s="49">
        <v>96.42857142857143</v>
      </c>
      <c r="BL24" s="48">
        <v>28</v>
      </c>
    </row>
    <row r="25" spans="1:64" ht="15">
      <c r="A25" s="64" t="s">
        <v>229</v>
      </c>
      <c r="B25" s="64" t="s">
        <v>295</v>
      </c>
      <c r="C25" s="65"/>
      <c r="D25" s="66"/>
      <c r="E25" s="67"/>
      <c r="F25" s="68"/>
      <c r="G25" s="65"/>
      <c r="H25" s="69"/>
      <c r="I25" s="70"/>
      <c r="J25" s="70"/>
      <c r="K25" s="34" t="s">
        <v>65</v>
      </c>
      <c r="L25" s="77">
        <v>49</v>
      </c>
      <c r="M25" s="77"/>
      <c r="N25" s="72"/>
      <c r="O25" s="79" t="s">
        <v>369</v>
      </c>
      <c r="P25" s="81">
        <v>43689.39560185185</v>
      </c>
      <c r="Q25" s="79" t="s">
        <v>390</v>
      </c>
      <c r="R25" s="79"/>
      <c r="S25" s="79"/>
      <c r="T25" s="79" t="s">
        <v>675</v>
      </c>
      <c r="U25" s="79"/>
      <c r="V25" s="83" t="s">
        <v>840</v>
      </c>
      <c r="W25" s="81">
        <v>43689.39560185185</v>
      </c>
      <c r="X25" s="83" t="s">
        <v>957</v>
      </c>
      <c r="Y25" s="79"/>
      <c r="Z25" s="79"/>
      <c r="AA25" s="85" t="s">
        <v>1217</v>
      </c>
      <c r="AB25" s="79"/>
      <c r="AC25" s="79" t="b">
        <v>0</v>
      </c>
      <c r="AD25" s="79">
        <v>0</v>
      </c>
      <c r="AE25" s="85" t="s">
        <v>1459</v>
      </c>
      <c r="AF25" s="79" t="b">
        <v>1</v>
      </c>
      <c r="AG25" s="79" t="s">
        <v>1467</v>
      </c>
      <c r="AH25" s="79"/>
      <c r="AI25" s="85" t="s">
        <v>1477</v>
      </c>
      <c r="AJ25" s="79" t="b">
        <v>0</v>
      </c>
      <c r="AK25" s="79">
        <v>3</v>
      </c>
      <c r="AL25" s="85" t="s">
        <v>1414</v>
      </c>
      <c r="AM25" s="79" t="s">
        <v>1489</v>
      </c>
      <c r="AN25" s="79" t="b">
        <v>0</v>
      </c>
      <c r="AO25" s="85" t="s">
        <v>1414</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1</v>
      </c>
      <c r="BD25" s="48">
        <v>0</v>
      </c>
      <c r="BE25" s="49">
        <v>0</v>
      </c>
      <c r="BF25" s="48">
        <v>0</v>
      </c>
      <c r="BG25" s="49">
        <v>0</v>
      </c>
      <c r="BH25" s="48">
        <v>0</v>
      </c>
      <c r="BI25" s="49">
        <v>0</v>
      </c>
      <c r="BJ25" s="48">
        <v>23</v>
      </c>
      <c r="BK25" s="49">
        <v>100</v>
      </c>
      <c r="BL25" s="48">
        <v>23</v>
      </c>
    </row>
    <row r="26" spans="1:64" ht="15">
      <c r="A26" s="64" t="s">
        <v>229</v>
      </c>
      <c r="B26" s="64" t="s">
        <v>306</v>
      </c>
      <c r="C26" s="65"/>
      <c r="D26" s="66"/>
      <c r="E26" s="67"/>
      <c r="F26" s="68"/>
      <c r="G26" s="65"/>
      <c r="H26" s="69"/>
      <c r="I26" s="70"/>
      <c r="J26" s="70"/>
      <c r="K26" s="34" t="s">
        <v>65</v>
      </c>
      <c r="L26" s="77">
        <v>50</v>
      </c>
      <c r="M26" s="77"/>
      <c r="N26" s="72"/>
      <c r="O26" s="79" t="s">
        <v>369</v>
      </c>
      <c r="P26" s="81">
        <v>43691.41583333333</v>
      </c>
      <c r="Q26" s="79" t="s">
        <v>391</v>
      </c>
      <c r="R26" s="79"/>
      <c r="S26" s="79"/>
      <c r="T26" s="79"/>
      <c r="U26" s="79"/>
      <c r="V26" s="83" t="s">
        <v>840</v>
      </c>
      <c r="W26" s="81">
        <v>43691.41583333333</v>
      </c>
      <c r="X26" s="83" t="s">
        <v>958</v>
      </c>
      <c r="Y26" s="79"/>
      <c r="Z26" s="79"/>
      <c r="AA26" s="85" t="s">
        <v>1218</v>
      </c>
      <c r="AB26" s="79"/>
      <c r="AC26" s="79" t="b">
        <v>0</v>
      </c>
      <c r="AD26" s="79">
        <v>0</v>
      </c>
      <c r="AE26" s="85" t="s">
        <v>1459</v>
      </c>
      <c r="AF26" s="79" t="b">
        <v>1</v>
      </c>
      <c r="AG26" s="79" t="s">
        <v>1467</v>
      </c>
      <c r="AH26" s="79"/>
      <c r="AI26" s="85" t="s">
        <v>1355</v>
      </c>
      <c r="AJ26" s="79" t="b">
        <v>0</v>
      </c>
      <c r="AK26" s="79">
        <v>1</v>
      </c>
      <c r="AL26" s="85" t="s">
        <v>1424</v>
      </c>
      <c r="AM26" s="79" t="s">
        <v>1489</v>
      </c>
      <c r="AN26" s="79" t="b">
        <v>0</v>
      </c>
      <c r="AO26" s="85" t="s">
        <v>1424</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23</v>
      </c>
      <c r="BK26" s="49">
        <v>100</v>
      </c>
      <c r="BL26" s="48">
        <v>23</v>
      </c>
    </row>
    <row r="27" spans="1:64" ht="15">
      <c r="A27" s="64" t="s">
        <v>230</v>
      </c>
      <c r="B27" s="64" t="s">
        <v>341</v>
      </c>
      <c r="C27" s="65"/>
      <c r="D27" s="66"/>
      <c r="E27" s="67"/>
      <c r="F27" s="68"/>
      <c r="G27" s="65"/>
      <c r="H27" s="69"/>
      <c r="I27" s="70"/>
      <c r="J27" s="70"/>
      <c r="K27" s="34" t="s">
        <v>65</v>
      </c>
      <c r="L27" s="77">
        <v>51</v>
      </c>
      <c r="M27" s="77"/>
      <c r="N27" s="72"/>
      <c r="O27" s="79" t="s">
        <v>369</v>
      </c>
      <c r="P27" s="81">
        <v>43691.431608796294</v>
      </c>
      <c r="Q27" s="79" t="s">
        <v>392</v>
      </c>
      <c r="R27" s="83" t="s">
        <v>567</v>
      </c>
      <c r="S27" s="79" t="s">
        <v>639</v>
      </c>
      <c r="T27" s="79" t="s">
        <v>676</v>
      </c>
      <c r="U27" s="79"/>
      <c r="V27" s="83" t="s">
        <v>841</v>
      </c>
      <c r="W27" s="81">
        <v>43691.431608796294</v>
      </c>
      <c r="X27" s="83" t="s">
        <v>959</v>
      </c>
      <c r="Y27" s="79"/>
      <c r="Z27" s="79"/>
      <c r="AA27" s="85" t="s">
        <v>1219</v>
      </c>
      <c r="AB27" s="79"/>
      <c r="AC27" s="79" t="b">
        <v>0</v>
      </c>
      <c r="AD27" s="79">
        <v>2</v>
      </c>
      <c r="AE27" s="85" t="s">
        <v>1459</v>
      </c>
      <c r="AF27" s="79" t="b">
        <v>1</v>
      </c>
      <c r="AG27" s="79" t="s">
        <v>1468</v>
      </c>
      <c r="AH27" s="79"/>
      <c r="AI27" s="85" t="s">
        <v>1478</v>
      </c>
      <c r="AJ27" s="79" t="b">
        <v>0</v>
      </c>
      <c r="AK27" s="79">
        <v>0</v>
      </c>
      <c r="AL27" s="85" t="s">
        <v>1459</v>
      </c>
      <c r="AM27" s="79" t="s">
        <v>1487</v>
      </c>
      <c r="AN27" s="79" t="b">
        <v>0</v>
      </c>
      <c r="AO27" s="85" t="s">
        <v>1219</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c r="BE27" s="49"/>
      <c r="BF27" s="48"/>
      <c r="BG27" s="49"/>
      <c r="BH27" s="48"/>
      <c r="BI27" s="49"/>
      <c r="BJ27" s="48"/>
      <c r="BK27" s="49"/>
      <c r="BL27" s="48"/>
    </row>
    <row r="28" spans="1:64" ht="15">
      <c r="A28" s="64" t="s">
        <v>231</v>
      </c>
      <c r="B28" s="64" t="s">
        <v>348</v>
      </c>
      <c r="C28" s="65"/>
      <c r="D28" s="66"/>
      <c r="E28" s="67"/>
      <c r="F28" s="68"/>
      <c r="G28" s="65"/>
      <c r="H28" s="69"/>
      <c r="I28" s="70"/>
      <c r="J28" s="70"/>
      <c r="K28" s="34" t="s">
        <v>65</v>
      </c>
      <c r="L28" s="77">
        <v>54</v>
      </c>
      <c r="M28" s="77"/>
      <c r="N28" s="72"/>
      <c r="O28" s="79" t="s">
        <v>369</v>
      </c>
      <c r="P28" s="81">
        <v>43691.5671875</v>
      </c>
      <c r="Q28" s="79" t="s">
        <v>393</v>
      </c>
      <c r="R28" s="83" t="s">
        <v>568</v>
      </c>
      <c r="S28" s="79" t="s">
        <v>640</v>
      </c>
      <c r="T28" s="79" t="s">
        <v>674</v>
      </c>
      <c r="U28" s="79"/>
      <c r="V28" s="83" t="s">
        <v>842</v>
      </c>
      <c r="W28" s="81">
        <v>43691.5671875</v>
      </c>
      <c r="X28" s="83" t="s">
        <v>960</v>
      </c>
      <c r="Y28" s="79"/>
      <c r="Z28" s="79"/>
      <c r="AA28" s="85" t="s">
        <v>1220</v>
      </c>
      <c r="AB28" s="79"/>
      <c r="AC28" s="79" t="b">
        <v>0</v>
      </c>
      <c r="AD28" s="79">
        <v>0</v>
      </c>
      <c r="AE28" s="85" t="s">
        <v>1459</v>
      </c>
      <c r="AF28" s="79" t="b">
        <v>0</v>
      </c>
      <c r="AG28" s="79" t="s">
        <v>1468</v>
      </c>
      <c r="AH28" s="79"/>
      <c r="AI28" s="85" t="s">
        <v>1459</v>
      </c>
      <c r="AJ28" s="79" t="b">
        <v>0</v>
      </c>
      <c r="AK28" s="79">
        <v>0</v>
      </c>
      <c r="AL28" s="85" t="s">
        <v>1459</v>
      </c>
      <c r="AM28" s="79" t="s">
        <v>1487</v>
      </c>
      <c r="AN28" s="79" t="b">
        <v>0</v>
      </c>
      <c r="AO28" s="85" t="s">
        <v>1220</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8</v>
      </c>
      <c r="BK28" s="49">
        <v>100</v>
      </c>
      <c r="BL28" s="48">
        <v>8</v>
      </c>
    </row>
    <row r="29" spans="1:64" ht="15">
      <c r="A29" s="64" t="s">
        <v>232</v>
      </c>
      <c r="B29" s="64" t="s">
        <v>344</v>
      </c>
      <c r="C29" s="65"/>
      <c r="D29" s="66"/>
      <c r="E29" s="67"/>
      <c r="F29" s="68"/>
      <c r="G29" s="65"/>
      <c r="H29" s="69"/>
      <c r="I29" s="70"/>
      <c r="J29" s="70"/>
      <c r="K29" s="34" t="s">
        <v>65</v>
      </c>
      <c r="L29" s="77">
        <v>56</v>
      </c>
      <c r="M29" s="77"/>
      <c r="N29" s="72"/>
      <c r="O29" s="79" t="s">
        <v>369</v>
      </c>
      <c r="P29" s="81">
        <v>43691.608935185184</v>
      </c>
      <c r="Q29" s="79" t="s">
        <v>394</v>
      </c>
      <c r="R29" s="83" t="s">
        <v>569</v>
      </c>
      <c r="S29" s="79" t="s">
        <v>641</v>
      </c>
      <c r="T29" s="79" t="s">
        <v>677</v>
      </c>
      <c r="U29" s="79"/>
      <c r="V29" s="83" t="s">
        <v>843</v>
      </c>
      <c r="W29" s="81">
        <v>43691.608935185184</v>
      </c>
      <c r="X29" s="83" t="s">
        <v>961</v>
      </c>
      <c r="Y29" s="79"/>
      <c r="Z29" s="79"/>
      <c r="AA29" s="85" t="s">
        <v>1221</v>
      </c>
      <c r="AB29" s="79"/>
      <c r="AC29" s="79" t="b">
        <v>0</v>
      </c>
      <c r="AD29" s="79">
        <v>0</v>
      </c>
      <c r="AE29" s="85" t="s">
        <v>1459</v>
      </c>
      <c r="AF29" s="79" t="b">
        <v>0</v>
      </c>
      <c r="AG29" s="79" t="s">
        <v>1467</v>
      </c>
      <c r="AH29" s="79"/>
      <c r="AI29" s="85" t="s">
        <v>1459</v>
      </c>
      <c r="AJ29" s="79" t="b">
        <v>0</v>
      </c>
      <c r="AK29" s="79">
        <v>5</v>
      </c>
      <c r="AL29" s="85" t="s">
        <v>1312</v>
      </c>
      <c r="AM29" s="79" t="s">
        <v>1487</v>
      </c>
      <c r="AN29" s="79" t="b">
        <v>0</v>
      </c>
      <c r="AO29" s="85" t="s">
        <v>1312</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c r="BE29" s="49"/>
      <c r="BF29" s="48"/>
      <c r="BG29" s="49"/>
      <c r="BH29" s="48"/>
      <c r="BI29" s="49"/>
      <c r="BJ29" s="48"/>
      <c r="BK29" s="49"/>
      <c r="BL29" s="48"/>
    </row>
    <row r="30" spans="1:64" ht="15">
      <c r="A30" s="64" t="s">
        <v>233</v>
      </c>
      <c r="B30" s="64" t="s">
        <v>268</v>
      </c>
      <c r="C30" s="65"/>
      <c r="D30" s="66"/>
      <c r="E30" s="67"/>
      <c r="F30" s="68"/>
      <c r="G30" s="65"/>
      <c r="H30" s="69"/>
      <c r="I30" s="70"/>
      <c r="J30" s="70"/>
      <c r="K30" s="34" t="s">
        <v>65</v>
      </c>
      <c r="L30" s="77">
        <v>58</v>
      </c>
      <c r="M30" s="77"/>
      <c r="N30" s="72"/>
      <c r="O30" s="79" t="s">
        <v>369</v>
      </c>
      <c r="P30" s="81">
        <v>43691.623148148145</v>
      </c>
      <c r="Q30" s="79" t="s">
        <v>395</v>
      </c>
      <c r="R30" s="79"/>
      <c r="S30" s="79"/>
      <c r="T30" s="79"/>
      <c r="U30" s="79"/>
      <c r="V30" s="83" t="s">
        <v>844</v>
      </c>
      <c r="W30" s="81">
        <v>43691.623148148145</v>
      </c>
      <c r="X30" s="83" t="s">
        <v>962</v>
      </c>
      <c r="Y30" s="79"/>
      <c r="Z30" s="79"/>
      <c r="AA30" s="85" t="s">
        <v>1222</v>
      </c>
      <c r="AB30" s="79"/>
      <c r="AC30" s="79" t="b">
        <v>0</v>
      </c>
      <c r="AD30" s="79">
        <v>0</v>
      </c>
      <c r="AE30" s="85" t="s">
        <v>1459</v>
      </c>
      <c r="AF30" s="79" t="b">
        <v>1</v>
      </c>
      <c r="AG30" s="79" t="s">
        <v>1468</v>
      </c>
      <c r="AH30" s="79"/>
      <c r="AI30" s="85" t="s">
        <v>1479</v>
      </c>
      <c r="AJ30" s="79" t="b">
        <v>0</v>
      </c>
      <c r="AK30" s="79">
        <v>2</v>
      </c>
      <c r="AL30" s="85" t="s">
        <v>1271</v>
      </c>
      <c r="AM30" s="79" t="s">
        <v>1488</v>
      </c>
      <c r="AN30" s="79" t="b">
        <v>0</v>
      </c>
      <c r="AO30" s="85" t="s">
        <v>1271</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0</v>
      </c>
      <c r="BE30" s="49">
        <v>0</v>
      </c>
      <c r="BF30" s="48">
        <v>0</v>
      </c>
      <c r="BG30" s="49">
        <v>0</v>
      </c>
      <c r="BH30" s="48">
        <v>0</v>
      </c>
      <c r="BI30" s="49">
        <v>0</v>
      </c>
      <c r="BJ30" s="48">
        <v>19</v>
      </c>
      <c r="BK30" s="49">
        <v>100</v>
      </c>
      <c r="BL30" s="48">
        <v>19</v>
      </c>
    </row>
    <row r="31" spans="1:64" ht="15">
      <c r="A31" s="64" t="s">
        <v>234</v>
      </c>
      <c r="B31" s="64" t="s">
        <v>344</v>
      </c>
      <c r="C31" s="65"/>
      <c r="D31" s="66"/>
      <c r="E31" s="67"/>
      <c r="F31" s="68"/>
      <c r="G31" s="65"/>
      <c r="H31" s="69"/>
      <c r="I31" s="70"/>
      <c r="J31" s="70"/>
      <c r="K31" s="34" t="s">
        <v>65</v>
      </c>
      <c r="L31" s="77">
        <v>59</v>
      </c>
      <c r="M31" s="77"/>
      <c r="N31" s="72"/>
      <c r="O31" s="79" t="s">
        <v>369</v>
      </c>
      <c r="P31" s="81">
        <v>43691.71019675926</v>
      </c>
      <c r="Q31" s="79" t="s">
        <v>394</v>
      </c>
      <c r="R31" s="83" t="s">
        <v>569</v>
      </c>
      <c r="S31" s="79" t="s">
        <v>641</v>
      </c>
      <c r="T31" s="79" t="s">
        <v>677</v>
      </c>
      <c r="U31" s="79"/>
      <c r="V31" s="83" t="s">
        <v>845</v>
      </c>
      <c r="W31" s="81">
        <v>43691.71019675926</v>
      </c>
      <c r="X31" s="83" t="s">
        <v>963</v>
      </c>
      <c r="Y31" s="79"/>
      <c r="Z31" s="79"/>
      <c r="AA31" s="85" t="s">
        <v>1223</v>
      </c>
      <c r="AB31" s="79"/>
      <c r="AC31" s="79" t="b">
        <v>0</v>
      </c>
      <c r="AD31" s="79">
        <v>0</v>
      </c>
      <c r="AE31" s="85" t="s">
        <v>1459</v>
      </c>
      <c r="AF31" s="79" t="b">
        <v>0</v>
      </c>
      <c r="AG31" s="79" t="s">
        <v>1467</v>
      </c>
      <c r="AH31" s="79"/>
      <c r="AI31" s="85" t="s">
        <v>1459</v>
      </c>
      <c r="AJ31" s="79" t="b">
        <v>0</v>
      </c>
      <c r="AK31" s="79">
        <v>5</v>
      </c>
      <c r="AL31" s="85" t="s">
        <v>1312</v>
      </c>
      <c r="AM31" s="79" t="s">
        <v>1487</v>
      </c>
      <c r="AN31" s="79" t="b">
        <v>0</v>
      </c>
      <c r="AO31" s="85" t="s">
        <v>1312</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0</v>
      </c>
      <c r="BE31" s="49">
        <v>0</v>
      </c>
      <c r="BF31" s="48">
        <v>0</v>
      </c>
      <c r="BG31" s="49">
        <v>0</v>
      </c>
      <c r="BH31" s="48">
        <v>0</v>
      </c>
      <c r="BI31" s="49">
        <v>0</v>
      </c>
      <c r="BJ31" s="48">
        <v>14</v>
      </c>
      <c r="BK31" s="49">
        <v>100</v>
      </c>
      <c r="BL31" s="48">
        <v>14</v>
      </c>
    </row>
    <row r="32" spans="1:64" ht="15">
      <c r="A32" s="64" t="s">
        <v>234</v>
      </c>
      <c r="B32" s="64" t="s">
        <v>295</v>
      </c>
      <c r="C32" s="65"/>
      <c r="D32" s="66"/>
      <c r="E32" s="67"/>
      <c r="F32" s="68"/>
      <c r="G32" s="65"/>
      <c r="H32" s="69"/>
      <c r="I32" s="70"/>
      <c r="J32" s="70"/>
      <c r="K32" s="34" t="s">
        <v>65</v>
      </c>
      <c r="L32" s="77">
        <v>61</v>
      </c>
      <c r="M32" s="77"/>
      <c r="N32" s="72"/>
      <c r="O32" s="79" t="s">
        <v>369</v>
      </c>
      <c r="P32" s="81">
        <v>43691.71090277778</v>
      </c>
      <c r="Q32" s="79" t="s">
        <v>396</v>
      </c>
      <c r="R32" s="79"/>
      <c r="S32" s="79"/>
      <c r="T32" s="79" t="s">
        <v>678</v>
      </c>
      <c r="U32" s="79"/>
      <c r="V32" s="83" t="s">
        <v>845</v>
      </c>
      <c r="W32" s="81">
        <v>43691.71090277778</v>
      </c>
      <c r="X32" s="83" t="s">
        <v>964</v>
      </c>
      <c r="Y32" s="79"/>
      <c r="Z32" s="79"/>
      <c r="AA32" s="85" t="s">
        <v>1224</v>
      </c>
      <c r="AB32" s="79"/>
      <c r="AC32" s="79" t="b">
        <v>0</v>
      </c>
      <c r="AD32" s="79">
        <v>0</v>
      </c>
      <c r="AE32" s="85" t="s">
        <v>1459</v>
      </c>
      <c r="AF32" s="79" t="b">
        <v>0</v>
      </c>
      <c r="AG32" s="79" t="s">
        <v>1467</v>
      </c>
      <c r="AH32" s="79"/>
      <c r="AI32" s="85" t="s">
        <v>1459</v>
      </c>
      <c r="AJ32" s="79" t="b">
        <v>0</v>
      </c>
      <c r="AK32" s="79">
        <v>2</v>
      </c>
      <c r="AL32" s="85" t="s">
        <v>1317</v>
      </c>
      <c r="AM32" s="79" t="s">
        <v>1487</v>
      </c>
      <c r="AN32" s="79" t="b">
        <v>0</v>
      </c>
      <c r="AO32" s="85" t="s">
        <v>1317</v>
      </c>
      <c r="AP32" s="79" t="s">
        <v>176</v>
      </c>
      <c r="AQ32" s="79">
        <v>0</v>
      </c>
      <c r="AR32" s="79">
        <v>0</v>
      </c>
      <c r="AS32" s="79"/>
      <c r="AT32" s="79"/>
      <c r="AU32" s="79"/>
      <c r="AV32" s="79"/>
      <c r="AW32" s="79"/>
      <c r="AX32" s="79"/>
      <c r="AY32" s="79"/>
      <c r="AZ32" s="79"/>
      <c r="BA32">
        <v>3</v>
      </c>
      <c r="BB32" s="78" t="str">
        <f>REPLACE(INDEX(GroupVertices[Group],MATCH(Edges25[[#This Row],[Vertex 1]],GroupVertices[Vertex],0)),1,1,"")</f>
        <v>1</v>
      </c>
      <c r="BC32" s="78" t="str">
        <f>REPLACE(INDEX(GroupVertices[Group],MATCH(Edges25[[#This Row],[Vertex 2]],GroupVertices[Vertex],0)),1,1,"")</f>
        <v>1</v>
      </c>
      <c r="BD32" s="48">
        <v>1</v>
      </c>
      <c r="BE32" s="49">
        <v>3.8461538461538463</v>
      </c>
      <c r="BF32" s="48">
        <v>0</v>
      </c>
      <c r="BG32" s="49">
        <v>0</v>
      </c>
      <c r="BH32" s="48">
        <v>0</v>
      </c>
      <c r="BI32" s="49">
        <v>0</v>
      </c>
      <c r="BJ32" s="48">
        <v>25</v>
      </c>
      <c r="BK32" s="49">
        <v>96.15384615384616</v>
      </c>
      <c r="BL32" s="48">
        <v>26</v>
      </c>
    </row>
    <row r="33" spans="1:64" ht="15">
      <c r="A33" s="64" t="s">
        <v>234</v>
      </c>
      <c r="B33" s="64" t="s">
        <v>295</v>
      </c>
      <c r="C33" s="65"/>
      <c r="D33" s="66"/>
      <c r="E33" s="67"/>
      <c r="F33" s="68"/>
      <c r="G33" s="65"/>
      <c r="H33" s="69"/>
      <c r="I33" s="70"/>
      <c r="J33" s="70"/>
      <c r="K33" s="34" t="s">
        <v>65</v>
      </c>
      <c r="L33" s="77">
        <v>62</v>
      </c>
      <c r="M33" s="77"/>
      <c r="N33" s="72"/>
      <c r="O33" s="79" t="s">
        <v>369</v>
      </c>
      <c r="P33" s="81">
        <v>43691.710960648146</v>
      </c>
      <c r="Q33" s="79" t="s">
        <v>397</v>
      </c>
      <c r="R33" s="79"/>
      <c r="S33" s="79"/>
      <c r="T33" s="79" t="s">
        <v>674</v>
      </c>
      <c r="U33" s="79"/>
      <c r="V33" s="83" t="s">
        <v>845</v>
      </c>
      <c r="W33" s="81">
        <v>43691.710960648146</v>
      </c>
      <c r="X33" s="83" t="s">
        <v>965</v>
      </c>
      <c r="Y33" s="79"/>
      <c r="Z33" s="79"/>
      <c r="AA33" s="85" t="s">
        <v>1225</v>
      </c>
      <c r="AB33" s="79"/>
      <c r="AC33" s="79" t="b">
        <v>0</v>
      </c>
      <c r="AD33" s="79">
        <v>0</v>
      </c>
      <c r="AE33" s="85" t="s">
        <v>1459</v>
      </c>
      <c r="AF33" s="79" t="b">
        <v>0</v>
      </c>
      <c r="AG33" s="79" t="s">
        <v>1467</v>
      </c>
      <c r="AH33" s="79"/>
      <c r="AI33" s="85" t="s">
        <v>1459</v>
      </c>
      <c r="AJ33" s="79" t="b">
        <v>0</v>
      </c>
      <c r="AK33" s="79">
        <v>4</v>
      </c>
      <c r="AL33" s="85" t="s">
        <v>1310</v>
      </c>
      <c r="AM33" s="79" t="s">
        <v>1487</v>
      </c>
      <c r="AN33" s="79" t="b">
        <v>0</v>
      </c>
      <c r="AO33" s="85" t="s">
        <v>1310</v>
      </c>
      <c r="AP33" s="79" t="s">
        <v>176</v>
      </c>
      <c r="AQ33" s="79">
        <v>0</v>
      </c>
      <c r="AR33" s="79">
        <v>0</v>
      </c>
      <c r="AS33" s="79"/>
      <c r="AT33" s="79"/>
      <c r="AU33" s="79"/>
      <c r="AV33" s="79"/>
      <c r="AW33" s="79"/>
      <c r="AX33" s="79"/>
      <c r="AY33" s="79"/>
      <c r="AZ33" s="79"/>
      <c r="BA33">
        <v>3</v>
      </c>
      <c r="BB33" s="78" t="str">
        <f>REPLACE(INDEX(GroupVertices[Group],MATCH(Edges25[[#This Row],[Vertex 1]],GroupVertices[Vertex],0)),1,1,"")</f>
        <v>1</v>
      </c>
      <c r="BC33" s="78" t="str">
        <f>REPLACE(INDEX(GroupVertices[Group],MATCH(Edges25[[#This Row],[Vertex 2]],GroupVertices[Vertex],0)),1,1,"")</f>
        <v>1</v>
      </c>
      <c r="BD33" s="48">
        <v>1</v>
      </c>
      <c r="BE33" s="49">
        <v>5.555555555555555</v>
      </c>
      <c r="BF33" s="48">
        <v>0</v>
      </c>
      <c r="BG33" s="49">
        <v>0</v>
      </c>
      <c r="BH33" s="48">
        <v>0</v>
      </c>
      <c r="BI33" s="49">
        <v>0</v>
      </c>
      <c r="BJ33" s="48">
        <v>17</v>
      </c>
      <c r="BK33" s="49">
        <v>94.44444444444444</v>
      </c>
      <c r="BL33" s="48">
        <v>18</v>
      </c>
    </row>
    <row r="34" spans="1:64" ht="15">
      <c r="A34" s="64" t="s">
        <v>235</v>
      </c>
      <c r="B34" s="64" t="s">
        <v>333</v>
      </c>
      <c r="C34" s="65"/>
      <c r="D34" s="66"/>
      <c r="E34" s="67"/>
      <c r="F34" s="68"/>
      <c r="G34" s="65"/>
      <c r="H34" s="69"/>
      <c r="I34" s="70"/>
      <c r="J34" s="70"/>
      <c r="K34" s="34" t="s">
        <v>65</v>
      </c>
      <c r="L34" s="77">
        <v>63</v>
      </c>
      <c r="M34" s="77"/>
      <c r="N34" s="72"/>
      <c r="O34" s="79" t="s">
        <v>369</v>
      </c>
      <c r="P34" s="81">
        <v>43692.06957175926</v>
      </c>
      <c r="Q34" s="79" t="s">
        <v>398</v>
      </c>
      <c r="R34" s="79"/>
      <c r="S34" s="79"/>
      <c r="T34" s="79" t="s">
        <v>679</v>
      </c>
      <c r="U34" s="79"/>
      <c r="V34" s="83" t="s">
        <v>846</v>
      </c>
      <c r="W34" s="81">
        <v>43692.06957175926</v>
      </c>
      <c r="X34" s="83" t="s">
        <v>966</v>
      </c>
      <c r="Y34" s="79"/>
      <c r="Z34" s="79"/>
      <c r="AA34" s="85" t="s">
        <v>1226</v>
      </c>
      <c r="AB34" s="79"/>
      <c r="AC34" s="79" t="b">
        <v>0</v>
      </c>
      <c r="AD34" s="79">
        <v>0</v>
      </c>
      <c r="AE34" s="85" t="s">
        <v>1459</v>
      </c>
      <c r="AF34" s="79" t="b">
        <v>0</v>
      </c>
      <c r="AG34" s="79" t="s">
        <v>1468</v>
      </c>
      <c r="AH34" s="79"/>
      <c r="AI34" s="85" t="s">
        <v>1459</v>
      </c>
      <c r="AJ34" s="79" t="b">
        <v>0</v>
      </c>
      <c r="AK34" s="79">
        <v>1</v>
      </c>
      <c r="AL34" s="85" t="s">
        <v>1438</v>
      </c>
      <c r="AM34" s="79" t="s">
        <v>1487</v>
      </c>
      <c r="AN34" s="79" t="b">
        <v>0</v>
      </c>
      <c r="AO34" s="85" t="s">
        <v>1438</v>
      </c>
      <c r="AP34" s="79" t="s">
        <v>176</v>
      </c>
      <c r="AQ34" s="79">
        <v>0</v>
      </c>
      <c r="AR34" s="79">
        <v>0</v>
      </c>
      <c r="AS34" s="79"/>
      <c r="AT34" s="79"/>
      <c r="AU34" s="79"/>
      <c r="AV34" s="79"/>
      <c r="AW34" s="79"/>
      <c r="AX34" s="79"/>
      <c r="AY34" s="79"/>
      <c r="AZ34" s="79"/>
      <c r="BA34">
        <v>2</v>
      </c>
      <c r="BB34" s="78" t="str">
        <f>REPLACE(INDEX(GroupVertices[Group],MATCH(Edges25[[#This Row],[Vertex 1]],GroupVertices[Vertex],0)),1,1,"")</f>
        <v>5</v>
      </c>
      <c r="BC34" s="78" t="str">
        <f>REPLACE(INDEX(GroupVertices[Group],MATCH(Edges25[[#This Row],[Vertex 2]],GroupVertices[Vertex],0)),1,1,"")</f>
        <v>5</v>
      </c>
      <c r="BD34" s="48">
        <v>0</v>
      </c>
      <c r="BE34" s="49">
        <v>0</v>
      </c>
      <c r="BF34" s="48">
        <v>0</v>
      </c>
      <c r="BG34" s="49">
        <v>0</v>
      </c>
      <c r="BH34" s="48">
        <v>0</v>
      </c>
      <c r="BI34" s="49">
        <v>0</v>
      </c>
      <c r="BJ34" s="48">
        <v>16</v>
      </c>
      <c r="BK34" s="49">
        <v>100</v>
      </c>
      <c r="BL34" s="48">
        <v>16</v>
      </c>
    </row>
    <row r="35" spans="1:64" ht="15">
      <c r="A35" s="64" t="s">
        <v>235</v>
      </c>
      <c r="B35" s="64" t="s">
        <v>333</v>
      </c>
      <c r="C35" s="65"/>
      <c r="D35" s="66"/>
      <c r="E35" s="67"/>
      <c r="F35" s="68"/>
      <c r="G35" s="65"/>
      <c r="H35" s="69"/>
      <c r="I35" s="70"/>
      <c r="J35" s="70"/>
      <c r="K35" s="34" t="s">
        <v>65</v>
      </c>
      <c r="L35" s="77">
        <v>64</v>
      </c>
      <c r="M35" s="77"/>
      <c r="N35" s="72"/>
      <c r="O35" s="79" t="s">
        <v>369</v>
      </c>
      <c r="P35" s="81">
        <v>43692.06982638889</v>
      </c>
      <c r="Q35" s="79" t="s">
        <v>399</v>
      </c>
      <c r="R35" s="79"/>
      <c r="S35" s="79"/>
      <c r="T35" s="79" t="s">
        <v>680</v>
      </c>
      <c r="U35" s="79"/>
      <c r="V35" s="83" t="s">
        <v>846</v>
      </c>
      <c r="W35" s="81">
        <v>43692.06982638889</v>
      </c>
      <c r="X35" s="83" t="s">
        <v>967</v>
      </c>
      <c r="Y35" s="79"/>
      <c r="Z35" s="79"/>
      <c r="AA35" s="85" t="s">
        <v>1227</v>
      </c>
      <c r="AB35" s="79"/>
      <c r="AC35" s="79" t="b">
        <v>0</v>
      </c>
      <c r="AD35" s="79">
        <v>0</v>
      </c>
      <c r="AE35" s="85" t="s">
        <v>1459</v>
      </c>
      <c r="AF35" s="79" t="b">
        <v>0</v>
      </c>
      <c r="AG35" s="79" t="s">
        <v>1468</v>
      </c>
      <c r="AH35" s="79"/>
      <c r="AI35" s="85" t="s">
        <v>1459</v>
      </c>
      <c r="AJ35" s="79" t="b">
        <v>0</v>
      </c>
      <c r="AK35" s="79">
        <v>2</v>
      </c>
      <c r="AL35" s="85" t="s">
        <v>1439</v>
      </c>
      <c r="AM35" s="79" t="s">
        <v>1487</v>
      </c>
      <c r="AN35" s="79" t="b">
        <v>0</v>
      </c>
      <c r="AO35" s="85" t="s">
        <v>1439</v>
      </c>
      <c r="AP35" s="79" t="s">
        <v>176</v>
      </c>
      <c r="AQ35" s="79">
        <v>0</v>
      </c>
      <c r="AR35" s="79">
        <v>0</v>
      </c>
      <c r="AS35" s="79"/>
      <c r="AT35" s="79"/>
      <c r="AU35" s="79"/>
      <c r="AV35" s="79"/>
      <c r="AW35" s="79"/>
      <c r="AX35" s="79"/>
      <c r="AY35" s="79"/>
      <c r="AZ35" s="79"/>
      <c r="BA35">
        <v>2</v>
      </c>
      <c r="BB35" s="78" t="str">
        <f>REPLACE(INDEX(GroupVertices[Group],MATCH(Edges25[[#This Row],[Vertex 1]],GroupVertices[Vertex],0)),1,1,"")</f>
        <v>5</v>
      </c>
      <c r="BC35" s="78" t="str">
        <f>REPLACE(INDEX(GroupVertices[Group],MATCH(Edges25[[#This Row],[Vertex 2]],GroupVertices[Vertex],0)),1,1,"")</f>
        <v>5</v>
      </c>
      <c r="BD35" s="48">
        <v>0</v>
      </c>
      <c r="BE35" s="49">
        <v>0</v>
      </c>
      <c r="BF35" s="48">
        <v>0</v>
      </c>
      <c r="BG35" s="49">
        <v>0</v>
      </c>
      <c r="BH35" s="48">
        <v>0</v>
      </c>
      <c r="BI35" s="49">
        <v>0</v>
      </c>
      <c r="BJ35" s="48">
        <v>15</v>
      </c>
      <c r="BK35" s="49">
        <v>100</v>
      </c>
      <c r="BL35" s="48">
        <v>15</v>
      </c>
    </row>
    <row r="36" spans="1:64" ht="15">
      <c r="A36" s="64" t="s">
        <v>236</v>
      </c>
      <c r="B36" s="64" t="s">
        <v>236</v>
      </c>
      <c r="C36" s="65"/>
      <c r="D36" s="66"/>
      <c r="E36" s="67"/>
      <c r="F36" s="68"/>
      <c r="G36" s="65"/>
      <c r="H36" s="69"/>
      <c r="I36" s="70"/>
      <c r="J36" s="70"/>
      <c r="K36" s="34" t="s">
        <v>65</v>
      </c>
      <c r="L36" s="77">
        <v>65</v>
      </c>
      <c r="M36" s="77"/>
      <c r="N36" s="72"/>
      <c r="O36" s="79" t="s">
        <v>176</v>
      </c>
      <c r="P36" s="81">
        <v>43692.102638888886</v>
      </c>
      <c r="Q36" s="79" t="s">
        <v>400</v>
      </c>
      <c r="R36" s="83" t="s">
        <v>570</v>
      </c>
      <c r="S36" s="79" t="s">
        <v>642</v>
      </c>
      <c r="T36" s="79" t="s">
        <v>681</v>
      </c>
      <c r="U36" s="83" t="s">
        <v>789</v>
      </c>
      <c r="V36" s="83" t="s">
        <v>789</v>
      </c>
      <c r="W36" s="81">
        <v>43692.102638888886</v>
      </c>
      <c r="X36" s="83" t="s">
        <v>968</v>
      </c>
      <c r="Y36" s="79"/>
      <c r="Z36" s="79"/>
      <c r="AA36" s="85" t="s">
        <v>1228</v>
      </c>
      <c r="AB36" s="79"/>
      <c r="AC36" s="79" t="b">
        <v>0</v>
      </c>
      <c r="AD36" s="79">
        <v>1</v>
      </c>
      <c r="AE36" s="85" t="s">
        <v>1459</v>
      </c>
      <c r="AF36" s="79" t="b">
        <v>0</v>
      </c>
      <c r="AG36" s="79" t="s">
        <v>1467</v>
      </c>
      <c r="AH36" s="79"/>
      <c r="AI36" s="85" t="s">
        <v>1459</v>
      </c>
      <c r="AJ36" s="79" t="b">
        <v>0</v>
      </c>
      <c r="AK36" s="79">
        <v>1</v>
      </c>
      <c r="AL36" s="85" t="s">
        <v>1459</v>
      </c>
      <c r="AM36" s="79" t="s">
        <v>1487</v>
      </c>
      <c r="AN36" s="79" t="b">
        <v>0</v>
      </c>
      <c r="AO36" s="85" t="s">
        <v>1228</v>
      </c>
      <c r="AP36" s="79" t="s">
        <v>176</v>
      </c>
      <c r="AQ36" s="79">
        <v>0</v>
      </c>
      <c r="AR36" s="79">
        <v>0</v>
      </c>
      <c r="AS36" s="79"/>
      <c r="AT36" s="79"/>
      <c r="AU36" s="79"/>
      <c r="AV36" s="79"/>
      <c r="AW36" s="79"/>
      <c r="AX36" s="79"/>
      <c r="AY36" s="79"/>
      <c r="AZ36" s="79"/>
      <c r="BA36">
        <v>1</v>
      </c>
      <c r="BB36" s="78" t="str">
        <f>REPLACE(INDEX(GroupVertices[Group],MATCH(Edges25[[#This Row],[Vertex 1]],GroupVertices[Vertex],0)),1,1,"")</f>
        <v>16</v>
      </c>
      <c r="BC36" s="78" t="str">
        <f>REPLACE(INDEX(GroupVertices[Group],MATCH(Edges25[[#This Row],[Vertex 2]],GroupVertices[Vertex],0)),1,1,"")</f>
        <v>16</v>
      </c>
      <c r="BD36" s="48">
        <v>1</v>
      </c>
      <c r="BE36" s="49">
        <v>3.125</v>
      </c>
      <c r="BF36" s="48">
        <v>0</v>
      </c>
      <c r="BG36" s="49">
        <v>0</v>
      </c>
      <c r="BH36" s="48">
        <v>0</v>
      </c>
      <c r="BI36" s="49">
        <v>0</v>
      </c>
      <c r="BJ36" s="48">
        <v>31</v>
      </c>
      <c r="BK36" s="49">
        <v>96.875</v>
      </c>
      <c r="BL36" s="48">
        <v>32</v>
      </c>
    </row>
    <row r="37" spans="1:64" ht="15">
      <c r="A37" s="64" t="s">
        <v>237</v>
      </c>
      <c r="B37" s="64" t="s">
        <v>236</v>
      </c>
      <c r="C37" s="65"/>
      <c r="D37" s="66"/>
      <c r="E37" s="67"/>
      <c r="F37" s="68"/>
      <c r="G37" s="65"/>
      <c r="H37" s="69"/>
      <c r="I37" s="70"/>
      <c r="J37" s="70"/>
      <c r="K37" s="34" t="s">
        <v>65</v>
      </c>
      <c r="L37" s="77">
        <v>66</v>
      </c>
      <c r="M37" s="77"/>
      <c r="N37" s="72"/>
      <c r="O37" s="79" t="s">
        <v>369</v>
      </c>
      <c r="P37" s="81">
        <v>43692.1372337963</v>
      </c>
      <c r="Q37" s="79" t="s">
        <v>401</v>
      </c>
      <c r="R37" s="83" t="s">
        <v>570</v>
      </c>
      <c r="S37" s="79" t="s">
        <v>642</v>
      </c>
      <c r="T37" s="79"/>
      <c r="U37" s="79"/>
      <c r="V37" s="83" t="s">
        <v>847</v>
      </c>
      <c r="W37" s="81">
        <v>43692.1372337963</v>
      </c>
      <c r="X37" s="83" t="s">
        <v>969</v>
      </c>
      <c r="Y37" s="79"/>
      <c r="Z37" s="79"/>
      <c r="AA37" s="85" t="s">
        <v>1229</v>
      </c>
      <c r="AB37" s="79"/>
      <c r="AC37" s="79" t="b">
        <v>0</v>
      </c>
      <c r="AD37" s="79">
        <v>0</v>
      </c>
      <c r="AE37" s="85" t="s">
        <v>1459</v>
      </c>
      <c r="AF37" s="79" t="b">
        <v>0</v>
      </c>
      <c r="AG37" s="79" t="s">
        <v>1467</v>
      </c>
      <c r="AH37" s="79"/>
      <c r="AI37" s="85" t="s">
        <v>1459</v>
      </c>
      <c r="AJ37" s="79" t="b">
        <v>0</v>
      </c>
      <c r="AK37" s="79">
        <v>1</v>
      </c>
      <c r="AL37" s="85" t="s">
        <v>1228</v>
      </c>
      <c r="AM37" s="79" t="s">
        <v>1488</v>
      </c>
      <c r="AN37" s="79" t="b">
        <v>0</v>
      </c>
      <c r="AO37" s="85" t="s">
        <v>1228</v>
      </c>
      <c r="AP37" s="79" t="s">
        <v>176</v>
      </c>
      <c r="AQ37" s="79">
        <v>0</v>
      </c>
      <c r="AR37" s="79">
        <v>0</v>
      </c>
      <c r="AS37" s="79"/>
      <c r="AT37" s="79"/>
      <c r="AU37" s="79"/>
      <c r="AV37" s="79"/>
      <c r="AW37" s="79"/>
      <c r="AX37" s="79"/>
      <c r="AY37" s="79"/>
      <c r="AZ37" s="79"/>
      <c r="BA37">
        <v>1</v>
      </c>
      <c r="BB37" s="78" t="str">
        <f>REPLACE(INDEX(GroupVertices[Group],MATCH(Edges25[[#This Row],[Vertex 1]],GroupVertices[Vertex],0)),1,1,"")</f>
        <v>16</v>
      </c>
      <c r="BC37" s="78" t="str">
        <f>REPLACE(INDEX(GroupVertices[Group],MATCH(Edges25[[#This Row],[Vertex 2]],GroupVertices[Vertex],0)),1,1,"")</f>
        <v>16</v>
      </c>
      <c r="BD37" s="48">
        <v>1</v>
      </c>
      <c r="BE37" s="49">
        <v>5.2631578947368425</v>
      </c>
      <c r="BF37" s="48">
        <v>0</v>
      </c>
      <c r="BG37" s="49">
        <v>0</v>
      </c>
      <c r="BH37" s="48">
        <v>0</v>
      </c>
      <c r="BI37" s="49">
        <v>0</v>
      </c>
      <c r="BJ37" s="48">
        <v>18</v>
      </c>
      <c r="BK37" s="49">
        <v>94.73684210526316</v>
      </c>
      <c r="BL37" s="48">
        <v>19</v>
      </c>
    </row>
    <row r="38" spans="1:64" ht="15">
      <c r="A38" s="64" t="s">
        <v>237</v>
      </c>
      <c r="B38" s="64" t="s">
        <v>237</v>
      </c>
      <c r="C38" s="65"/>
      <c r="D38" s="66"/>
      <c r="E38" s="67"/>
      <c r="F38" s="68"/>
      <c r="G38" s="65"/>
      <c r="H38" s="69"/>
      <c r="I38" s="70"/>
      <c r="J38" s="70"/>
      <c r="K38" s="34" t="s">
        <v>65</v>
      </c>
      <c r="L38" s="77">
        <v>67</v>
      </c>
      <c r="M38" s="77"/>
      <c r="N38" s="72"/>
      <c r="O38" s="79" t="s">
        <v>176</v>
      </c>
      <c r="P38" s="81">
        <v>43692.101481481484</v>
      </c>
      <c r="Q38" s="79" t="s">
        <v>402</v>
      </c>
      <c r="R38" s="79" t="s">
        <v>571</v>
      </c>
      <c r="S38" s="79" t="s">
        <v>643</v>
      </c>
      <c r="T38" s="79" t="s">
        <v>682</v>
      </c>
      <c r="U38" s="79"/>
      <c r="V38" s="83" t="s">
        <v>847</v>
      </c>
      <c r="W38" s="81">
        <v>43692.101481481484</v>
      </c>
      <c r="X38" s="83" t="s">
        <v>970</v>
      </c>
      <c r="Y38" s="79"/>
      <c r="Z38" s="79"/>
      <c r="AA38" s="85" t="s">
        <v>1230</v>
      </c>
      <c r="AB38" s="79"/>
      <c r="AC38" s="79" t="b">
        <v>0</v>
      </c>
      <c r="AD38" s="79">
        <v>0</v>
      </c>
      <c r="AE38" s="85" t="s">
        <v>1459</v>
      </c>
      <c r="AF38" s="79" t="b">
        <v>0</v>
      </c>
      <c r="AG38" s="79" t="s">
        <v>1467</v>
      </c>
      <c r="AH38" s="79"/>
      <c r="AI38" s="85" t="s">
        <v>1459</v>
      </c>
      <c r="AJ38" s="79" t="b">
        <v>0</v>
      </c>
      <c r="AK38" s="79">
        <v>0</v>
      </c>
      <c r="AL38" s="85" t="s">
        <v>1459</v>
      </c>
      <c r="AM38" s="79" t="s">
        <v>1490</v>
      </c>
      <c r="AN38" s="79" t="b">
        <v>0</v>
      </c>
      <c r="AO38" s="85" t="s">
        <v>1230</v>
      </c>
      <c r="AP38" s="79" t="s">
        <v>176</v>
      </c>
      <c r="AQ38" s="79">
        <v>0</v>
      </c>
      <c r="AR38" s="79">
        <v>0</v>
      </c>
      <c r="AS38" s="79"/>
      <c r="AT38" s="79"/>
      <c r="AU38" s="79"/>
      <c r="AV38" s="79"/>
      <c r="AW38" s="79"/>
      <c r="AX38" s="79"/>
      <c r="AY38" s="79"/>
      <c r="AZ38" s="79"/>
      <c r="BA38">
        <v>1</v>
      </c>
      <c r="BB38" s="78" t="str">
        <f>REPLACE(INDEX(GroupVertices[Group],MATCH(Edges25[[#This Row],[Vertex 1]],GroupVertices[Vertex],0)),1,1,"")</f>
        <v>16</v>
      </c>
      <c r="BC38" s="78" t="str">
        <f>REPLACE(INDEX(GroupVertices[Group],MATCH(Edges25[[#This Row],[Vertex 2]],GroupVertices[Vertex],0)),1,1,"")</f>
        <v>16</v>
      </c>
      <c r="BD38" s="48">
        <v>1</v>
      </c>
      <c r="BE38" s="49">
        <v>2.9411764705882355</v>
      </c>
      <c r="BF38" s="48">
        <v>0</v>
      </c>
      <c r="BG38" s="49">
        <v>0</v>
      </c>
      <c r="BH38" s="48">
        <v>0</v>
      </c>
      <c r="BI38" s="49">
        <v>0</v>
      </c>
      <c r="BJ38" s="48">
        <v>33</v>
      </c>
      <c r="BK38" s="49">
        <v>97.05882352941177</v>
      </c>
      <c r="BL38" s="48">
        <v>34</v>
      </c>
    </row>
    <row r="39" spans="1:64" ht="15">
      <c r="A39" s="64" t="s">
        <v>238</v>
      </c>
      <c r="B39" s="64" t="s">
        <v>308</v>
      </c>
      <c r="C39" s="65"/>
      <c r="D39" s="66"/>
      <c r="E39" s="67"/>
      <c r="F39" s="68"/>
      <c r="G39" s="65"/>
      <c r="H39" s="69"/>
      <c r="I39" s="70"/>
      <c r="J39" s="70"/>
      <c r="K39" s="34" t="s">
        <v>65</v>
      </c>
      <c r="L39" s="77">
        <v>68</v>
      </c>
      <c r="M39" s="77"/>
      <c r="N39" s="72"/>
      <c r="O39" s="79" t="s">
        <v>369</v>
      </c>
      <c r="P39" s="81">
        <v>43692.35903935185</v>
      </c>
      <c r="Q39" s="79" t="s">
        <v>403</v>
      </c>
      <c r="R39" s="79"/>
      <c r="S39" s="79"/>
      <c r="T39" s="79"/>
      <c r="U39" s="79"/>
      <c r="V39" s="83" t="s">
        <v>848</v>
      </c>
      <c r="W39" s="81">
        <v>43692.35903935185</v>
      </c>
      <c r="X39" s="83" t="s">
        <v>971</v>
      </c>
      <c r="Y39" s="79"/>
      <c r="Z39" s="79"/>
      <c r="AA39" s="85" t="s">
        <v>1231</v>
      </c>
      <c r="AB39" s="79"/>
      <c r="AC39" s="79" t="b">
        <v>0</v>
      </c>
      <c r="AD39" s="79">
        <v>0</v>
      </c>
      <c r="AE39" s="85" t="s">
        <v>1459</v>
      </c>
      <c r="AF39" s="79" t="b">
        <v>0</v>
      </c>
      <c r="AG39" s="79" t="s">
        <v>1468</v>
      </c>
      <c r="AH39" s="79"/>
      <c r="AI39" s="85" t="s">
        <v>1459</v>
      </c>
      <c r="AJ39" s="79" t="b">
        <v>0</v>
      </c>
      <c r="AK39" s="79">
        <v>3</v>
      </c>
      <c r="AL39" s="85" t="s">
        <v>1340</v>
      </c>
      <c r="AM39" s="79" t="s">
        <v>1487</v>
      </c>
      <c r="AN39" s="79" t="b">
        <v>0</v>
      </c>
      <c r="AO39" s="85" t="s">
        <v>1340</v>
      </c>
      <c r="AP39" s="79" t="s">
        <v>176</v>
      </c>
      <c r="AQ39" s="79">
        <v>0</v>
      </c>
      <c r="AR39" s="79">
        <v>0</v>
      </c>
      <c r="AS39" s="79"/>
      <c r="AT39" s="79"/>
      <c r="AU39" s="79"/>
      <c r="AV39" s="79"/>
      <c r="AW39" s="79"/>
      <c r="AX39" s="79"/>
      <c r="AY39" s="79"/>
      <c r="AZ39" s="79"/>
      <c r="BA39">
        <v>1</v>
      </c>
      <c r="BB39" s="78" t="str">
        <f>REPLACE(INDEX(GroupVertices[Group],MATCH(Edges25[[#This Row],[Vertex 1]],GroupVertices[Vertex],0)),1,1,"")</f>
        <v>10</v>
      </c>
      <c r="BC39" s="78" t="str">
        <f>REPLACE(INDEX(GroupVertices[Group],MATCH(Edges25[[#This Row],[Vertex 2]],GroupVertices[Vertex],0)),1,1,"")</f>
        <v>10</v>
      </c>
      <c r="BD39" s="48">
        <v>0</v>
      </c>
      <c r="BE39" s="49">
        <v>0</v>
      </c>
      <c r="BF39" s="48">
        <v>0</v>
      </c>
      <c r="BG39" s="49">
        <v>0</v>
      </c>
      <c r="BH39" s="48">
        <v>0</v>
      </c>
      <c r="BI39" s="49">
        <v>0</v>
      </c>
      <c r="BJ39" s="48">
        <v>16</v>
      </c>
      <c r="BK39" s="49">
        <v>100</v>
      </c>
      <c r="BL39" s="48">
        <v>16</v>
      </c>
    </row>
    <row r="40" spans="1:64" ht="15">
      <c r="A40" s="64" t="s">
        <v>239</v>
      </c>
      <c r="B40" s="64" t="s">
        <v>295</v>
      </c>
      <c r="C40" s="65"/>
      <c r="D40" s="66"/>
      <c r="E40" s="67"/>
      <c r="F40" s="68"/>
      <c r="G40" s="65"/>
      <c r="H40" s="69"/>
      <c r="I40" s="70"/>
      <c r="J40" s="70"/>
      <c r="K40" s="34" t="s">
        <v>65</v>
      </c>
      <c r="L40" s="77">
        <v>69</v>
      </c>
      <c r="M40" s="77"/>
      <c r="N40" s="72"/>
      <c r="O40" s="79" t="s">
        <v>369</v>
      </c>
      <c r="P40" s="81">
        <v>43691.76605324074</v>
      </c>
      <c r="Q40" s="79" t="s">
        <v>396</v>
      </c>
      <c r="R40" s="79"/>
      <c r="S40" s="79"/>
      <c r="T40" s="79" t="s">
        <v>678</v>
      </c>
      <c r="U40" s="79"/>
      <c r="V40" s="83" t="s">
        <v>849</v>
      </c>
      <c r="W40" s="81">
        <v>43691.76605324074</v>
      </c>
      <c r="X40" s="83" t="s">
        <v>972</v>
      </c>
      <c r="Y40" s="79"/>
      <c r="Z40" s="79"/>
      <c r="AA40" s="85" t="s">
        <v>1232</v>
      </c>
      <c r="AB40" s="79"/>
      <c r="AC40" s="79" t="b">
        <v>0</v>
      </c>
      <c r="AD40" s="79">
        <v>0</v>
      </c>
      <c r="AE40" s="85" t="s">
        <v>1459</v>
      </c>
      <c r="AF40" s="79" t="b">
        <v>0</v>
      </c>
      <c r="AG40" s="79" t="s">
        <v>1467</v>
      </c>
      <c r="AH40" s="79"/>
      <c r="AI40" s="85" t="s">
        <v>1459</v>
      </c>
      <c r="AJ40" s="79" t="b">
        <v>0</v>
      </c>
      <c r="AK40" s="79">
        <v>2</v>
      </c>
      <c r="AL40" s="85" t="s">
        <v>1317</v>
      </c>
      <c r="AM40" s="79" t="s">
        <v>1487</v>
      </c>
      <c r="AN40" s="79" t="b">
        <v>0</v>
      </c>
      <c r="AO40" s="85" t="s">
        <v>1317</v>
      </c>
      <c r="AP40" s="79" t="s">
        <v>176</v>
      </c>
      <c r="AQ40" s="79">
        <v>0</v>
      </c>
      <c r="AR40" s="79">
        <v>0</v>
      </c>
      <c r="AS40" s="79"/>
      <c r="AT40" s="79"/>
      <c r="AU40" s="79"/>
      <c r="AV40" s="79"/>
      <c r="AW40" s="79"/>
      <c r="AX40" s="79"/>
      <c r="AY40" s="79"/>
      <c r="AZ40" s="79"/>
      <c r="BA40">
        <v>1</v>
      </c>
      <c r="BB40" s="78" t="str">
        <f>REPLACE(INDEX(GroupVertices[Group],MATCH(Edges25[[#This Row],[Vertex 1]],GroupVertices[Vertex],0)),1,1,"")</f>
        <v>10</v>
      </c>
      <c r="BC40" s="78" t="str">
        <f>REPLACE(INDEX(GroupVertices[Group],MATCH(Edges25[[#This Row],[Vertex 2]],GroupVertices[Vertex],0)),1,1,"")</f>
        <v>1</v>
      </c>
      <c r="BD40" s="48">
        <v>1</v>
      </c>
      <c r="BE40" s="49">
        <v>3.8461538461538463</v>
      </c>
      <c r="BF40" s="48">
        <v>0</v>
      </c>
      <c r="BG40" s="49">
        <v>0</v>
      </c>
      <c r="BH40" s="48">
        <v>0</v>
      </c>
      <c r="BI40" s="49">
        <v>0</v>
      </c>
      <c r="BJ40" s="48">
        <v>25</v>
      </c>
      <c r="BK40" s="49">
        <v>96.15384615384616</v>
      </c>
      <c r="BL40" s="48">
        <v>26</v>
      </c>
    </row>
    <row r="41" spans="1:64" ht="15">
      <c r="A41" s="64" t="s">
        <v>239</v>
      </c>
      <c r="B41" s="64" t="s">
        <v>308</v>
      </c>
      <c r="C41" s="65"/>
      <c r="D41" s="66"/>
      <c r="E41" s="67"/>
      <c r="F41" s="68"/>
      <c r="G41" s="65"/>
      <c r="H41" s="69"/>
      <c r="I41" s="70"/>
      <c r="J41" s="70"/>
      <c r="K41" s="34" t="s">
        <v>65</v>
      </c>
      <c r="L41" s="77">
        <v>70</v>
      </c>
      <c r="M41" s="77"/>
      <c r="N41" s="72"/>
      <c r="O41" s="79" t="s">
        <v>369</v>
      </c>
      <c r="P41" s="81">
        <v>43692.383043981485</v>
      </c>
      <c r="Q41" s="79" t="s">
        <v>404</v>
      </c>
      <c r="R41" s="79"/>
      <c r="S41" s="79"/>
      <c r="T41" s="79"/>
      <c r="U41" s="79"/>
      <c r="V41" s="83" t="s">
        <v>849</v>
      </c>
      <c r="W41" s="81">
        <v>43692.383043981485</v>
      </c>
      <c r="X41" s="83" t="s">
        <v>973</v>
      </c>
      <c r="Y41" s="79"/>
      <c r="Z41" s="79"/>
      <c r="AA41" s="85" t="s">
        <v>1233</v>
      </c>
      <c r="AB41" s="79"/>
      <c r="AC41" s="79" t="b">
        <v>0</v>
      </c>
      <c r="AD41" s="79">
        <v>0</v>
      </c>
      <c r="AE41" s="85" t="s">
        <v>1459</v>
      </c>
      <c r="AF41" s="79" t="b">
        <v>0</v>
      </c>
      <c r="AG41" s="79" t="s">
        <v>1468</v>
      </c>
      <c r="AH41" s="79"/>
      <c r="AI41" s="85" t="s">
        <v>1459</v>
      </c>
      <c r="AJ41" s="79" t="b">
        <v>0</v>
      </c>
      <c r="AK41" s="79">
        <v>4</v>
      </c>
      <c r="AL41" s="85" t="s">
        <v>1341</v>
      </c>
      <c r="AM41" s="79" t="s">
        <v>1487</v>
      </c>
      <c r="AN41" s="79" t="b">
        <v>0</v>
      </c>
      <c r="AO41" s="85" t="s">
        <v>1341</v>
      </c>
      <c r="AP41" s="79" t="s">
        <v>176</v>
      </c>
      <c r="AQ41" s="79">
        <v>0</v>
      </c>
      <c r="AR41" s="79">
        <v>0</v>
      </c>
      <c r="AS41" s="79"/>
      <c r="AT41" s="79"/>
      <c r="AU41" s="79"/>
      <c r="AV41" s="79"/>
      <c r="AW41" s="79"/>
      <c r="AX41" s="79"/>
      <c r="AY41" s="79"/>
      <c r="AZ41" s="79"/>
      <c r="BA41">
        <v>1</v>
      </c>
      <c r="BB41" s="78" t="str">
        <f>REPLACE(INDEX(GroupVertices[Group],MATCH(Edges25[[#This Row],[Vertex 1]],GroupVertices[Vertex],0)),1,1,"")</f>
        <v>10</v>
      </c>
      <c r="BC41" s="78" t="str">
        <f>REPLACE(INDEX(GroupVertices[Group],MATCH(Edges25[[#This Row],[Vertex 2]],GroupVertices[Vertex],0)),1,1,"")</f>
        <v>10</v>
      </c>
      <c r="BD41" s="48">
        <v>0</v>
      </c>
      <c r="BE41" s="49">
        <v>0</v>
      </c>
      <c r="BF41" s="48">
        <v>0</v>
      </c>
      <c r="BG41" s="49">
        <v>0</v>
      </c>
      <c r="BH41" s="48">
        <v>0</v>
      </c>
      <c r="BI41" s="49">
        <v>0</v>
      </c>
      <c r="BJ41" s="48">
        <v>16</v>
      </c>
      <c r="BK41" s="49">
        <v>100</v>
      </c>
      <c r="BL41" s="48">
        <v>16</v>
      </c>
    </row>
    <row r="42" spans="1:64" ht="15">
      <c r="A42" s="64" t="s">
        <v>240</v>
      </c>
      <c r="B42" s="64" t="s">
        <v>307</v>
      </c>
      <c r="C42" s="65"/>
      <c r="D42" s="66"/>
      <c r="E42" s="67"/>
      <c r="F42" s="68"/>
      <c r="G42" s="65"/>
      <c r="H42" s="69"/>
      <c r="I42" s="70"/>
      <c r="J42" s="70"/>
      <c r="K42" s="34" t="s">
        <v>65</v>
      </c>
      <c r="L42" s="77">
        <v>71</v>
      </c>
      <c r="M42" s="77"/>
      <c r="N42" s="72"/>
      <c r="O42" s="79" t="s">
        <v>369</v>
      </c>
      <c r="P42" s="81">
        <v>43692.41804398148</v>
      </c>
      <c r="Q42" s="79" t="s">
        <v>405</v>
      </c>
      <c r="R42" s="79"/>
      <c r="S42" s="79"/>
      <c r="T42" s="79" t="s">
        <v>683</v>
      </c>
      <c r="U42" s="79"/>
      <c r="V42" s="83" t="s">
        <v>850</v>
      </c>
      <c r="W42" s="81">
        <v>43692.41804398148</v>
      </c>
      <c r="X42" s="83" t="s">
        <v>974</v>
      </c>
      <c r="Y42" s="79"/>
      <c r="Z42" s="79"/>
      <c r="AA42" s="85" t="s">
        <v>1234</v>
      </c>
      <c r="AB42" s="79"/>
      <c r="AC42" s="79" t="b">
        <v>0</v>
      </c>
      <c r="AD42" s="79">
        <v>0</v>
      </c>
      <c r="AE42" s="85" t="s">
        <v>1459</v>
      </c>
      <c r="AF42" s="79" t="b">
        <v>0</v>
      </c>
      <c r="AG42" s="79" t="s">
        <v>1468</v>
      </c>
      <c r="AH42" s="79"/>
      <c r="AI42" s="85" t="s">
        <v>1459</v>
      </c>
      <c r="AJ42" s="79" t="b">
        <v>0</v>
      </c>
      <c r="AK42" s="79">
        <v>4</v>
      </c>
      <c r="AL42" s="85" t="s">
        <v>1334</v>
      </c>
      <c r="AM42" s="79" t="s">
        <v>1488</v>
      </c>
      <c r="AN42" s="79" t="b">
        <v>0</v>
      </c>
      <c r="AO42" s="85" t="s">
        <v>1334</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14</v>
      </c>
      <c r="BK42" s="49">
        <v>100</v>
      </c>
      <c r="BL42" s="48">
        <v>14</v>
      </c>
    </row>
    <row r="43" spans="1:64" ht="15">
      <c r="A43" s="64" t="s">
        <v>241</v>
      </c>
      <c r="B43" s="64" t="s">
        <v>303</v>
      </c>
      <c r="C43" s="65"/>
      <c r="D43" s="66"/>
      <c r="E43" s="67"/>
      <c r="F43" s="68"/>
      <c r="G43" s="65"/>
      <c r="H43" s="69"/>
      <c r="I43" s="70"/>
      <c r="J43" s="70"/>
      <c r="K43" s="34" t="s">
        <v>65</v>
      </c>
      <c r="L43" s="77">
        <v>72</v>
      </c>
      <c r="M43" s="77"/>
      <c r="N43" s="72"/>
      <c r="O43" s="79" t="s">
        <v>369</v>
      </c>
      <c r="P43" s="81">
        <v>43692.72769675926</v>
      </c>
      <c r="Q43" s="79" t="s">
        <v>406</v>
      </c>
      <c r="R43" s="83" t="s">
        <v>569</v>
      </c>
      <c r="S43" s="79" t="s">
        <v>641</v>
      </c>
      <c r="T43" s="79" t="s">
        <v>684</v>
      </c>
      <c r="U43" s="79"/>
      <c r="V43" s="83" t="s">
        <v>851</v>
      </c>
      <c r="W43" s="81">
        <v>43692.72769675926</v>
      </c>
      <c r="X43" s="83" t="s">
        <v>975</v>
      </c>
      <c r="Y43" s="79"/>
      <c r="Z43" s="79"/>
      <c r="AA43" s="85" t="s">
        <v>1235</v>
      </c>
      <c r="AB43" s="79"/>
      <c r="AC43" s="79" t="b">
        <v>0</v>
      </c>
      <c r="AD43" s="79">
        <v>0</v>
      </c>
      <c r="AE43" s="85" t="s">
        <v>1459</v>
      </c>
      <c r="AF43" s="79" t="b">
        <v>0</v>
      </c>
      <c r="AG43" s="79" t="s">
        <v>1470</v>
      </c>
      <c r="AH43" s="79"/>
      <c r="AI43" s="85" t="s">
        <v>1459</v>
      </c>
      <c r="AJ43" s="79" t="b">
        <v>0</v>
      </c>
      <c r="AK43" s="79">
        <v>1</v>
      </c>
      <c r="AL43" s="85" t="s">
        <v>1371</v>
      </c>
      <c r="AM43" s="79" t="s">
        <v>1488</v>
      </c>
      <c r="AN43" s="79" t="b">
        <v>0</v>
      </c>
      <c r="AO43" s="85" t="s">
        <v>1371</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9</v>
      </c>
      <c r="BK43" s="49">
        <v>100</v>
      </c>
      <c r="BL43" s="48">
        <v>9</v>
      </c>
    </row>
    <row r="44" spans="1:64" ht="15">
      <c r="A44" s="64" t="s">
        <v>242</v>
      </c>
      <c r="B44" s="64" t="s">
        <v>308</v>
      </c>
      <c r="C44" s="65"/>
      <c r="D44" s="66"/>
      <c r="E44" s="67"/>
      <c r="F44" s="68"/>
      <c r="G44" s="65"/>
      <c r="H44" s="69"/>
      <c r="I44" s="70"/>
      <c r="J44" s="70"/>
      <c r="K44" s="34" t="s">
        <v>65</v>
      </c>
      <c r="L44" s="77">
        <v>73</v>
      </c>
      <c r="M44" s="77"/>
      <c r="N44" s="72"/>
      <c r="O44" s="79" t="s">
        <v>369</v>
      </c>
      <c r="P44" s="81">
        <v>43692.84585648148</v>
      </c>
      <c r="Q44" s="79" t="s">
        <v>404</v>
      </c>
      <c r="R44" s="79"/>
      <c r="S44" s="79"/>
      <c r="T44" s="79"/>
      <c r="U44" s="79"/>
      <c r="V44" s="83" t="s">
        <v>852</v>
      </c>
      <c r="W44" s="81">
        <v>43692.84585648148</v>
      </c>
      <c r="X44" s="83" t="s">
        <v>976</v>
      </c>
      <c r="Y44" s="79"/>
      <c r="Z44" s="79"/>
      <c r="AA44" s="85" t="s">
        <v>1236</v>
      </c>
      <c r="AB44" s="79"/>
      <c r="AC44" s="79" t="b">
        <v>0</v>
      </c>
      <c r="AD44" s="79">
        <v>0</v>
      </c>
      <c r="AE44" s="85" t="s">
        <v>1459</v>
      </c>
      <c r="AF44" s="79" t="b">
        <v>0</v>
      </c>
      <c r="AG44" s="79" t="s">
        <v>1468</v>
      </c>
      <c r="AH44" s="79"/>
      <c r="AI44" s="85" t="s">
        <v>1459</v>
      </c>
      <c r="AJ44" s="79" t="b">
        <v>0</v>
      </c>
      <c r="AK44" s="79">
        <v>4</v>
      </c>
      <c r="AL44" s="85" t="s">
        <v>1341</v>
      </c>
      <c r="AM44" s="79" t="s">
        <v>1488</v>
      </c>
      <c r="AN44" s="79" t="b">
        <v>0</v>
      </c>
      <c r="AO44" s="85" t="s">
        <v>1341</v>
      </c>
      <c r="AP44" s="79" t="s">
        <v>176</v>
      </c>
      <c r="AQ44" s="79">
        <v>0</v>
      </c>
      <c r="AR44" s="79">
        <v>0</v>
      </c>
      <c r="AS44" s="79"/>
      <c r="AT44" s="79"/>
      <c r="AU44" s="79"/>
      <c r="AV44" s="79"/>
      <c r="AW44" s="79"/>
      <c r="AX44" s="79"/>
      <c r="AY44" s="79"/>
      <c r="AZ44" s="79"/>
      <c r="BA44">
        <v>1</v>
      </c>
      <c r="BB44" s="78" t="str">
        <f>REPLACE(INDEX(GroupVertices[Group],MATCH(Edges25[[#This Row],[Vertex 1]],GroupVertices[Vertex],0)),1,1,"")</f>
        <v>10</v>
      </c>
      <c r="BC44" s="78" t="str">
        <f>REPLACE(INDEX(GroupVertices[Group],MATCH(Edges25[[#This Row],[Vertex 2]],GroupVertices[Vertex],0)),1,1,"")</f>
        <v>10</v>
      </c>
      <c r="BD44" s="48">
        <v>0</v>
      </c>
      <c r="BE44" s="49">
        <v>0</v>
      </c>
      <c r="BF44" s="48">
        <v>0</v>
      </c>
      <c r="BG44" s="49">
        <v>0</v>
      </c>
      <c r="BH44" s="48">
        <v>0</v>
      </c>
      <c r="BI44" s="49">
        <v>0</v>
      </c>
      <c r="BJ44" s="48">
        <v>16</v>
      </c>
      <c r="BK44" s="49">
        <v>100</v>
      </c>
      <c r="BL44" s="48">
        <v>16</v>
      </c>
    </row>
    <row r="45" spans="1:64" ht="15">
      <c r="A45" s="64" t="s">
        <v>243</v>
      </c>
      <c r="B45" s="64" t="s">
        <v>243</v>
      </c>
      <c r="C45" s="65"/>
      <c r="D45" s="66"/>
      <c r="E45" s="67"/>
      <c r="F45" s="68"/>
      <c r="G45" s="65"/>
      <c r="H45" s="69"/>
      <c r="I45" s="70"/>
      <c r="J45" s="70"/>
      <c r="K45" s="34" t="s">
        <v>65</v>
      </c>
      <c r="L45" s="77">
        <v>74</v>
      </c>
      <c r="M45" s="77"/>
      <c r="N45" s="72"/>
      <c r="O45" s="79" t="s">
        <v>176</v>
      </c>
      <c r="P45" s="81">
        <v>43693.215</v>
      </c>
      <c r="Q45" s="79" t="s">
        <v>407</v>
      </c>
      <c r="R45" s="83" t="s">
        <v>572</v>
      </c>
      <c r="S45" s="79" t="s">
        <v>644</v>
      </c>
      <c r="T45" s="79" t="s">
        <v>685</v>
      </c>
      <c r="U45" s="79"/>
      <c r="V45" s="83" t="s">
        <v>853</v>
      </c>
      <c r="W45" s="81">
        <v>43693.215</v>
      </c>
      <c r="X45" s="83" t="s">
        <v>977</v>
      </c>
      <c r="Y45" s="79"/>
      <c r="Z45" s="79"/>
      <c r="AA45" s="85" t="s">
        <v>1237</v>
      </c>
      <c r="AB45" s="79"/>
      <c r="AC45" s="79" t="b">
        <v>0</v>
      </c>
      <c r="AD45" s="79">
        <v>0</v>
      </c>
      <c r="AE45" s="85" t="s">
        <v>1459</v>
      </c>
      <c r="AF45" s="79" t="b">
        <v>0</v>
      </c>
      <c r="AG45" s="79" t="s">
        <v>1468</v>
      </c>
      <c r="AH45" s="79"/>
      <c r="AI45" s="85" t="s">
        <v>1459</v>
      </c>
      <c r="AJ45" s="79" t="b">
        <v>0</v>
      </c>
      <c r="AK45" s="79">
        <v>0</v>
      </c>
      <c r="AL45" s="85" t="s">
        <v>1459</v>
      </c>
      <c r="AM45" s="79" t="s">
        <v>1487</v>
      </c>
      <c r="AN45" s="79" t="b">
        <v>0</v>
      </c>
      <c r="AO45" s="85" t="s">
        <v>1237</v>
      </c>
      <c r="AP45" s="79" t="s">
        <v>176</v>
      </c>
      <c r="AQ45" s="79">
        <v>0</v>
      </c>
      <c r="AR45" s="79">
        <v>0</v>
      </c>
      <c r="AS45" s="79"/>
      <c r="AT45" s="79"/>
      <c r="AU45" s="79"/>
      <c r="AV45" s="79"/>
      <c r="AW45" s="79"/>
      <c r="AX45" s="79"/>
      <c r="AY45" s="79"/>
      <c r="AZ45" s="79"/>
      <c r="BA45">
        <v>1</v>
      </c>
      <c r="BB45" s="78" t="str">
        <f>REPLACE(INDEX(GroupVertices[Group],MATCH(Edges25[[#This Row],[Vertex 1]],GroupVertices[Vertex],0)),1,1,"")</f>
        <v>6</v>
      </c>
      <c r="BC45" s="78" t="str">
        <f>REPLACE(INDEX(GroupVertices[Group],MATCH(Edges25[[#This Row],[Vertex 2]],GroupVertices[Vertex],0)),1,1,"")</f>
        <v>6</v>
      </c>
      <c r="BD45" s="48">
        <v>0</v>
      </c>
      <c r="BE45" s="49">
        <v>0</v>
      </c>
      <c r="BF45" s="48">
        <v>0</v>
      </c>
      <c r="BG45" s="49">
        <v>0</v>
      </c>
      <c r="BH45" s="48">
        <v>0</v>
      </c>
      <c r="BI45" s="49">
        <v>0</v>
      </c>
      <c r="BJ45" s="48">
        <v>20</v>
      </c>
      <c r="BK45" s="49">
        <v>100</v>
      </c>
      <c r="BL45" s="48">
        <v>20</v>
      </c>
    </row>
    <row r="46" spans="1:64" ht="15">
      <c r="A46" s="64" t="s">
        <v>244</v>
      </c>
      <c r="B46" s="64" t="s">
        <v>308</v>
      </c>
      <c r="C46" s="65"/>
      <c r="D46" s="66"/>
      <c r="E46" s="67"/>
      <c r="F46" s="68"/>
      <c r="G46" s="65"/>
      <c r="H46" s="69"/>
      <c r="I46" s="70"/>
      <c r="J46" s="70"/>
      <c r="K46" s="34" t="s">
        <v>65</v>
      </c>
      <c r="L46" s="77">
        <v>75</v>
      </c>
      <c r="M46" s="77"/>
      <c r="N46" s="72"/>
      <c r="O46" s="79" t="s">
        <v>369</v>
      </c>
      <c r="P46" s="81">
        <v>43693.351585648146</v>
      </c>
      <c r="Q46" s="79" t="s">
        <v>404</v>
      </c>
      <c r="R46" s="79"/>
      <c r="S46" s="79"/>
      <c r="T46" s="79"/>
      <c r="U46" s="79"/>
      <c r="V46" s="83" t="s">
        <v>854</v>
      </c>
      <c r="W46" s="81">
        <v>43693.351585648146</v>
      </c>
      <c r="X46" s="83" t="s">
        <v>978</v>
      </c>
      <c r="Y46" s="79"/>
      <c r="Z46" s="79"/>
      <c r="AA46" s="85" t="s">
        <v>1238</v>
      </c>
      <c r="AB46" s="79"/>
      <c r="AC46" s="79" t="b">
        <v>0</v>
      </c>
      <c r="AD46" s="79">
        <v>0</v>
      </c>
      <c r="AE46" s="85" t="s">
        <v>1459</v>
      </c>
      <c r="AF46" s="79" t="b">
        <v>0</v>
      </c>
      <c r="AG46" s="79" t="s">
        <v>1468</v>
      </c>
      <c r="AH46" s="79"/>
      <c r="AI46" s="85" t="s">
        <v>1459</v>
      </c>
      <c r="AJ46" s="79" t="b">
        <v>0</v>
      </c>
      <c r="AK46" s="79">
        <v>5</v>
      </c>
      <c r="AL46" s="85" t="s">
        <v>1341</v>
      </c>
      <c r="AM46" s="79" t="s">
        <v>1491</v>
      </c>
      <c r="AN46" s="79" t="b">
        <v>0</v>
      </c>
      <c r="AO46" s="85" t="s">
        <v>1341</v>
      </c>
      <c r="AP46" s="79" t="s">
        <v>176</v>
      </c>
      <c r="AQ46" s="79">
        <v>0</v>
      </c>
      <c r="AR46" s="79">
        <v>0</v>
      </c>
      <c r="AS46" s="79"/>
      <c r="AT46" s="79"/>
      <c r="AU46" s="79"/>
      <c r="AV46" s="79"/>
      <c r="AW46" s="79"/>
      <c r="AX46" s="79"/>
      <c r="AY46" s="79"/>
      <c r="AZ46" s="79"/>
      <c r="BA46">
        <v>1</v>
      </c>
      <c r="BB46" s="78" t="str">
        <f>REPLACE(INDEX(GroupVertices[Group],MATCH(Edges25[[#This Row],[Vertex 1]],GroupVertices[Vertex],0)),1,1,"")</f>
        <v>10</v>
      </c>
      <c r="BC46" s="78" t="str">
        <f>REPLACE(INDEX(GroupVertices[Group],MATCH(Edges25[[#This Row],[Vertex 2]],GroupVertices[Vertex],0)),1,1,"")</f>
        <v>10</v>
      </c>
      <c r="BD46" s="48">
        <v>0</v>
      </c>
      <c r="BE46" s="49">
        <v>0</v>
      </c>
      <c r="BF46" s="48">
        <v>0</v>
      </c>
      <c r="BG46" s="49">
        <v>0</v>
      </c>
      <c r="BH46" s="48">
        <v>0</v>
      </c>
      <c r="BI46" s="49">
        <v>0</v>
      </c>
      <c r="BJ46" s="48">
        <v>16</v>
      </c>
      <c r="BK46" s="49">
        <v>100</v>
      </c>
      <c r="BL46" s="48">
        <v>16</v>
      </c>
    </row>
    <row r="47" spans="1:64" ht="15">
      <c r="A47" s="64" t="s">
        <v>245</v>
      </c>
      <c r="B47" s="64" t="s">
        <v>215</v>
      </c>
      <c r="C47" s="65"/>
      <c r="D47" s="66"/>
      <c r="E47" s="67"/>
      <c r="F47" s="68"/>
      <c r="G47" s="65"/>
      <c r="H47" s="69"/>
      <c r="I47" s="70"/>
      <c r="J47" s="70"/>
      <c r="K47" s="34" t="s">
        <v>65</v>
      </c>
      <c r="L47" s="77">
        <v>76</v>
      </c>
      <c r="M47" s="77"/>
      <c r="N47" s="72"/>
      <c r="O47" s="79" t="s">
        <v>369</v>
      </c>
      <c r="P47" s="81">
        <v>43689.35922453704</v>
      </c>
      <c r="Q47" s="79" t="s">
        <v>374</v>
      </c>
      <c r="R47" s="83" t="s">
        <v>563</v>
      </c>
      <c r="S47" s="79" t="s">
        <v>637</v>
      </c>
      <c r="T47" s="79"/>
      <c r="U47" s="79"/>
      <c r="V47" s="83" t="s">
        <v>855</v>
      </c>
      <c r="W47" s="81">
        <v>43689.35922453704</v>
      </c>
      <c r="X47" s="83" t="s">
        <v>979</v>
      </c>
      <c r="Y47" s="79"/>
      <c r="Z47" s="79"/>
      <c r="AA47" s="85" t="s">
        <v>1239</v>
      </c>
      <c r="AB47" s="79"/>
      <c r="AC47" s="79" t="b">
        <v>0</v>
      </c>
      <c r="AD47" s="79">
        <v>0</v>
      </c>
      <c r="AE47" s="85" t="s">
        <v>1459</v>
      </c>
      <c r="AF47" s="79" t="b">
        <v>0</v>
      </c>
      <c r="AG47" s="79" t="s">
        <v>1468</v>
      </c>
      <c r="AH47" s="79"/>
      <c r="AI47" s="85" t="s">
        <v>1459</v>
      </c>
      <c r="AJ47" s="79" t="b">
        <v>0</v>
      </c>
      <c r="AK47" s="79">
        <v>5</v>
      </c>
      <c r="AL47" s="85" t="s">
        <v>1199</v>
      </c>
      <c r="AM47" s="79" t="s">
        <v>1487</v>
      </c>
      <c r="AN47" s="79" t="b">
        <v>0</v>
      </c>
      <c r="AO47" s="85" t="s">
        <v>1199</v>
      </c>
      <c r="AP47" s="79" t="s">
        <v>176</v>
      </c>
      <c r="AQ47" s="79">
        <v>0</v>
      </c>
      <c r="AR47" s="79">
        <v>0</v>
      </c>
      <c r="AS47" s="79"/>
      <c r="AT47" s="79"/>
      <c r="AU47" s="79"/>
      <c r="AV47" s="79"/>
      <c r="AW47" s="79"/>
      <c r="AX47" s="79"/>
      <c r="AY47" s="79"/>
      <c r="AZ47" s="79"/>
      <c r="BA47">
        <v>1</v>
      </c>
      <c r="BB47" s="78" t="str">
        <f>REPLACE(INDEX(GroupVertices[Group],MATCH(Edges25[[#This Row],[Vertex 1]],GroupVertices[Vertex],0)),1,1,"")</f>
        <v>9</v>
      </c>
      <c r="BC47" s="78" t="str">
        <f>REPLACE(INDEX(GroupVertices[Group],MATCH(Edges25[[#This Row],[Vertex 2]],GroupVertices[Vertex],0)),1,1,"")</f>
        <v>9</v>
      </c>
      <c r="BD47" s="48">
        <v>0</v>
      </c>
      <c r="BE47" s="49">
        <v>0</v>
      </c>
      <c r="BF47" s="48">
        <v>0</v>
      </c>
      <c r="BG47" s="49">
        <v>0</v>
      </c>
      <c r="BH47" s="48">
        <v>0</v>
      </c>
      <c r="BI47" s="49">
        <v>0</v>
      </c>
      <c r="BJ47" s="48">
        <v>12</v>
      </c>
      <c r="BK47" s="49">
        <v>100</v>
      </c>
      <c r="BL47" s="48">
        <v>12</v>
      </c>
    </row>
    <row r="48" spans="1:64" ht="15">
      <c r="A48" s="64" t="s">
        <v>245</v>
      </c>
      <c r="B48" s="64" t="s">
        <v>303</v>
      </c>
      <c r="C48" s="65"/>
      <c r="D48" s="66"/>
      <c r="E48" s="67"/>
      <c r="F48" s="68"/>
      <c r="G48" s="65"/>
      <c r="H48" s="69"/>
      <c r="I48" s="70"/>
      <c r="J48" s="70"/>
      <c r="K48" s="34" t="s">
        <v>65</v>
      </c>
      <c r="L48" s="77">
        <v>77</v>
      </c>
      <c r="M48" s="77"/>
      <c r="N48" s="72"/>
      <c r="O48" s="79" t="s">
        <v>369</v>
      </c>
      <c r="P48" s="81">
        <v>43693.39946759259</v>
      </c>
      <c r="Q48" s="79" t="s">
        <v>408</v>
      </c>
      <c r="R48" s="79"/>
      <c r="S48" s="79"/>
      <c r="T48" s="79" t="s">
        <v>686</v>
      </c>
      <c r="U48" s="79"/>
      <c r="V48" s="83" t="s">
        <v>855</v>
      </c>
      <c r="W48" s="81">
        <v>43693.39946759259</v>
      </c>
      <c r="X48" s="83" t="s">
        <v>980</v>
      </c>
      <c r="Y48" s="79"/>
      <c r="Z48" s="79"/>
      <c r="AA48" s="85" t="s">
        <v>1240</v>
      </c>
      <c r="AB48" s="79"/>
      <c r="AC48" s="79" t="b">
        <v>0</v>
      </c>
      <c r="AD48" s="79">
        <v>0</v>
      </c>
      <c r="AE48" s="85" t="s">
        <v>1459</v>
      </c>
      <c r="AF48" s="79" t="b">
        <v>0</v>
      </c>
      <c r="AG48" s="79" t="s">
        <v>1468</v>
      </c>
      <c r="AH48" s="79"/>
      <c r="AI48" s="85" t="s">
        <v>1459</v>
      </c>
      <c r="AJ48" s="79" t="b">
        <v>0</v>
      </c>
      <c r="AK48" s="79">
        <v>5</v>
      </c>
      <c r="AL48" s="85" t="s">
        <v>1352</v>
      </c>
      <c r="AM48" s="79" t="s">
        <v>1487</v>
      </c>
      <c r="AN48" s="79" t="b">
        <v>0</v>
      </c>
      <c r="AO48" s="85" t="s">
        <v>1352</v>
      </c>
      <c r="AP48" s="79" t="s">
        <v>176</v>
      </c>
      <c r="AQ48" s="79">
        <v>0</v>
      </c>
      <c r="AR48" s="79">
        <v>0</v>
      </c>
      <c r="AS48" s="79"/>
      <c r="AT48" s="79"/>
      <c r="AU48" s="79"/>
      <c r="AV48" s="79"/>
      <c r="AW48" s="79"/>
      <c r="AX48" s="79"/>
      <c r="AY48" s="79"/>
      <c r="AZ48" s="79"/>
      <c r="BA48">
        <v>1</v>
      </c>
      <c r="BB48" s="78" t="str">
        <f>REPLACE(INDEX(GroupVertices[Group],MATCH(Edges25[[#This Row],[Vertex 1]],GroupVertices[Vertex],0)),1,1,"")</f>
        <v>9</v>
      </c>
      <c r="BC48" s="78" t="str">
        <f>REPLACE(INDEX(GroupVertices[Group],MATCH(Edges25[[#This Row],[Vertex 2]],GroupVertices[Vertex],0)),1,1,"")</f>
        <v>3</v>
      </c>
      <c r="BD48" s="48">
        <v>0</v>
      </c>
      <c r="BE48" s="49">
        <v>0</v>
      </c>
      <c r="BF48" s="48">
        <v>0</v>
      </c>
      <c r="BG48" s="49">
        <v>0</v>
      </c>
      <c r="BH48" s="48">
        <v>0</v>
      </c>
      <c r="BI48" s="49">
        <v>0</v>
      </c>
      <c r="BJ48" s="48">
        <v>17</v>
      </c>
      <c r="BK48" s="49">
        <v>100</v>
      </c>
      <c r="BL48" s="48">
        <v>17</v>
      </c>
    </row>
    <row r="49" spans="1:64" ht="15">
      <c r="A49" s="64" t="s">
        <v>246</v>
      </c>
      <c r="B49" s="64" t="s">
        <v>295</v>
      </c>
      <c r="C49" s="65"/>
      <c r="D49" s="66"/>
      <c r="E49" s="67"/>
      <c r="F49" s="68"/>
      <c r="G49" s="65"/>
      <c r="H49" s="69"/>
      <c r="I49" s="70"/>
      <c r="J49" s="70"/>
      <c r="K49" s="34" t="s">
        <v>65</v>
      </c>
      <c r="L49" s="77">
        <v>78</v>
      </c>
      <c r="M49" s="77"/>
      <c r="N49" s="72"/>
      <c r="O49" s="79" t="s">
        <v>369</v>
      </c>
      <c r="P49" s="81">
        <v>43693.424155092594</v>
      </c>
      <c r="Q49" s="79" t="s">
        <v>409</v>
      </c>
      <c r="R49" s="79"/>
      <c r="S49" s="79"/>
      <c r="T49" s="79"/>
      <c r="U49" s="79"/>
      <c r="V49" s="83" t="s">
        <v>856</v>
      </c>
      <c r="W49" s="81">
        <v>43693.424155092594</v>
      </c>
      <c r="X49" s="83" t="s">
        <v>981</v>
      </c>
      <c r="Y49" s="79"/>
      <c r="Z49" s="79"/>
      <c r="AA49" s="85" t="s">
        <v>1241</v>
      </c>
      <c r="AB49" s="79"/>
      <c r="AC49" s="79" t="b">
        <v>0</v>
      </c>
      <c r="AD49" s="79">
        <v>0</v>
      </c>
      <c r="AE49" s="85" t="s">
        <v>1459</v>
      </c>
      <c r="AF49" s="79" t="b">
        <v>0</v>
      </c>
      <c r="AG49" s="79" t="s">
        <v>1468</v>
      </c>
      <c r="AH49" s="79"/>
      <c r="AI49" s="85" t="s">
        <v>1459</v>
      </c>
      <c r="AJ49" s="79" t="b">
        <v>0</v>
      </c>
      <c r="AK49" s="79">
        <v>0</v>
      </c>
      <c r="AL49" s="85" t="s">
        <v>1459</v>
      </c>
      <c r="AM49" s="79" t="s">
        <v>1487</v>
      </c>
      <c r="AN49" s="79" t="b">
        <v>0</v>
      </c>
      <c r="AO49" s="85" t="s">
        <v>1241</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1</v>
      </c>
      <c r="BD49" s="48"/>
      <c r="BE49" s="49"/>
      <c r="BF49" s="48"/>
      <c r="BG49" s="49"/>
      <c r="BH49" s="48"/>
      <c r="BI49" s="49"/>
      <c r="BJ49" s="48"/>
      <c r="BK49" s="49"/>
      <c r="BL49" s="48"/>
    </row>
    <row r="50" spans="1:64" ht="15">
      <c r="A50" s="64" t="s">
        <v>247</v>
      </c>
      <c r="B50" s="64" t="s">
        <v>247</v>
      </c>
      <c r="C50" s="65"/>
      <c r="D50" s="66"/>
      <c r="E50" s="67"/>
      <c r="F50" s="68"/>
      <c r="G50" s="65"/>
      <c r="H50" s="69"/>
      <c r="I50" s="70"/>
      <c r="J50" s="70"/>
      <c r="K50" s="34" t="s">
        <v>65</v>
      </c>
      <c r="L50" s="77">
        <v>80</v>
      </c>
      <c r="M50" s="77"/>
      <c r="N50" s="72"/>
      <c r="O50" s="79" t="s">
        <v>176</v>
      </c>
      <c r="P50" s="81">
        <v>43693.44001157407</v>
      </c>
      <c r="Q50" s="79" t="s">
        <v>410</v>
      </c>
      <c r="R50" s="83" t="s">
        <v>573</v>
      </c>
      <c r="S50" s="79" t="s">
        <v>635</v>
      </c>
      <c r="T50" s="79" t="s">
        <v>687</v>
      </c>
      <c r="U50" s="79"/>
      <c r="V50" s="83" t="s">
        <v>857</v>
      </c>
      <c r="W50" s="81">
        <v>43693.44001157407</v>
      </c>
      <c r="X50" s="83" t="s">
        <v>982</v>
      </c>
      <c r="Y50" s="79">
        <v>61.5001</v>
      </c>
      <c r="Z50" s="79">
        <v>23.7512</v>
      </c>
      <c r="AA50" s="85" t="s">
        <v>1242</v>
      </c>
      <c r="AB50" s="79"/>
      <c r="AC50" s="79" t="b">
        <v>0</v>
      </c>
      <c r="AD50" s="79">
        <v>1</v>
      </c>
      <c r="AE50" s="85" t="s">
        <v>1459</v>
      </c>
      <c r="AF50" s="79" t="b">
        <v>0</v>
      </c>
      <c r="AG50" s="79" t="s">
        <v>1469</v>
      </c>
      <c r="AH50" s="79"/>
      <c r="AI50" s="85" t="s">
        <v>1459</v>
      </c>
      <c r="AJ50" s="79" t="b">
        <v>0</v>
      </c>
      <c r="AK50" s="79">
        <v>0</v>
      </c>
      <c r="AL50" s="85" t="s">
        <v>1459</v>
      </c>
      <c r="AM50" s="79" t="s">
        <v>1485</v>
      </c>
      <c r="AN50" s="79" t="b">
        <v>0</v>
      </c>
      <c r="AO50" s="85" t="s">
        <v>1242</v>
      </c>
      <c r="AP50" s="79" t="s">
        <v>176</v>
      </c>
      <c r="AQ50" s="79">
        <v>0</v>
      </c>
      <c r="AR50" s="79">
        <v>0</v>
      </c>
      <c r="AS50" s="79" t="s">
        <v>1500</v>
      </c>
      <c r="AT50" s="79" t="s">
        <v>1503</v>
      </c>
      <c r="AU50" s="79" t="s">
        <v>1504</v>
      </c>
      <c r="AV50" s="79" t="s">
        <v>1505</v>
      </c>
      <c r="AW50" s="79" t="s">
        <v>1508</v>
      </c>
      <c r="AX50" s="79" t="s">
        <v>1511</v>
      </c>
      <c r="AY50" s="79" t="s">
        <v>1514</v>
      </c>
      <c r="AZ50" s="83" t="s">
        <v>1515</v>
      </c>
      <c r="BA50">
        <v>1</v>
      </c>
      <c r="BB50" s="78" t="str">
        <f>REPLACE(INDEX(GroupVertices[Group],MATCH(Edges25[[#This Row],[Vertex 1]],GroupVertices[Vertex],0)),1,1,"")</f>
        <v>6</v>
      </c>
      <c r="BC50" s="78" t="str">
        <f>REPLACE(INDEX(GroupVertices[Group],MATCH(Edges25[[#This Row],[Vertex 2]],GroupVertices[Vertex],0)),1,1,"")</f>
        <v>6</v>
      </c>
      <c r="BD50" s="48">
        <v>0</v>
      </c>
      <c r="BE50" s="49">
        <v>0</v>
      </c>
      <c r="BF50" s="48">
        <v>0</v>
      </c>
      <c r="BG50" s="49">
        <v>0</v>
      </c>
      <c r="BH50" s="48">
        <v>0</v>
      </c>
      <c r="BI50" s="49">
        <v>0</v>
      </c>
      <c r="BJ50" s="48">
        <v>17</v>
      </c>
      <c r="BK50" s="49">
        <v>100</v>
      </c>
      <c r="BL50" s="48">
        <v>17</v>
      </c>
    </row>
    <row r="51" spans="1:64" ht="15">
      <c r="A51" s="64" t="s">
        <v>248</v>
      </c>
      <c r="B51" s="64" t="s">
        <v>256</v>
      </c>
      <c r="C51" s="65"/>
      <c r="D51" s="66"/>
      <c r="E51" s="67"/>
      <c r="F51" s="68"/>
      <c r="G51" s="65"/>
      <c r="H51" s="69"/>
      <c r="I51" s="70"/>
      <c r="J51" s="70"/>
      <c r="K51" s="34" t="s">
        <v>65</v>
      </c>
      <c r="L51" s="77">
        <v>81</v>
      </c>
      <c r="M51" s="77"/>
      <c r="N51" s="72"/>
      <c r="O51" s="79" t="s">
        <v>369</v>
      </c>
      <c r="P51" s="81">
        <v>43693.60921296296</v>
      </c>
      <c r="Q51" s="79" t="s">
        <v>411</v>
      </c>
      <c r="R51" s="79"/>
      <c r="S51" s="79"/>
      <c r="T51" s="79" t="s">
        <v>688</v>
      </c>
      <c r="U51" s="79"/>
      <c r="V51" s="83" t="s">
        <v>858</v>
      </c>
      <c r="W51" s="81">
        <v>43693.60921296296</v>
      </c>
      <c r="X51" s="83" t="s">
        <v>983</v>
      </c>
      <c r="Y51" s="79"/>
      <c r="Z51" s="79"/>
      <c r="AA51" s="85" t="s">
        <v>1243</v>
      </c>
      <c r="AB51" s="79"/>
      <c r="AC51" s="79" t="b">
        <v>0</v>
      </c>
      <c r="AD51" s="79">
        <v>0</v>
      </c>
      <c r="AE51" s="85" t="s">
        <v>1459</v>
      </c>
      <c r="AF51" s="79" t="b">
        <v>0</v>
      </c>
      <c r="AG51" s="79" t="s">
        <v>1471</v>
      </c>
      <c r="AH51" s="79"/>
      <c r="AI51" s="85" t="s">
        <v>1459</v>
      </c>
      <c r="AJ51" s="79" t="b">
        <v>0</v>
      </c>
      <c r="AK51" s="79">
        <v>1</v>
      </c>
      <c r="AL51" s="85" t="s">
        <v>1257</v>
      </c>
      <c r="AM51" s="79" t="s">
        <v>1492</v>
      </c>
      <c r="AN51" s="79" t="b">
        <v>0</v>
      </c>
      <c r="AO51" s="85" t="s">
        <v>1257</v>
      </c>
      <c r="AP51" s="79" t="s">
        <v>176</v>
      </c>
      <c r="AQ51" s="79">
        <v>0</v>
      </c>
      <c r="AR51" s="79">
        <v>0</v>
      </c>
      <c r="AS51" s="79"/>
      <c r="AT51" s="79"/>
      <c r="AU51" s="79"/>
      <c r="AV51" s="79"/>
      <c r="AW51" s="79"/>
      <c r="AX51" s="79"/>
      <c r="AY51" s="79"/>
      <c r="AZ51" s="79"/>
      <c r="BA51">
        <v>1</v>
      </c>
      <c r="BB51" s="78" t="str">
        <f>REPLACE(INDEX(GroupVertices[Group],MATCH(Edges25[[#This Row],[Vertex 1]],GroupVertices[Vertex],0)),1,1,"")</f>
        <v>7</v>
      </c>
      <c r="BC51" s="78" t="str">
        <f>REPLACE(INDEX(GroupVertices[Group],MATCH(Edges25[[#This Row],[Vertex 2]],GroupVertices[Vertex],0)),1,1,"")</f>
        <v>7</v>
      </c>
      <c r="BD51" s="48">
        <v>0</v>
      </c>
      <c r="BE51" s="49">
        <v>0</v>
      </c>
      <c r="BF51" s="48">
        <v>0</v>
      </c>
      <c r="BG51" s="49">
        <v>0</v>
      </c>
      <c r="BH51" s="48">
        <v>0</v>
      </c>
      <c r="BI51" s="49">
        <v>0</v>
      </c>
      <c r="BJ51" s="48">
        <v>14</v>
      </c>
      <c r="BK51" s="49">
        <v>100</v>
      </c>
      <c r="BL51" s="48">
        <v>14</v>
      </c>
    </row>
    <row r="52" spans="1:64" ht="15">
      <c r="A52" s="64" t="s">
        <v>249</v>
      </c>
      <c r="B52" s="64" t="s">
        <v>303</v>
      </c>
      <c r="C52" s="65"/>
      <c r="D52" s="66"/>
      <c r="E52" s="67"/>
      <c r="F52" s="68"/>
      <c r="G52" s="65"/>
      <c r="H52" s="69"/>
      <c r="I52" s="70"/>
      <c r="J52" s="70"/>
      <c r="K52" s="34" t="s">
        <v>65</v>
      </c>
      <c r="L52" s="77">
        <v>82</v>
      </c>
      <c r="M52" s="77"/>
      <c r="N52" s="72"/>
      <c r="O52" s="79" t="s">
        <v>369</v>
      </c>
      <c r="P52" s="81">
        <v>43693.63366898148</v>
      </c>
      <c r="Q52" s="79" t="s">
        <v>408</v>
      </c>
      <c r="R52" s="79"/>
      <c r="S52" s="79"/>
      <c r="T52" s="79" t="s">
        <v>686</v>
      </c>
      <c r="U52" s="79"/>
      <c r="V52" s="83" t="s">
        <v>859</v>
      </c>
      <c r="W52" s="81">
        <v>43693.63366898148</v>
      </c>
      <c r="X52" s="83" t="s">
        <v>984</v>
      </c>
      <c r="Y52" s="79"/>
      <c r="Z52" s="79"/>
      <c r="AA52" s="85" t="s">
        <v>1244</v>
      </c>
      <c r="AB52" s="79"/>
      <c r="AC52" s="79" t="b">
        <v>0</v>
      </c>
      <c r="AD52" s="79">
        <v>0</v>
      </c>
      <c r="AE52" s="85" t="s">
        <v>1459</v>
      </c>
      <c r="AF52" s="79" t="b">
        <v>0</v>
      </c>
      <c r="AG52" s="79" t="s">
        <v>1468</v>
      </c>
      <c r="AH52" s="79"/>
      <c r="AI52" s="85" t="s">
        <v>1459</v>
      </c>
      <c r="AJ52" s="79" t="b">
        <v>0</v>
      </c>
      <c r="AK52" s="79">
        <v>5</v>
      </c>
      <c r="AL52" s="85" t="s">
        <v>1352</v>
      </c>
      <c r="AM52" s="79" t="s">
        <v>1488</v>
      </c>
      <c r="AN52" s="79" t="b">
        <v>0</v>
      </c>
      <c r="AO52" s="85" t="s">
        <v>1352</v>
      </c>
      <c r="AP52" s="79" t="s">
        <v>176</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3</v>
      </c>
      <c r="BD52" s="48">
        <v>0</v>
      </c>
      <c r="BE52" s="49">
        <v>0</v>
      </c>
      <c r="BF52" s="48">
        <v>0</v>
      </c>
      <c r="BG52" s="49">
        <v>0</v>
      </c>
      <c r="BH52" s="48">
        <v>0</v>
      </c>
      <c r="BI52" s="49">
        <v>0</v>
      </c>
      <c r="BJ52" s="48">
        <v>17</v>
      </c>
      <c r="BK52" s="49">
        <v>100</v>
      </c>
      <c r="BL52" s="48">
        <v>17</v>
      </c>
    </row>
    <row r="53" spans="1:64" ht="15">
      <c r="A53" s="64" t="s">
        <v>250</v>
      </c>
      <c r="B53" s="64" t="s">
        <v>303</v>
      </c>
      <c r="C53" s="65"/>
      <c r="D53" s="66"/>
      <c r="E53" s="67"/>
      <c r="F53" s="68"/>
      <c r="G53" s="65"/>
      <c r="H53" s="69"/>
      <c r="I53" s="70"/>
      <c r="J53" s="70"/>
      <c r="K53" s="34" t="s">
        <v>65</v>
      </c>
      <c r="L53" s="77">
        <v>83</v>
      </c>
      <c r="M53" s="77"/>
      <c r="N53" s="72"/>
      <c r="O53" s="79" t="s">
        <v>369</v>
      </c>
      <c r="P53" s="81">
        <v>43693.642800925925</v>
      </c>
      <c r="Q53" s="79" t="s">
        <v>408</v>
      </c>
      <c r="R53" s="79"/>
      <c r="S53" s="79"/>
      <c r="T53" s="79" t="s">
        <v>686</v>
      </c>
      <c r="U53" s="79"/>
      <c r="V53" s="83" t="s">
        <v>860</v>
      </c>
      <c r="W53" s="81">
        <v>43693.642800925925</v>
      </c>
      <c r="X53" s="83" t="s">
        <v>985</v>
      </c>
      <c r="Y53" s="79"/>
      <c r="Z53" s="79"/>
      <c r="AA53" s="85" t="s">
        <v>1245</v>
      </c>
      <c r="AB53" s="79"/>
      <c r="AC53" s="79" t="b">
        <v>0</v>
      </c>
      <c r="AD53" s="79">
        <v>0</v>
      </c>
      <c r="AE53" s="85" t="s">
        <v>1459</v>
      </c>
      <c r="AF53" s="79" t="b">
        <v>0</v>
      </c>
      <c r="AG53" s="79" t="s">
        <v>1468</v>
      </c>
      <c r="AH53" s="79"/>
      <c r="AI53" s="85" t="s">
        <v>1459</v>
      </c>
      <c r="AJ53" s="79" t="b">
        <v>0</v>
      </c>
      <c r="AK53" s="79">
        <v>5</v>
      </c>
      <c r="AL53" s="85" t="s">
        <v>1352</v>
      </c>
      <c r="AM53" s="79" t="s">
        <v>1487</v>
      </c>
      <c r="AN53" s="79" t="b">
        <v>0</v>
      </c>
      <c r="AO53" s="85" t="s">
        <v>1352</v>
      </c>
      <c r="AP53" s="79" t="s">
        <v>176</v>
      </c>
      <c r="AQ53" s="79">
        <v>0</v>
      </c>
      <c r="AR53" s="79">
        <v>0</v>
      </c>
      <c r="AS53" s="79"/>
      <c r="AT53" s="79"/>
      <c r="AU53" s="79"/>
      <c r="AV53" s="79"/>
      <c r="AW53" s="79"/>
      <c r="AX53" s="79"/>
      <c r="AY53" s="79"/>
      <c r="AZ53" s="79"/>
      <c r="BA53">
        <v>1</v>
      </c>
      <c r="BB53" s="78" t="str">
        <f>REPLACE(INDEX(GroupVertices[Group],MATCH(Edges25[[#This Row],[Vertex 1]],GroupVertices[Vertex],0)),1,1,"")</f>
        <v>3</v>
      </c>
      <c r="BC53" s="78" t="str">
        <f>REPLACE(INDEX(GroupVertices[Group],MATCH(Edges25[[#This Row],[Vertex 2]],GroupVertices[Vertex],0)),1,1,"")</f>
        <v>3</v>
      </c>
      <c r="BD53" s="48">
        <v>0</v>
      </c>
      <c r="BE53" s="49">
        <v>0</v>
      </c>
      <c r="BF53" s="48">
        <v>0</v>
      </c>
      <c r="BG53" s="49">
        <v>0</v>
      </c>
      <c r="BH53" s="48">
        <v>0</v>
      </c>
      <c r="BI53" s="49">
        <v>0</v>
      </c>
      <c r="BJ53" s="48">
        <v>17</v>
      </c>
      <c r="BK53" s="49">
        <v>100</v>
      </c>
      <c r="BL53" s="48">
        <v>17</v>
      </c>
    </row>
    <row r="54" spans="1:64" ht="15">
      <c r="A54" s="64" t="s">
        <v>251</v>
      </c>
      <c r="B54" s="64" t="s">
        <v>303</v>
      </c>
      <c r="C54" s="65"/>
      <c r="D54" s="66"/>
      <c r="E54" s="67"/>
      <c r="F54" s="68"/>
      <c r="G54" s="65"/>
      <c r="H54" s="69"/>
      <c r="I54" s="70"/>
      <c r="J54" s="70"/>
      <c r="K54" s="34" t="s">
        <v>65</v>
      </c>
      <c r="L54" s="77">
        <v>84</v>
      </c>
      <c r="M54" s="77"/>
      <c r="N54" s="72"/>
      <c r="O54" s="79" t="s">
        <v>369</v>
      </c>
      <c r="P54" s="81">
        <v>43694.33997685185</v>
      </c>
      <c r="Q54" s="79" t="s">
        <v>408</v>
      </c>
      <c r="R54" s="79"/>
      <c r="S54" s="79"/>
      <c r="T54" s="79" t="s">
        <v>686</v>
      </c>
      <c r="U54" s="79"/>
      <c r="V54" s="83" t="s">
        <v>861</v>
      </c>
      <c r="W54" s="81">
        <v>43694.33997685185</v>
      </c>
      <c r="X54" s="83" t="s">
        <v>986</v>
      </c>
      <c r="Y54" s="79"/>
      <c r="Z54" s="79"/>
      <c r="AA54" s="85" t="s">
        <v>1246</v>
      </c>
      <c r="AB54" s="79"/>
      <c r="AC54" s="79" t="b">
        <v>0</v>
      </c>
      <c r="AD54" s="79">
        <v>0</v>
      </c>
      <c r="AE54" s="85" t="s">
        <v>1459</v>
      </c>
      <c r="AF54" s="79" t="b">
        <v>0</v>
      </c>
      <c r="AG54" s="79" t="s">
        <v>1468</v>
      </c>
      <c r="AH54" s="79"/>
      <c r="AI54" s="85" t="s">
        <v>1459</v>
      </c>
      <c r="AJ54" s="79" t="b">
        <v>0</v>
      </c>
      <c r="AK54" s="79">
        <v>6</v>
      </c>
      <c r="AL54" s="85" t="s">
        <v>1352</v>
      </c>
      <c r="AM54" s="79" t="s">
        <v>1491</v>
      </c>
      <c r="AN54" s="79" t="b">
        <v>0</v>
      </c>
      <c r="AO54" s="85" t="s">
        <v>1352</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17</v>
      </c>
      <c r="BK54" s="49">
        <v>100</v>
      </c>
      <c r="BL54" s="48">
        <v>17</v>
      </c>
    </row>
    <row r="55" spans="1:64" ht="15">
      <c r="A55" s="64" t="s">
        <v>252</v>
      </c>
      <c r="B55" s="64" t="s">
        <v>308</v>
      </c>
      <c r="C55" s="65"/>
      <c r="D55" s="66"/>
      <c r="E55" s="67"/>
      <c r="F55" s="68"/>
      <c r="G55" s="65"/>
      <c r="H55" s="69"/>
      <c r="I55" s="70"/>
      <c r="J55" s="70"/>
      <c r="K55" s="34" t="s">
        <v>65</v>
      </c>
      <c r="L55" s="77">
        <v>85</v>
      </c>
      <c r="M55" s="77"/>
      <c r="N55" s="72"/>
      <c r="O55" s="79" t="s">
        <v>369</v>
      </c>
      <c r="P55" s="81">
        <v>43692.80003472222</v>
      </c>
      <c r="Q55" s="79" t="s">
        <v>404</v>
      </c>
      <c r="R55" s="79"/>
      <c r="S55" s="79"/>
      <c r="T55" s="79"/>
      <c r="U55" s="79"/>
      <c r="V55" s="83" t="s">
        <v>862</v>
      </c>
      <c r="W55" s="81">
        <v>43692.80003472222</v>
      </c>
      <c r="X55" s="83" t="s">
        <v>987</v>
      </c>
      <c r="Y55" s="79"/>
      <c r="Z55" s="79"/>
      <c r="AA55" s="85" t="s">
        <v>1247</v>
      </c>
      <c r="AB55" s="79"/>
      <c r="AC55" s="79" t="b">
        <v>0</v>
      </c>
      <c r="AD55" s="79">
        <v>0</v>
      </c>
      <c r="AE55" s="85" t="s">
        <v>1459</v>
      </c>
      <c r="AF55" s="79" t="b">
        <v>0</v>
      </c>
      <c r="AG55" s="79" t="s">
        <v>1468</v>
      </c>
      <c r="AH55" s="79"/>
      <c r="AI55" s="85" t="s">
        <v>1459</v>
      </c>
      <c r="AJ55" s="79" t="b">
        <v>0</v>
      </c>
      <c r="AK55" s="79">
        <v>4</v>
      </c>
      <c r="AL55" s="85" t="s">
        <v>1341</v>
      </c>
      <c r="AM55" s="79" t="s">
        <v>1489</v>
      </c>
      <c r="AN55" s="79" t="b">
        <v>0</v>
      </c>
      <c r="AO55" s="85" t="s">
        <v>1341</v>
      </c>
      <c r="AP55" s="79" t="s">
        <v>176</v>
      </c>
      <c r="AQ55" s="79">
        <v>0</v>
      </c>
      <c r="AR55" s="79">
        <v>0</v>
      </c>
      <c r="AS55" s="79"/>
      <c r="AT55" s="79"/>
      <c r="AU55" s="79"/>
      <c r="AV55" s="79"/>
      <c r="AW55" s="79"/>
      <c r="AX55" s="79"/>
      <c r="AY55" s="79"/>
      <c r="AZ55" s="79"/>
      <c r="BA55">
        <v>2</v>
      </c>
      <c r="BB55" s="78" t="str">
        <f>REPLACE(INDEX(GroupVertices[Group],MATCH(Edges25[[#This Row],[Vertex 1]],GroupVertices[Vertex],0)),1,1,"")</f>
        <v>10</v>
      </c>
      <c r="BC55" s="78" t="str">
        <f>REPLACE(INDEX(GroupVertices[Group],MATCH(Edges25[[#This Row],[Vertex 2]],GroupVertices[Vertex],0)),1,1,"")</f>
        <v>10</v>
      </c>
      <c r="BD55" s="48">
        <v>0</v>
      </c>
      <c r="BE55" s="49">
        <v>0</v>
      </c>
      <c r="BF55" s="48">
        <v>0</v>
      </c>
      <c r="BG55" s="49">
        <v>0</v>
      </c>
      <c r="BH55" s="48">
        <v>0</v>
      </c>
      <c r="BI55" s="49">
        <v>0</v>
      </c>
      <c r="BJ55" s="48">
        <v>16</v>
      </c>
      <c r="BK55" s="49">
        <v>100</v>
      </c>
      <c r="BL55" s="48">
        <v>16</v>
      </c>
    </row>
    <row r="56" spans="1:64" ht="15">
      <c r="A56" s="64" t="s">
        <v>252</v>
      </c>
      <c r="B56" s="64" t="s">
        <v>308</v>
      </c>
      <c r="C56" s="65"/>
      <c r="D56" s="66"/>
      <c r="E56" s="67"/>
      <c r="F56" s="68"/>
      <c r="G56" s="65"/>
      <c r="H56" s="69"/>
      <c r="I56" s="70"/>
      <c r="J56" s="70"/>
      <c r="K56" s="34" t="s">
        <v>65</v>
      </c>
      <c r="L56" s="77">
        <v>86</v>
      </c>
      <c r="M56" s="77"/>
      <c r="N56" s="72"/>
      <c r="O56" s="79" t="s">
        <v>369</v>
      </c>
      <c r="P56" s="81">
        <v>43694.364537037036</v>
      </c>
      <c r="Q56" s="79" t="s">
        <v>412</v>
      </c>
      <c r="R56" s="79"/>
      <c r="S56" s="79"/>
      <c r="T56" s="79"/>
      <c r="U56" s="79"/>
      <c r="V56" s="83" t="s">
        <v>862</v>
      </c>
      <c r="W56" s="81">
        <v>43694.364537037036</v>
      </c>
      <c r="X56" s="83" t="s">
        <v>988</v>
      </c>
      <c r="Y56" s="79"/>
      <c r="Z56" s="79"/>
      <c r="AA56" s="85" t="s">
        <v>1248</v>
      </c>
      <c r="AB56" s="79"/>
      <c r="AC56" s="79" t="b">
        <v>0</v>
      </c>
      <c r="AD56" s="79">
        <v>0</v>
      </c>
      <c r="AE56" s="85" t="s">
        <v>1459</v>
      </c>
      <c r="AF56" s="79" t="b">
        <v>0</v>
      </c>
      <c r="AG56" s="79" t="s">
        <v>1468</v>
      </c>
      <c r="AH56" s="79"/>
      <c r="AI56" s="85" t="s">
        <v>1459</v>
      </c>
      <c r="AJ56" s="79" t="b">
        <v>0</v>
      </c>
      <c r="AK56" s="79">
        <v>1</v>
      </c>
      <c r="AL56" s="85" t="s">
        <v>1343</v>
      </c>
      <c r="AM56" s="79" t="s">
        <v>1489</v>
      </c>
      <c r="AN56" s="79" t="b">
        <v>0</v>
      </c>
      <c r="AO56" s="85" t="s">
        <v>1343</v>
      </c>
      <c r="AP56" s="79" t="s">
        <v>176</v>
      </c>
      <c r="AQ56" s="79">
        <v>0</v>
      </c>
      <c r="AR56" s="79">
        <v>0</v>
      </c>
      <c r="AS56" s="79"/>
      <c r="AT56" s="79"/>
      <c r="AU56" s="79"/>
      <c r="AV56" s="79"/>
      <c r="AW56" s="79"/>
      <c r="AX56" s="79"/>
      <c r="AY56" s="79"/>
      <c r="AZ56" s="79"/>
      <c r="BA56">
        <v>2</v>
      </c>
      <c r="BB56" s="78" t="str">
        <f>REPLACE(INDEX(GroupVertices[Group],MATCH(Edges25[[#This Row],[Vertex 1]],GroupVertices[Vertex],0)),1,1,"")</f>
        <v>10</v>
      </c>
      <c r="BC56" s="78" t="str">
        <f>REPLACE(INDEX(GroupVertices[Group],MATCH(Edges25[[#This Row],[Vertex 2]],GroupVertices[Vertex],0)),1,1,"")</f>
        <v>10</v>
      </c>
      <c r="BD56" s="48">
        <v>0</v>
      </c>
      <c r="BE56" s="49">
        <v>0</v>
      </c>
      <c r="BF56" s="48">
        <v>0</v>
      </c>
      <c r="BG56" s="49">
        <v>0</v>
      </c>
      <c r="BH56" s="48">
        <v>0</v>
      </c>
      <c r="BI56" s="49">
        <v>0</v>
      </c>
      <c r="BJ56" s="48">
        <v>18</v>
      </c>
      <c r="BK56" s="49">
        <v>100</v>
      </c>
      <c r="BL56" s="48">
        <v>18</v>
      </c>
    </row>
    <row r="57" spans="1:64" ht="15">
      <c r="A57" s="64" t="s">
        <v>253</v>
      </c>
      <c r="B57" s="64" t="s">
        <v>256</v>
      </c>
      <c r="C57" s="65"/>
      <c r="D57" s="66"/>
      <c r="E57" s="67"/>
      <c r="F57" s="68"/>
      <c r="G57" s="65"/>
      <c r="H57" s="69"/>
      <c r="I57" s="70"/>
      <c r="J57" s="70"/>
      <c r="K57" s="34" t="s">
        <v>65</v>
      </c>
      <c r="L57" s="77">
        <v>87</v>
      </c>
      <c r="M57" s="77"/>
      <c r="N57" s="72"/>
      <c r="O57" s="79" t="s">
        <v>369</v>
      </c>
      <c r="P57" s="81">
        <v>43694.42631944444</v>
      </c>
      <c r="Q57" s="79" t="s">
        <v>413</v>
      </c>
      <c r="R57" s="79"/>
      <c r="S57" s="79"/>
      <c r="T57" s="79" t="s">
        <v>689</v>
      </c>
      <c r="U57" s="79"/>
      <c r="V57" s="83" t="s">
        <v>863</v>
      </c>
      <c r="W57" s="81">
        <v>43694.42631944444</v>
      </c>
      <c r="X57" s="83" t="s">
        <v>989</v>
      </c>
      <c r="Y57" s="79"/>
      <c r="Z57" s="79"/>
      <c r="AA57" s="85" t="s">
        <v>1249</v>
      </c>
      <c r="AB57" s="79"/>
      <c r="AC57" s="79" t="b">
        <v>0</v>
      </c>
      <c r="AD57" s="79">
        <v>0</v>
      </c>
      <c r="AE57" s="85" t="s">
        <v>1459</v>
      </c>
      <c r="AF57" s="79" t="b">
        <v>0</v>
      </c>
      <c r="AG57" s="79" t="s">
        <v>1471</v>
      </c>
      <c r="AH57" s="79"/>
      <c r="AI57" s="85" t="s">
        <v>1459</v>
      </c>
      <c r="AJ57" s="79" t="b">
        <v>0</v>
      </c>
      <c r="AK57" s="79">
        <v>3</v>
      </c>
      <c r="AL57" s="85" t="s">
        <v>1259</v>
      </c>
      <c r="AM57" s="79" t="s">
        <v>253</v>
      </c>
      <c r="AN57" s="79" t="b">
        <v>0</v>
      </c>
      <c r="AO57" s="85" t="s">
        <v>1259</v>
      </c>
      <c r="AP57" s="79" t="s">
        <v>176</v>
      </c>
      <c r="AQ57" s="79">
        <v>0</v>
      </c>
      <c r="AR57" s="79">
        <v>0</v>
      </c>
      <c r="AS57" s="79"/>
      <c r="AT57" s="79"/>
      <c r="AU57" s="79"/>
      <c r="AV57" s="79"/>
      <c r="AW57" s="79"/>
      <c r="AX57" s="79"/>
      <c r="AY57" s="79"/>
      <c r="AZ57" s="79"/>
      <c r="BA57">
        <v>1</v>
      </c>
      <c r="BB57" s="78" t="str">
        <f>REPLACE(INDEX(GroupVertices[Group],MATCH(Edges25[[#This Row],[Vertex 1]],GroupVertices[Vertex],0)),1,1,"")</f>
        <v>7</v>
      </c>
      <c r="BC57" s="78" t="str">
        <f>REPLACE(INDEX(GroupVertices[Group],MATCH(Edges25[[#This Row],[Vertex 2]],GroupVertices[Vertex],0)),1,1,"")</f>
        <v>7</v>
      </c>
      <c r="BD57" s="48">
        <v>0</v>
      </c>
      <c r="BE57" s="49">
        <v>0</v>
      </c>
      <c r="BF57" s="48">
        <v>0</v>
      </c>
      <c r="BG57" s="49">
        <v>0</v>
      </c>
      <c r="BH57" s="48">
        <v>0</v>
      </c>
      <c r="BI57" s="49">
        <v>0</v>
      </c>
      <c r="BJ57" s="48">
        <v>21</v>
      </c>
      <c r="BK57" s="49">
        <v>100</v>
      </c>
      <c r="BL57" s="48">
        <v>21</v>
      </c>
    </row>
    <row r="58" spans="1:64" ht="15">
      <c r="A58" s="64" t="s">
        <v>254</v>
      </c>
      <c r="B58" s="64" t="s">
        <v>256</v>
      </c>
      <c r="C58" s="65"/>
      <c r="D58" s="66"/>
      <c r="E58" s="67"/>
      <c r="F58" s="68"/>
      <c r="G58" s="65"/>
      <c r="H58" s="69"/>
      <c r="I58" s="70"/>
      <c r="J58" s="70"/>
      <c r="K58" s="34" t="s">
        <v>65</v>
      </c>
      <c r="L58" s="77">
        <v>88</v>
      </c>
      <c r="M58" s="77"/>
      <c r="N58" s="72"/>
      <c r="O58" s="79" t="s">
        <v>369</v>
      </c>
      <c r="P58" s="81">
        <v>43694.43009259259</v>
      </c>
      <c r="Q58" s="79" t="s">
        <v>413</v>
      </c>
      <c r="R58" s="79"/>
      <c r="S58" s="79"/>
      <c r="T58" s="79" t="s">
        <v>689</v>
      </c>
      <c r="U58" s="79"/>
      <c r="V58" s="83" t="s">
        <v>864</v>
      </c>
      <c r="W58" s="81">
        <v>43694.43009259259</v>
      </c>
      <c r="X58" s="83" t="s">
        <v>990</v>
      </c>
      <c r="Y58" s="79"/>
      <c r="Z58" s="79"/>
      <c r="AA58" s="85" t="s">
        <v>1250</v>
      </c>
      <c r="AB58" s="79"/>
      <c r="AC58" s="79" t="b">
        <v>0</v>
      </c>
      <c r="AD58" s="79">
        <v>0</v>
      </c>
      <c r="AE58" s="85" t="s">
        <v>1459</v>
      </c>
      <c r="AF58" s="79" t="b">
        <v>0</v>
      </c>
      <c r="AG58" s="79" t="s">
        <v>1471</v>
      </c>
      <c r="AH58" s="79"/>
      <c r="AI58" s="85" t="s">
        <v>1459</v>
      </c>
      <c r="AJ58" s="79" t="b">
        <v>0</v>
      </c>
      <c r="AK58" s="79">
        <v>3</v>
      </c>
      <c r="AL58" s="85" t="s">
        <v>1259</v>
      </c>
      <c r="AM58" s="79" t="s">
        <v>1493</v>
      </c>
      <c r="AN58" s="79" t="b">
        <v>0</v>
      </c>
      <c r="AO58" s="85" t="s">
        <v>1259</v>
      </c>
      <c r="AP58" s="79" t="s">
        <v>176</v>
      </c>
      <c r="AQ58" s="79">
        <v>0</v>
      </c>
      <c r="AR58" s="79">
        <v>0</v>
      </c>
      <c r="AS58" s="79"/>
      <c r="AT58" s="79"/>
      <c r="AU58" s="79"/>
      <c r="AV58" s="79"/>
      <c r="AW58" s="79"/>
      <c r="AX58" s="79"/>
      <c r="AY58" s="79"/>
      <c r="AZ58" s="79"/>
      <c r="BA58">
        <v>1</v>
      </c>
      <c r="BB58" s="78" t="str">
        <f>REPLACE(INDEX(GroupVertices[Group],MATCH(Edges25[[#This Row],[Vertex 1]],GroupVertices[Vertex],0)),1,1,"")</f>
        <v>7</v>
      </c>
      <c r="BC58" s="78" t="str">
        <f>REPLACE(INDEX(GroupVertices[Group],MATCH(Edges25[[#This Row],[Vertex 2]],GroupVertices[Vertex],0)),1,1,"")</f>
        <v>7</v>
      </c>
      <c r="BD58" s="48">
        <v>0</v>
      </c>
      <c r="BE58" s="49">
        <v>0</v>
      </c>
      <c r="BF58" s="48">
        <v>0</v>
      </c>
      <c r="BG58" s="49">
        <v>0</v>
      </c>
      <c r="BH58" s="48">
        <v>0</v>
      </c>
      <c r="BI58" s="49">
        <v>0</v>
      </c>
      <c r="BJ58" s="48">
        <v>21</v>
      </c>
      <c r="BK58" s="49">
        <v>100</v>
      </c>
      <c r="BL58" s="48">
        <v>21</v>
      </c>
    </row>
    <row r="59" spans="1:64" ht="15">
      <c r="A59" s="64" t="s">
        <v>255</v>
      </c>
      <c r="B59" s="64" t="s">
        <v>257</v>
      </c>
      <c r="C59" s="65"/>
      <c r="D59" s="66"/>
      <c r="E59" s="67"/>
      <c r="F59" s="68"/>
      <c r="G59" s="65"/>
      <c r="H59" s="69"/>
      <c r="I59" s="70"/>
      <c r="J59" s="70"/>
      <c r="K59" s="34" t="s">
        <v>65</v>
      </c>
      <c r="L59" s="77">
        <v>89</v>
      </c>
      <c r="M59" s="77"/>
      <c r="N59" s="72"/>
      <c r="O59" s="79" t="s">
        <v>369</v>
      </c>
      <c r="P59" s="81">
        <v>43694.53016203704</v>
      </c>
      <c r="Q59" s="79" t="s">
        <v>414</v>
      </c>
      <c r="R59" s="79"/>
      <c r="S59" s="79"/>
      <c r="T59" s="79"/>
      <c r="U59" s="79"/>
      <c r="V59" s="83" t="s">
        <v>865</v>
      </c>
      <c r="W59" s="81">
        <v>43694.53016203704</v>
      </c>
      <c r="X59" s="83" t="s">
        <v>991</v>
      </c>
      <c r="Y59" s="79"/>
      <c r="Z59" s="79"/>
      <c r="AA59" s="85" t="s">
        <v>1251</v>
      </c>
      <c r="AB59" s="79"/>
      <c r="AC59" s="79" t="b">
        <v>0</v>
      </c>
      <c r="AD59" s="79">
        <v>0</v>
      </c>
      <c r="AE59" s="85" t="s">
        <v>1459</v>
      </c>
      <c r="AF59" s="79" t="b">
        <v>0</v>
      </c>
      <c r="AG59" s="79" t="s">
        <v>1471</v>
      </c>
      <c r="AH59" s="79"/>
      <c r="AI59" s="85" t="s">
        <v>1459</v>
      </c>
      <c r="AJ59" s="79" t="b">
        <v>0</v>
      </c>
      <c r="AK59" s="79">
        <v>2</v>
      </c>
      <c r="AL59" s="85" t="s">
        <v>1252</v>
      </c>
      <c r="AM59" s="79" t="s">
        <v>1488</v>
      </c>
      <c r="AN59" s="79" t="b">
        <v>0</v>
      </c>
      <c r="AO59" s="85" t="s">
        <v>1252</v>
      </c>
      <c r="AP59" s="79" t="s">
        <v>176</v>
      </c>
      <c r="AQ59" s="79">
        <v>0</v>
      </c>
      <c r="AR59" s="79">
        <v>0</v>
      </c>
      <c r="AS59" s="79"/>
      <c r="AT59" s="79"/>
      <c r="AU59" s="79"/>
      <c r="AV59" s="79"/>
      <c r="AW59" s="79"/>
      <c r="AX59" s="79"/>
      <c r="AY59" s="79"/>
      <c r="AZ59" s="79"/>
      <c r="BA59">
        <v>1</v>
      </c>
      <c r="BB59" s="78" t="str">
        <f>REPLACE(INDEX(GroupVertices[Group],MATCH(Edges25[[#This Row],[Vertex 1]],GroupVertices[Vertex],0)),1,1,"")</f>
        <v>7</v>
      </c>
      <c r="BC59" s="78" t="str">
        <f>REPLACE(INDEX(GroupVertices[Group],MATCH(Edges25[[#This Row],[Vertex 2]],GroupVertices[Vertex],0)),1,1,"")</f>
        <v>7</v>
      </c>
      <c r="BD59" s="48">
        <v>0</v>
      </c>
      <c r="BE59" s="49">
        <v>0</v>
      </c>
      <c r="BF59" s="48">
        <v>0</v>
      </c>
      <c r="BG59" s="49">
        <v>0</v>
      </c>
      <c r="BH59" s="48">
        <v>0</v>
      </c>
      <c r="BI59" s="49">
        <v>0</v>
      </c>
      <c r="BJ59" s="48">
        <v>21</v>
      </c>
      <c r="BK59" s="49">
        <v>100</v>
      </c>
      <c r="BL59" s="48">
        <v>21</v>
      </c>
    </row>
    <row r="60" spans="1:64" ht="15">
      <c r="A60" s="64" t="s">
        <v>256</v>
      </c>
      <c r="B60" s="64" t="s">
        <v>255</v>
      </c>
      <c r="C60" s="65"/>
      <c r="D60" s="66"/>
      <c r="E60" s="67"/>
      <c r="F60" s="68"/>
      <c r="G60" s="65"/>
      <c r="H60" s="69"/>
      <c r="I60" s="70"/>
      <c r="J60" s="70"/>
      <c r="K60" s="34" t="s">
        <v>66</v>
      </c>
      <c r="L60" s="77">
        <v>91</v>
      </c>
      <c r="M60" s="77"/>
      <c r="N60" s="72"/>
      <c r="O60" s="79" t="s">
        <v>369</v>
      </c>
      <c r="P60" s="81">
        <v>43694.42337962963</v>
      </c>
      <c r="Q60" s="79" t="s">
        <v>415</v>
      </c>
      <c r="R60" s="79"/>
      <c r="S60" s="79"/>
      <c r="T60" s="79" t="s">
        <v>690</v>
      </c>
      <c r="U60" s="83" t="s">
        <v>790</v>
      </c>
      <c r="V60" s="83" t="s">
        <v>790</v>
      </c>
      <c r="W60" s="81">
        <v>43694.42337962963</v>
      </c>
      <c r="X60" s="83" t="s">
        <v>992</v>
      </c>
      <c r="Y60" s="79"/>
      <c r="Z60" s="79"/>
      <c r="AA60" s="85" t="s">
        <v>1252</v>
      </c>
      <c r="AB60" s="79"/>
      <c r="AC60" s="79" t="b">
        <v>0</v>
      </c>
      <c r="AD60" s="79">
        <v>3</v>
      </c>
      <c r="AE60" s="85" t="s">
        <v>1463</v>
      </c>
      <c r="AF60" s="79" t="b">
        <v>0</v>
      </c>
      <c r="AG60" s="79" t="s">
        <v>1471</v>
      </c>
      <c r="AH60" s="79"/>
      <c r="AI60" s="85" t="s">
        <v>1459</v>
      </c>
      <c r="AJ60" s="79" t="b">
        <v>0</v>
      </c>
      <c r="AK60" s="79">
        <v>2</v>
      </c>
      <c r="AL60" s="85" t="s">
        <v>1459</v>
      </c>
      <c r="AM60" s="79" t="s">
        <v>1488</v>
      </c>
      <c r="AN60" s="79" t="b">
        <v>0</v>
      </c>
      <c r="AO60" s="85" t="s">
        <v>1252</v>
      </c>
      <c r="AP60" s="79" t="s">
        <v>176</v>
      </c>
      <c r="AQ60" s="79">
        <v>0</v>
      </c>
      <c r="AR60" s="79">
        <v>0</v>
      </c>
      <c r="AS60" s="79"/>
      <c r="AT60" s="79"/>
      <c r="AU60" s="79"/>
      <c r="AV60" s="79"/>
      <c r="AW60" s="79"/>
      <c r="AX60" s="79"/>
      <c r="AY60" s="79"/>
      <c r="AZ60" s="79"/>
      <c r="BA60">
        <v>1</v>
      </c>
      <c r="BB60" s="78" t="str">
        <f>REPLACE(INDEX(GroupVertices[Group],MATCH(Edges25[[#This Row],[Vertex 1]],GroupVertices[Vertex],0)),1,1,"")</f>
        <v>7</v>
      </c>
      <c r="BC60" s="78" t="str">
        <f>REPLACE(INDEX(GroupVertices[Group],MATCH(Edges25[[#This Row],[Vertex 2]],GroupVertices[Vertex],0)),1,1,"")</f>
        <v>7</v>
      </c>
      <c r="BD60" s="48"/>
      <c r="BE60" s="49"/>
      <c r="BF60" s="48"/>
      <c r="BG60" s="49"/>
      <c r="BH60" s="48"/>
      <c r="BI60" s="49"/>
      <c r="BJ60" s="48"/>
      <c r="BK60" s="49"/>
      <c r="BL60" s="48"/>
    </row>
    <row r="61" spans="1:64" ht="15">
      <c r="A61" s="64" t="s">
        <v>257</v>
      </c>
      <c r="B61" s="64" t="s">
        <v>349</v>
      </c>
      <c r="C61" s="65"/>
      <c r="D61" s="66"/>
      <c r="E61" s="67"/>
      <c r="F61" s="68"/>
      <c r="G61" s="65"/>
      <c r="H61" s="69"/>
      <c r="I61" s="70"/>
      <c r="J61" s="70"/>
      <c r="K61" s="34" t="s">
        <v>65</v>
      </c>
      <c r="L61" s="77">
        <v>92</v>
      </c>
      <c r="M61" s="77"/>
      <c r="N61" s="72"/>
      <c r="O61" s="79" t="s">
        <v>369</v>
      </c>
      <c r="P61" s="81">
        <v>43693.624189814815</v>
      </c>
      <c r="Q61" s="79" t="s">
        <v>416</v>
      </c>
      <c r="R61" s="79"/>
      <c r="S61" s="79"/>
      <c r="T61" s="79" t="s">
        <v>688</v>
      </c>
      <c r="U61" s="83" t="s">
        <v>791</v>
      </c>
      <c r="V61" s="83" t="s">
        <v>791</v>
      </c>
      <c r="W61" s="81">
        <v>43693.624189814815</v>
      </c>
      <c r="X61" s="83" t="s">
        <v>993</v>
      </c>
      <c r="Y61" s="79"/>
      <c r="Z61" s="79"/>
      <c r="AA61" s="85" t="s">
        <v>1253</v>
      </c>
      <c r="AB61" s="79"/>
      <c r="AC61" s="79" t="b">
        <v>0</v>
      </c>
      <c r="AD61" s="79">
        <v>0</v>
      </c>
      <c r="AE61" s="85" t="s">
        <v>1459</v>
      </c>
      <c r="AF61" s="79" t="b">
        <v>0</v>
      </c>
      <c r="AG61" s="79" t="s">
        <v>1471</v>
      </c>
      <c r="AH61" s="79"/>
      <c r="AI61" s="85" t="s">
        <v>1459</v>
      </c>
      <c r="AJ61" s="79" t="b">
        <v>0</v>
      </c>
      <c r="AK61" s="79">
        <v>0</v>
      </c>
      <c r="AL61" s="85" t="s">
        <v>1459</v>
      </c>
      <c r="AM61" s="79" t="s">
        <v>1488</v>
      </c>
      <c r="AN61" s="79" t="b">
        <v>0</v>
      </c>
      <c r="AO61" s="85" t="s">
        <v>1253</v>
      </c>
      <c r="AP61" s="79" t="s">
        <v>176</v>
      </c>
      <c r="AQ61" s="79">
        <v>0</v>
      </c>
      <c r="AR61" s="79">
        <v>0</v>
      </c>
      <c r="AS61" s="79"/>
      <c r="AT61" s="79"/>
      <c r="AU61" s="79"/>
      <c r="AV61" s="79"/>
      <c r="AW61" s="79"/>
      <c r="AX61" s="79"/>
      <c r="AY61" s="79"/>
      <c r="AZ61" s="79"/>
      <c r="BA61">
        <v>1</v>
      </c>
      <c r="BB61" s="78" t="str">
        <f>REPLACE(INDEX(GroupVertices[Group],MATCH(Edges25[[#This Row],[Vertex 1]],GroupVertices[Vertex],0)),1,1,"")</f>
        <v>7</v>
      </c>
      <c r="BC61" s="78" t="str">
        <f>REPLACE(INDEX(GroupVertices[Group],MATCH(Edges25[[#This Row],[Vertex 2]],GroupVertices[Vertex],0)),1,1,"")</f>
        <v>7</v>
      </c>
      <c r="BD61" s="48">
        <v>0</v>
      </c>
      <c r="BE61" s="49">
        <v>0</v>
      </c>
      <c r="BF61" s="48">
        <v>0</v>
      </c>
      <c r="BG61" s="49">
        <v>0</v>
      </c>
      <c r="BH61" s="48">
        <v>0</v>
      </c>
      <c r="BI61" s="49">
        <v>0</v>
      </c>
      <c r="BJ61" s="48">
        <v>13</v>
      </c>
      <c r="BK61" s="49">
        <v>100</v>
      </c>
      <c r="BL61" s="48">
        <v>13</v>
      </c>
    </row>
    <row r="62" spans="1:64" ht="15">
      <c r="A62" s="64" t="s">
        <v>256</v>
      </c>
      <c r="B62" s="64" t="s">
        <v>350</v>
      </c>
      <c r="C62" s="65"/>
      <c r="D62" s="66"/>
      <c r="E62" s="67"/>
      <c r="F62" s="68"/>
      <c r="G62" s="65"/>
      <c r="H62" s="69"/>
      <c r="I62" s="70"/>
      <c r="J62" s="70"/>
      <c r="K62" s="34" t="s">
        <v>65</v>
      </c>
      <c r="L62" s="77">
        <v>93</v>
      </c>
      <c r="M62" s="77"/>
      <c r="N62" s="72"/>
      <c r="O62" s="79" t="s">
        <v>369</v>
      </c>
      <c r="P62" s="81">
        <v>43694.56527777778</v>
      </c>
      <c r="Q62" s="79" t="s">
        <v>417</v>
      </c>
      <c r="R62" s="79"/>
      <c r="S62" s="79"/>
      <c r="T62" s="79" t="s">
        <v>691</v>
      </c>
      <c r="U62" s="83" t="s">
        <v>792</v>
      </c>
      <c r="V62" s="83" t="s">
        <v>792</v>
      </c>
      <c r="W62" s="81">
        <v>43694.56527777778</v>
      </c>
      <c r="X62" s="83" t="s">
        <v>994</v>
      </c>
      <c r="Y62" s="79"/>
      <c r="Z62" s="79"/>
      <c r="AA62" s="85" t="s">
        <v>1254</v>
      </c>
      <c r="AB62" s="79"/>
      <c r="AC62" s="79" t="b">
        <v>0</v>
      </c>
      <c r="AD62" s="79">
        <v>1</v>
      </c>
      <c r="AE62" s="85" t="s">
        <v>1459</v>
      </c>
      <c r="AF62" s="79" t="b">
        <v>0</v>
      </c>
      <c r="AG62" s="79" t="s">
        <v>1471</v>
      </c>
      <c r="AH62" s="79"/>
      <c r="AI62" s="85" t="s">
        <v>1459</v>
      </c>
      <c r="AJ62" s="79" t="b">
        <v>0</v>
      </c>
      <c r="AK62" s="79">
        <v>0</v>
      </c>
      <c r="AL62" s="85" t="s">
        <v>1459</v>
      </c>
      <c r="AM62" s="79" t="s">
        <v>1488</v>
      </c>
      <c r="AN62" s="79" t="b">
        <v>0</v>
      </c>
      <c r="AO62" s="85" t="s">
        <v>1254</v>
      </c>
      <c r="AP62" s="79" t="s">
        <v>176</v>
      </c>
      <c r="AQ62" s="79">
        <v>0</v>
      </c>
      <c r="AR62" s="79">
        <v>0</v>
      </c>
      <c r="AS62" s="79"/>
      <c r="AT62" s="79"/>
      <c r="AU62" s="79"/>
      <c r="AV62" s="79"/>
      <c r="AW62" s="79"/>
      <c r="AX62" s="79"/>
      <c r="AY62" s="79"/>
      <c r="AZ62" s="79"/>
      <c r="BA62">
        <v>1</v>
      </c>
      <c r="BB62" s="78" t="str">
        <f>REPLACE(INDEX(GroupVertices[Group],MATCH(Edges25[[#This Row],[Vertex 1]],GroupVertices[Vertex],0)),1,1,"")</f>
        <v>7</v>
      </c>
      <c r="BC62" s="78" t="str">
        <f>REPLACE(INDEX(GroupVertices[Group],MATCH(Edges25[[#This Row],[Vertex 2]],GroupVertices[Vertex],0)),1,1,"")</f>
        <v>7</v>
      </c>
      <c r="BD62" s="48"/>
      <c r="BE62" s="49"/>
      <c r="BF62" s="48"/>
      <c r="BG62" s="49"/>
      <c r="BH62" s="48"/>
      <c r="BI62" s="49"/>
      <c r="BJ62" s="48"/>
      <c r="BK62" s="49"/>
      <c r="BL62" s="48"/>
    </row>
    <row r="63" spans="1:64" ht="15">
      <c r="A63" s="64" t="s">
        <v>257</v>
      </c>
      <c r="B63" s="64" t="s">
        <v>350</v>
      </c>
      <c r="C63" s="65"/>
      <c r="D63" s="66"/>
      <c r="E63" s="67"/>
      <c r="F63" s="68"/>
      <c r="G63" s="65"/>
      <c r="H63" s="69"/>
      <c r="I63" s="70"/>
      <c r="J63" s="70"/>
      <c r="K63" s="34" t="s">
        <v>65</v>
      </c>
      <c r="L63" s="77">
        <v>94</v>
      </c>
      <c r="M63" s="77"/>
      <c r="N63" s="72"/>
      <c r="O63" s="79" t="s">
        <v>369</v>
      </c>
      <c r="P63" s="81">
        <v>43694.56621527778</v>
      </c>
      <c r="Q63" s="79" t="s">
        <v>418</v>
      </c>
      <c r="R63" s="79"/>
      <c r="S63" s="79"/>
      <c r="T63" s="79" t="s">
        <v>691</v>
      </c>
      <c r="U63" s="83" t="s">
        <v>793</v>
      </c>
      <c r="V63" s="83" t="s">
        <v>793</v>
      </c>
      <c r="W63" s="81">
        <v>43694.56621527778</v>
      </c>
      <c r="X63" s="83" t="s">
        <v>995</v>
      </c>
      <c r="Y63" s="79"/>
      <c r="Z63" s="79"/>
      <c r="AA63" s="85" t="s">
        <v>1255</v>
      </c>
      <c r="AB63" s="79"/>
      <c r="AC63" s="79" t="b">
        <v>0</v>
      </c>
      <c r="AD63" s="79">
        <v>1</v>
      </c>
      <c r="AE63" s="85" t="s">
        <v>1459</v>
      </c>
      <c r="AF63" s="79" t="b">
        <v>0</v>
      </c>
      <c r="AG63" s="79" t="s">
        <v>1471</v>
      </c>
      <c r="AH63" s="79"/>
      <c r="AI63" s="85" t="s">
        <v>1459</v>
      </c>
      <c r="AJ63" s="79" t="b">
        <v>0</v>
      </c>
      <c r="AK63" s="79">
        <v>0</v>
      </c>
      <c r="AL63" s="85" t="s">
        <v>1459</v>
      </c>
      <c r="AM63" s="79" t="s">
        <v>1488</v>
      </c>
      <c r="AN63" s="79" t="b">
        <v>0</v>
      </c>
      <c r="AO63" s="85" t="s">
        <v>1255</v>
      </c>
      <c r="AP63" s="79" t="s">
        <v>176</v>
      </c>
      <c r="AQ63" s="79">
        <v>0</v>
      </c>
      <c r="AR63" s="79">
        <v>0</v>
      </c>
      <c r="AS63" s="79"/>
      <c r="AT63" s="79"/>
      <c r="AU63" s="79"/>
      <c r="AV63" s="79"/>
      <c r="AW63" s="79"/>
      <c r="AX63" s="79"/>
      <c r="AY63" s="79"/>
      <c r="AZ63" s="79"/>
      <c r="BA63">
        <v>1</v>
      </c>
      <c r="BB63" s="78" t="str">
        <f>REPLACE(INDEX(GroupVertices[Group],MATCH(Edges25[[#This Row],[Vertex 1]],GroupVertices[Vertex],0)),1,1,"")</f>
        <v>7</v>
      </c>
      <c r="BC63" s="78" t="str">
        <f>REPLACE(INDEX(GroupVertices[Group],MATCH(Edges25[[#This Row],[Vertex 2]],GroupVertices[Vertex],0)),1,1,"")</f>
        <v>7</v>
      </c>
      <c r="BD63" s="48"/>
      <c r="BE63" s="49"/>
      <c r="BF63" s="48"/>
      <c r="BG63" s="49"/>
      <c r="BH63" s="48"/>
      <c r="BI63" s="49"/>
      <c r="BJ63" s="48"/>
      <c r="BK63" s="49"/>
      <c r="BL63" s="48"/>
    </row>
    <row r="64" spans="1:64" ht="15">
      <c r="A64" s="64" t="s">
        <v>256</v>
      </c>
      <c r="B64" s="64" t="s">
        <v>256</v>
      </c>
      <c r="C64" s="65"/>
      <c r="D64" s="66"/>
      <c r="E64" s="67"/>
      <c r="F64" s="68"/>
      <c r="G64" s="65"/>
      <c r="H64" s="69"/>
      <c r="I64" s="70"/>
      <c r="J64" s="70"/>
      <c r="K64" s="34" t="s">
        <v>65</v>
      </c>
      <c r="L64" s="77">
        <v>98</v>
      </c>
      <c r="M64" s="77"/>
      <c r="N64" s="72"/>
      <c r="O64" s="79" t="s">
        <v>176</v>
      </c>
      <c r="P64" s="81">
        <v>43693.60020833334</v>
      </c>
      <c r="Q64" s="79" t="s">
        <v>419</v>
      </c>
      <c r="R64" s="83" t="s">
        <v>574</v>
      </c>
      <c r="S64" s="79" t="s">
        <v>635</v>
      </c>
      <c r="T64" s="79" t="s">
        <v>688</v>
      </c>
      <c r="U64" s="79"/>
      <c r="V64" s="83" t="s">
        <v>866</v>
      </c>
      <c r="W64" s="81">
        <v>43693.60020833334</v>
      </c>
      <c r="X64" s="83" t="s">
        <v>996</v>
      </c>
      <c r="Y64" s="79">
        <v>61.5001</v>
      </c>
      <c r="Z64" s="79">
        <v>23.7512</v>
      </c>
      <c r="AA64" s="85" t="s">
        <v>1256</v>
      </c>
      <c r="AB64" s="79"/>
      <c r="AC64" s="79" t="b">
        <v>0</v>
      </c>
      <c r="AD64" s="79">
        <v>0</v>
      </c>
      <c r="AE64" s="85" t="s">
        <v>1459</v>
      </c>
      <c r="AF64" s="79" t="b">
        <v>0</v>
      </c>
      <c r="AG64" s="79" t="s">
        <v>1471</v>
      </c>
      <c r="AH64" s="79"/>
      <c r="AI64" s="85" t="s">
        <v>1459</v>
      </c>
      <c r="AJ64" s="79" t="b">
        <v>0</v>
      </c>
      <c r="AK64" s="79">
        <v>0</v>
      </c>
      <c r="AL64" s="85" t="s">
        <v>1459</v>
      </c>
      <c r="AM64" s="79" t="s">
        <v>1485</v>
      </c>
      <c r="AN64" s="79" t="b">
        <v>0</v>
      </c>
      <c r="AO64" s="85" t="s">
        <v>1256</v>
      </c>
      <c r="AP64" s="79" t="s">
        <v>176</v>
      </c>
      <c r="AQ64" s="79">
        <v>0</v>
      </c>
      <c r="AR64" s="79">
        <v>0</v>
      </c>
      <c r="AS64" s="79" t="s">
        <v>1500</v>
      </c>
      <c r="AT64" s="79" t="s">
        <v>1503</v>
      </c>
      <c r="AU64" s="79" t="s">
        <v>1504</v>
      </c>
      <c r="AV64" s="79" t="s">
        <v>1505</v>
      </c>
      <c r="AW64" s="79" t="s">
        <v>1508</v>
      </c>
      <c r="AX64" s="79" t="s">
        <v>1511</v>
      </c>
      <c r="AY64" s="79" t="s">
        <v>1514</v>
      </c>
      <c r="AZ64" s="83" t="s">
        <v>1515</v>
      </c>
      <c r="BA64">
        <v>4</v>
      </c>
      <c r="BB64" s="78" t="str">
        <f>REPLACE(INDEX(GroupVertices[Group],MATCH(Edges25[[#This Row],[Vertex 1]],GroupVertices[Vertex],0)),1,1,"")</f>
        <v>7</v>
      </c>
      <c r="BC64" s="78" t="str">
        <f>REPLACE(INDEX(GroupVertices[Group],MATCH(Edges25[[#This Row],[Vertex 2]],GroupVertices[Vertex],0)),1,1,"")</f>
        <v>7</v>
      </c>
      <c r="BD64" s="48">
        <v>0</v>
      </c>
      <c r="BE64" s="49">
        <v>0</v>
      </c>
      <c r="BF64" s="48">
        <v>0</v>
      </c>
      <c r="BG64" s="49">
        <v>0</v>
      </c>
      <c r="BH64" s="48">
        <v>0</v>
      </c>
      <c r="BI64" s="49">
        <v>0</v>
      </c>
      <c r="BJ64" s="48">
        <v>15</v>
      </c>
      <c r="BK64" s="49">
        <v>100</v>
      </c>
      <c r="BL64" s="48">
        <v>15</v>
      </c>
    </row>
    <row r="65" spans="1:64" ht="15">
      <c r="A65" s="64" t="s">
        <v>256</v>
      </c>
      <c r="B65" s="64" t="s">
        <v>256</v>
      </c>
      <c r="C65" s="65"/>
      <c r="D65" s="66"/>
      <c r="E65" s="67"/>
      <c r="F65" s="68"/>
      <c r="G65" s="65"/>
      <c r="H65" s="69"/>
      <c r="I65" s="70"/>
      <c r="J65" s="70"/>
      <c r="K65" s="34" t="s">
        <v>65</v>
      </c>
      <c r="L65" s="77">
        <v>99</v>
      </c>
      <c r="M65" s="77"/>
      <c r="N65" s="72"/>
      <c r="O65" s="79" t="s">
        <v>176</v>
      </c>
      <c r="P65" s="81">
        <v>43693.60408564815</v>
      </c>
      <c r="Q65" s="79" t="s">
        <v>420</v>
      </c>
      <c r="R65" s="83" t="s">
        <v>575</v>
      </c>
      <c r="S65" s="79" t="s">
        <v>635</v>
      </c>
      <c r="T65" s="79" t="s">
        <v>688</v>
      </c>
      <c r="U65" s="79"/>
      <c r="V65" s="83" t="s">
        <v>866</v>
      </c>
      <c r="W65" s="81">
        <v>43693.60408564815</v>
      </c>
      <c r="X65" s="83" t="s">
        <v>997</v>
      </c>
      <c r="Y65" s="79">
        <v>61.5001</v>
      </c>
      <c r="Z65" s="79">
        <v>23.7512</v>
      </c>
      <c r="AA65" s="85" t="s">
        <v>1257</v>
      </c>
      <c r="AB65" s="79"/>
      <c r="AC65" s="79" t="b">
        <v>0</v>
      </c>
      <c r="AD65" s="79">
        <v>0</v>
      </c>
      <c r="AE65" s="85" t="s">
        <v>1459</v>
      </c>
      <c r="AF65" s="79" t="b">
        <v>0</v>
      </c>
      <c r="AG65" s="79" t="s">
        <v>1471</v>
      </c>
      <c r="AH65" s="79"/>
      <c r="AI65" s="85" t="s">
        <v>1459</v>
      </c>
      <c r="AJ65" s="79" t="b">
        <v>0</v>
      </c>
      <c r="AK65" s="79">
        <v>1</v>
      </c>
      <c r="AL65" s="85" t="s">
        <v>1459</v>
      </c>
      <c r="AM65" s="79" t="s">
        <v>1485</v>
      </c>
      <c r="AN65" s="79" t="b">
        <v>0</v>
      </c>
      <c r="AO65" s="85" t="s">
        <v>1257</v>
      </c>
      <c r="AP65" s="79" t="s">
        <v>176</v>
      </c>
      <c r="AQ65" s="79">
        <v>0</v>
      </c>
      <c r="AR65" s="79">
        <v>0</v>
      </c>
      <c r="AS65" s="79" t="s">
        <v>1500</v>
      </c>
      <c r="AT65" s="79" t="s">
        <v>1503</v>
      </c>
      <c r="AU65" s="79" t="s">
        <v>1504</v>
      </c>
      <c r="AV65" s="79" t="s">
        <v>1505</v>
      </c>
      <c r="AW65" s="79" t="s">
        <v>1508</v>
      </c>
      <c r="AX65" s="79" t="s">
        <v>1511</v>
      </c>
      <c r="AY65" s="79" t="s">
        <v>1514</v>
      </c>
      <c r="AZ65" s="83" t="s">
        <v>1515</v>
      </c>
      <c r="BA65">
        <v>4</v>
      </c>
      <c r="BB65" s="78" t="str">
        <f>REPLACE(INDEX(GroupVertices[Group],MATCH(Edges25[[#This Row],[Vertex 1]],GroupVertices[Vertex],0)),1,1,"")</f>
        <v>7</v>
      </c>
      <c r="BC65" s="78" t="str">
        <f>REPLACE(INDEX(GroupVertices[Group],MATCH(Edges25[[#This Row],[Vertex 2]],GroupVertices[Vertex],0)),1,1,"")</f>
        <v>7</v>
      </c>
      <c r="BD65" s="48">
        <v>0</v>
      </c>
      <c r="BE65" s="49">
        <v>0</v>
      </c>
      <c r="BF65" s="48">
        <v>0</v>
      </c>
      <c r="BG65" s="49">
        <v>0</v>
      </c>
      <c r="BH65" s="48">
        <v>0</v>
      </c>
      <c r="BI65" s="49">
        <v>0</v>
      </c>
      <c r="BJ65" s="48">
        <v>15</v>
      </c>
      <c r="BK65" s="49">
        <v>100</v>
      </c>
      <c r="BL65" s="48">
        <v>15</v>
      </c>
    </row>
    <row r="66" spans="1:64" ht="15">
      <c r="A66" s="64" t="s">
        <v>256</v>
      </c>
      <c r="B66" s="64" t="s">
        <v>256</v>
      </c>
      <c r="C66" s="65"/>
      <c r="D66" s="66"/>
      <c r="E66" s="67"/>
      <c r="F66" s="68"/>
      <c r="G66" s="65"/>
      <c r="H66" s="69"/>
      <c r="I66" s="70"/>
      <c r="J66" s="70"/>
      <c r="K66" s="34" t="s">
        <v>65</v>
      </c>
      <c r="L66" s="77">
        <v>100</v>
      </c>
      <c r="M66" s="77"/>
      <c r="N66" s="72"/>
      <c r="O66" s="79" t="s">
        <v>176</v>
      </c>
      <c r="P66" s="81">
        <v>43694.420381944445</v>
      </c>
      <c r="Q66" s="79" t="s">
        <v>421</v>
      </c>
      <c r="R66" s="79"/>
      <c r="S66" s="79"/>
      <c r="T66" s="79" t="s">
        <v>692</v>
      </c>
      <c r="U66" s="79"/>
      <c r="V66" s="83" t="s">
        <v>866</v>
      </c>
      <c r="W66" s="81">
        <v>43694.420381944445</v>
      </c>
      <c r="X66" s="83" t="s">
        <v>998</v>
      </c>
      <c r="Y66" s="79"/>
      <c r="Z66" s="79"/>
      <c r="AA66" s="85" t="s">
        <v>1258</v>
      </c>
      <c r="AB66" s="79"/>
      <c r="AC66" s="79" t="b">
        <v>0</v>
      </c>
      <c r="AD66" s="79">
        <v>0</v>
      </c>
      <c r="AE66" s="85" t="s">
        <v>1459</v>
      </c>
      <c r="AF66" s="79" t="b">
        <v>0</v>
      </c>
      <c r="AG66" s="79" t="s">
        <v>1471</v>
      </c>
      <c r="AH66" s="79"/>
      <c r="AI66" s="85" t="s">
        <v>1459</v>
      </c>
      <c r="AJ66" s="79" t="b">
        <v>0</v>
      </c>
      <c r="AK66" s="79">
        <v>0</v>
      </c>
      <c r="AL66" s="85" t="s">
        <v>1459</v>
      </c>
      <c r="AM66" s="79" t="s">
        <v>1494</v>
      </c>
      <c r="AN66" s="79" t="b">
        <v>0</v>
      </c>
      <c r="AO66" s="85" t="s">
        <v>1258</v>
      </c>
      <c r="AP66" s="79" t="s">
        <v>176</v>
      </c>
      <c r="AQ66" s="79">
        <v>0</v>
      </c>
      <c r="AR66" s="79">
        <v>0</v>
      </c>
      <c r="AS66" s="79"/>
      <c r="AT66" s="79"/>
      <c r="AU66" s="79"/>
      <c r="AV66" s="79"/>
      <c r="AW66" s="79"/>
      <c r="AX66" s="79"/>
      <c r="AY66" s="79"/>
      <c r="AZ66" s="79"/>
      <c r="BA66">
        <v>4</v>
      </c>
      <c r="BB66" s="78" t="str">
        <f>REPLACE(INDEX(GroupVertices[Group],MATCH(Edges25[[#This Row],[Vertex 1]],GroupVertices[Vertex],0)),1,1,"")</f>
        <v>7</v>
      </c>
      <c r="BC66" s="78" t="str">
        <f>REPLACE(INDEX(GroupVertices[Group],MATCH(Edges25[[#This Row],[Vertex 2]],GroupVertices[Vertex],0)),1,1,"")</f>
        <v>7</v>
      </c>
      <c r="BD66" s="48">
        <v>0</v>
      </c>
      <c r="BE66" s="49">
        <v>0</v>
      </c>
      <c r="BF66" s="48">
        <v>0</v>
      </c>
      <c r="BG66" s="49">
        <v>0</v>
      </c>
      <c r="BH66" s="48">
        <v>0</v>
      </c>
      <c r="BI66" s="49">
        <v>0</v>
      </c>
      <c r="BJ66" s="48">
        <v>34</v>
      </c>
      <c r="BK66" s="49">
        <v>100</v>
      </c>
      <c r="BL66" s="48">
        <v>34</v>
      </c>
    </row>
    <row r="67" spans="1:64" ht="15">
      <c r="A67" s="64" t="s">
        <v>256</v>
      </c>
      <c r="B67" s="64" t="s">
        <v>256</v>
      </c>
      <c r="C67" s="65"/>
      <c r="D67" s="66"/>
      <c r="E67" s="67"/>
      <c r="F67" s="68"/>
      <c r="G67" s="65"/>
      <c r="H67" s="69"/>
      <c r="I67" s="70"/>
      <c r="J67" s="70"/>
      <c r="K67" s="34" t="s">
        <v>65</v>
      </c>
      <c r="L67" s="77">
        <v>101</v>
      </c>
      <c r="M67" s="77"/>
      <c r="N67" s="72"/>
      <c r="O67" s="79" t="s">
        <v>176</v>
      </c>
      <c r="P67" s="81">
        <v>43694.422164351854</v>
      </c>
      <c r="Q67" s="79" t="s">
        <v>422</v>
      </c>
      <c r="R67" s="79"/>
      <c r="S67" s="79"/>
      <c r="T67" s="79" t="s">
        <v>690</v>
      </c>
      <c r="U67" s="83" t="s">
        <v>794</v>
      </c>
      <c r="V67" s="83" t="s">
        <v>794</v>
      </c>
      <c r="W67" s="81">
        <v>43694.422164351854</v>
      </c>
      <c r="X67" s="83" t="s">
        <v>999</v>
      </c>
      <c r="Y67" s="79"/>
      <c r="Z67" s="79"/>
      <c r="AA67" s="85" t="s">
        <v>1259</v>
      </c>
      <c r="AB67" s="79"/>
      <c r="AC67" s="79" t="b">
        <v>0</v>
      </c>
      <c r="AD67" s="79">
        <v>2</v>
      </c>
      <c r="AE67" s="85" t="s">
        <v>1459</v>
      </c>
      <c r="AF67" s="79" t="b">
        <v>0</v>
      </c>
      <c r="AG67" s="79" t="s">
        <v>1471</v>
      </c>
      <c r="AH67" s="79"/>
      <c r="AI67" s="85" t="s">
        <v>1459</v>
      </c>
      <c r="AJ67" s="79" t="b">
        <v>0</v>
      </c>
      <c r="AK67" s="79">
        <v>3</v>
      </c>
      <c r="AL67" s="85" t="s">
        <v>1459</v>
      </c>
      <c r="AM67" s="79" t="s">
        <v>1488</v>
      </c>
      <c r="AN67" s="79" t="b">
        <v>0</v>
      </c>
      <c r="AO67" s="85" t="s">
        <v>1259</v>
      </c>
      <c r="AP67" s="79" t="s">
        <v>176</v>
      </c>
      <c r="AQ67" s="79">
        <v>0</v>
      </c>
      <c r="AR67" s="79">
        <v>0</v>
      </c>
      <c r="AS67" s="79"/>
      <c r="AT67" s="79"/>
      <c r="AU67" s="79"/>
      <c r="AV67" s="79"/>
      <c r="AW67" s="79"/>
      <c r="AX67" s="79"/>
      <c r="AY67" s="79"/>
      <c r="AZ67" s="79"/>
      <c r="BA67">
        <v>4</v>
      </c>
      <c r="BB67" s="78" t="str">
        <f>REPLACE(INDEX(GroupVertices[Group],MATCH(Edges25[[#This Row],[Vertex 1]],GroupVertices[Vertex],0)),1,1,"")</f>
        <v>7</v>
      </c>
      <c r="BC67" s="78" t="str">
        <f>REPLACE(INDEX(GroupVertices[Group],MATCH(Edges25[[#This Row],[Vertex 2]],GroupVertices[Vertex],0)),1,1,"")</f>
        <v>7</v>
      </c>
      <c r="BD67" s="48">
        <v>0</v>
      </c>
      <c r="BE67" s="49">
        <v>0</v>
      </c>
      <c r="BF67" s="48">
        <v>0</v>
      </c>
      <c r="BG67" s="49">
        <v>0</v>
      </c>
      <c r="BH67" s="48">
        <v>0</v>
      </c>
      <c r="BI67" s="49">
        <v>0</v>
      </c>
      <c r="BJ67" s="48">
        <v>23</v>
      </c>
      <c r="BK67" s="49">
        <v>100</v>
      </c>
      <c r="BL67" s="48">
        <v>23</v>
      </c>
    </row>
    <row r="68" spans="1:64" ht="15">
      <c r="A68" s="64" t="s">
        <v>258</v>
      </c>
      <c r="B68" s="64" t="s">
        <v>256</v>
      </c>
      <c r="C68" s="65"/>
      <c r="D68" s="66"/>
      <c r="E68" s="67"/>
      <c r="F68" s="68"/>
      <c r="G68" s="65"/>
      <c r="H68" s="69"/>
      <c r="I68" s="70"/>
      <c r="J68" s="70"/>
      <c r="K68" s="34" t="s">
        <v>65</v>
      </c>
      <c r="L68" s="77">
        <v>102</v>
      </c>
      <c r="M68" s="77"/>
      <c r="N68" s="72"/>
      <c r="O68" s="79" t="s">
        <v>369</v>
      </c>
      <c r="P68" s="81">
        <v>43694.6046875</v>
      </c>
      <c r="Q68" s="79" t="s">
        <v>413</v>
      </c>
      <c r="R68" s="79"/>
      <c r="S68" s="79"/>
      <c r="T68" s="79" t="s">
        <v>689</v>
      </c>
      <c r="U68" s="79"/>
      <c r="V68" s="83" t="s">
        <v>867</v>
      </c>
      <c r="W68" s="81">
        <v>43694.6046875</v>
      </c>
      <c r="X68" s="83" t="s">
        <v>1000</v>
      </c>
      <c r="Y68" s="79"/>
      <c r="Z68" s="79"/>
      <c r="AA68" s="85" t="s">
        <v>1260</v>
      </c>
      <c r="AB68" s="79"/>
      <c r="AC68" s="79" t="b">
        <v>0</v>
      </c>
      <c r="AD68" s="79">
        <v>0</v>
      </c>
      <c r="AE68" s="85" t="s">
        <v>1459</v>
      </c>
      <c r="AF68" s="79" t="b">
        <v>0</v>
      </c>
      <c r="AG68" s="79" t="s">
        <v>1471</v>
      </c>
      <c r="AH68" s="79"/>
      <c r="AI68" s="85" t="s">
        <v>1459</v>
      </c>
      <c r="AJ68" s="79" t="b">
        <v>0</v>
      </c>
      <c r="AK68" s="79">
        <v>3</v>
      </c>
      <c r="AL68" s="85" t="s">
        <v>1259</v>
      </c>
      <c r="AM68" s="79" t="s">
        <v>1486</v>
      </c>
      <c r="AN68" s="79" t="b">
        <v>0</v>
      </c>
      <c r="AO68" s="85" t="s">
        <v>1259</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v>0</v>
      </c>
      <c r="BE68" s="49">
        <v>0</v>
      </c>
      <c r="BF68" s="48">
        <v>0</v>
      </c>
      <c r="BG68" s="49">
        <v>0</v>
      </c>
      <c r="BH68" s="48">
        <v>0</v>
      </c>
      <c r="BI68" s="49">
        <v>0</v>
      </c>
      <c r="BJ68" s="48">
        <v>21</v>
      </c>
      <c r="BK68" s="49">
        <v>100</v>
      </c>
      <c r="BL68" s="48">
        <v>21</v>
      </c>
    </row>
    <row r="69" spans="1:64" ht="15">
      <c r="A69" s="64" t="s">
        <v>259</v>
      </c>
      <c r="B69" s="64" t="s">
        <v>303</v>
      </c>
      <c r="C69" s="65"/>
      <c r="D69" s="66"/>
      <c r="E69" s="67"/>
      <c r="F69" s="68"/>
      <c r="G69" s="65"/>
      <c r="H69" s="69"/>
      <c r="I69" s="70"/>
      <c r="J69" s="70"/>
      <c r="K69" s="34" t="s">
        <v>65</v>
      </c>
      <c r="L69" s="77">
        <v>103</v>
      </c>
      <c r="M69" s="77"/>
      <c r="N69" s="72"/>
      <c r="O69" s="79" t="s">
        <v>369</v>
      </c>
      <c r="P69" s="81">
        <v>43694.75077546296</v>
      </c>
      <c r="Q69" s="79" t="s">
        <v>423</v>
      </c>
      <c r="R69" s="79"/>
      <c r="S69" s="79"/>
      <c r="T69" s="79"/>
      <c r="U69" s="79"/>
      <c r="V69" s="83" t="s">
        <v>868</v>
      </c>
      <c r="W69" s="81">
        <v>43694.75077546296</v>
      </c>
      <c r="X69" s="83" t="s">
        <v>1001</v>
      </c>
      <c r="Y69" s="79"/>
      <c r="Z69" s="79"/>
      <c r="AA69" s="85" t="s">
        <v>1261</v>
      </c>
      <c r="AB69" s="79"/>
      <c r="AC69" s="79" t="b">
        <v>0</v>
      </c>
      <c r="AD69" s="79">
        <v>0</v>
      </c>
      <c r="AE69" s="85" t="s">
        <v>1459</v>
      </c>
      <c r="AF69" s="79" t="b">
        <v>0</v>
      </c>
      <c r="AG69" s="79" t="s">
        <v>1468</v>
      </c>
      <c r="AH69" s="79"/>
      <c r="AI69" s="85" t="s">
        <v>1459</v>
      </c>
      <c r="AJ69" s="79" t="b">
        <v>0</v>
      </c>
      <c r="AK69" s="79">
        <v>4</v>
      </c>
      <c r="AL69" s="85" t="s">
        <v>1328</v>
      </c>
      <c r="AM69" s="79" t="s">
        <v>1489</v>
      </c>
      <c r="AN69" s="79" t="b">
        <v>0</v>
      </c>
      <c r="AO69" s="85" t="s">
        <v>1328</v>
      </c>
      <c r="AP69" s="79" t="s">
        <v>176</v>
      </c>
      <c r="AQ69" s="79">
        <v>0</v>
      </c>
      <c r="AR69" s="79">
        <v>0</v>
      </c>
      <c r="AS69" s="79"/>
      <c r="AT69" s="79"/>
      <c r="AU69" s="79"/>
      <c r="AV69" s="79"/>
      <c r="AW69" s="79"/>
      <c r="AX69" s="79"/>
      <c r="AY69" s="79"/>
      <c r="AZ69" s="79"/>
      <c r="BA69">
        <v>1</v>
      </c>
      <c r="BB69" s="78" t="str">
        <f>REPLACE(INDEX(GroupVertices[Group],MATCH(Edges25[[#This Row],[Vertex 1]],GroupVertices[Vertex],0)),1,1,"")</f>
        <v>3</v>
      </c>
      <c r="BC69" s="78" t="str">
        <f>REPLACE(INDEX(GroupVertices[Group],MATCH(Edges25[[#This Row],[Vertex 2]],GroupVertices[Vertex],0)),1,1,"")</f>
        <v>3</v>
      </c>
      <c r="BD69" s="48">
        <v>0</v>
      </c>
      <c r="BE69" s="49">
        <v>0</v>
      </c>
      <c r="BF69" s="48">
        <v>0</v>
      </c>
      <c r="BG69" s="49">
        <v>0</v>
      </c>
      <c r="BH69" s="48">
        <v>0</v>
      </c>
      <c r="BI69" s="49">
        <v>0</v>
      </c>
      <c r="BJ69" s="48">
        <v>15</v>
      </c>
      <c r="BK69" s="49">
        <v>100</v>
      </c>
      <c r="BL69" s="48">
        <v>15</v>
      </c>
    </row>
    <row r="70" spans="1:64" ht="15">
      <c r="A70" s="64" t="s">
        <v>260</v>
      </c>
      <c r="B70" s="64" t="s">
        <v>303</v>
      </c>
      <c r="C70" s="65"/>
      <c r="D70" s="66"/>
      <c r="E70" s="67"/>
      <c r="F70" s="68"/>
      <c r="G70" s="65"/>
      <c r="H70" s="69"/>
      <c r="I70" s="70"/>
      <c r="J70" s="70"/>
      <c r="K70" s="34" t="s">
        <v>65</v>
      </c>
      <c r="L70" s="77">
        <v>104</v>
      </c>
      <c r="M70" s="77"/>
      <c r="N70" s="72"/>
      <c r="O70" s="79" t="s">
        <v>369</v>
      </c>
      <c r="P70" s="81">
        <v>43694.76696759259</v>
      </c>
      <c r="Q70" s="79" t="s">
        <v>423</v>
      </c>
      <c r="R70" s="79"/>
      <c r="S70" s="79"/>
      <c r="T70" s="79"/>
      <c r="U70" s="79"/>
      <c r="V70" s="83" t="s">
        <v>869</v>
      </c>
      <c r="W70" s="81">
        <v>43694.76696759259</v>
      </c>
      <c r="X70" s="83" t="s">
        <v>1002</v>
      </c>
      <c r="Y70" s="79"/>
      <c r="Z70" s="79"/>
      <c r="AA70" s="85" t="s">
        <v>1262</v>
      </c>
      <c r="AB70" s="79"/>
      <c r="AC70" s="79" t="b">
        <v>0</v>
      </c>
      <c r="AD70" s="79">
        <v>0</v>
      </c>
      <c r="AE70" s="85" t="s">
        <v>1459</v>
      </c>
      <c r="AF70" s="79" t="b">
        <v>0</v>
      </c>
      <c r="AG70" s="79" t="s">
        <v>1468</v>
      </c>
      <c r="AH70" s="79"/>
      <c r="AI70" s="85" t="s">
        <v>1459</v>
      </c>
      <c r="AJ70" s="79" t="b">
        <v>0</v>
      </c>
      <c r="AK70" s="79">
        <v>4</v>
      </c>
      <c r="AL70" s="85" t="s">
        <v>1328</v>
      </c>
      <c r="AM70" s="79" t="s">
        <v>1489</v>
      </c>
      <c r="AN70" s="79" t="b">
        <v>0</v>
      </c>
      <c r="AO70" s="85" t="s">
        <v>1328</v>
      </c>
      <c r="AP70" s="79" t="s">
        <v>176</v>
      </c>
      <c r="AQ70" s="79">
        <v>0</v>
      </c>
      <c r="AR70" s="79">
        <v>0</v>
      </c>
      <c r="AS70" s="79"/>
      <c r="AT70" s="79"/>
      <c r="AU70" s="79"/>
      <c r="AV70" s="79"/>
      <c r="AW70" s="79"/>
      <c r="AX70" s="79"/>
      <c r="AY70" s="79"/>
      <c r="AZ70" s="79"/>
      <c r="BA70">
        <v>1</v>
      </c>
      <c r="BB70" s="78" t="str">
        <f>REPLACE(INDEX(GroupVertices[Group],MATCH(Edges25[[#This Row],[Vertex 1]],GroupVertices[Vertex],0)),1,1,"")</f>
        <v>3</v>
      </c>
      <c r="BC70" s="78" t="str">
        <f>REPLACE(INDEX(GroupVertices[Group],MATCH(Edges25[[#This Row],[Vertex 2]],GroupVertices[Vertex],0)),1,1,"")</f>
        <v>3</v>
      </c>
      <c r="BD70" s="48">
        <v>0</v>
      </c>
      <c r="BE70" s="49">
        <v>0</v>
      </c>
      <c r="BF70" s="48">
        <v>0</v>
      </c>
      <c r="BG70" s="49">
        <v>0</v>
      </c>
      <c r="BH70" s="48">
        <v>0</v>
      </c>
      <c r="BI70" s="49">
        <v>0</v>
      </c>
      <c r="BJ70" s="48">
        <v>15</v>
      </c>
      <c r="BK70" s="49">
        <v>100</v>
      </c>
      <c r="BL70" s="48">
        <v>15</v>
      </c>
    </row>
    <row r="71" spans="1:64" ht="15">
      <c r="A71" s="64" t="s">
        <v>261</v>
      </c>
      <c r="B71" s="64" t="s">
        <v>303</v>
      </c>
      <c r="C71" s="65"/>
      <c r="D71" s="66"/>
      <c r="E71" s="67"/>
      <c r="F71" s="68"/>
      <c r="G71" s="65"/>
      <c r="H71" s="69"/>
      <c r="I71" s="70"/>
      <c r="J71" s="70"/>
      <c r="K71" s="34" t="s">
        <v>65</v>
      </c>
      <c r="L71" s="77">
        <v>105</v>
      </c>
      <c r="M71" s="77"/>
      <c r="N71" s="72"/>
      <c r="O71" s="79" t="s">
        <v>369</v>
      </c>
      <c r="P71" s="81">
        <v>43694.9271875</v>
      </c>
      <c r="Q71" s="79" t="s">
        <v>423</v>
      </c>
      <c r="R71" s="79"/>
      <c r="S71" s="79"/>
      <c r="T71" s="79"/>
      <c r="U71" s="79"/>
      <c r="V71" s="83" t="s">
        <v>870</v>
      </c>
      <c r="W71" s="81">
        <v>43694.9271875</v>
      </c>
      <c r="X71" s="83" t="s">
        <v>1003</v>
      </c>
      <c r="Y71" s="79"/>
      <c r="Z71" s="79"/>
      <c r="AA71" s="85" t="s">
        <v>1263</v>
      </c>
      <c r="AB71" s="79"/>
      <c r="AC71" s="79" t="b">
        <v>0</v>
      </c>
      <c r="AD71" s="79">
        <v>0</v>
      </c>
      <c r="AE71" s="85" t="s">
        <v>1459</v>
      </c>
      <c r="AF71" s="79" t="b">
        <v>0</v>
      </c>
      <c r="AG71" s="79" t="s">
        <v>1468</v>
      </c>
      <c r="AH71" s="79"/>
      <c r="AI71" s="85" t="s">
        <v>1459</v>
      </c>
      <c r="AJ71" s="79" t="b">
        <v>0</v>
      </c>
      <c r="AK71" s="79">
        <v>4</v>
      </c>
      <c r="AL71" s="85" t="s">
        <v>1328</v>
      </c>
      <c r="AM71" s="79" t="s">
        <v>1489</v>
      </c>
      <c r="AN71" s="79" t="b">
        <v>0</v>
      </c>
      <c r="AO71" s="85" t="s">
        <v>1328</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0</v>
      </c>
      <c r="BE71" s="49">
        <v>0</v>
      </c>
      <c r="BF71" s="48">
        <v>0</v>
      </c>
      <c r="BG71" s="49">
        <v>0</v>
      </c>
      <c r="BH71" s="48">
        <v>0</v>
      </c>
      <c r="BI71" s="49">
        <v>0</v>
      </c>
      <c r="BJ71" s="48">
        <v>15</v>
      </c>
      <c r="BK71" s="49">
        <v>100</v>
      </c>
      <c r="BL71" s="48">
        <v>15</v>
      </c>
    </row>
    <row r="72" spans="1:64" ht="15">
      <c r="A72" s="64" t="s">
        <v>262</v>
      </c>
      <c r="B72" s="64" t="s">
        <v>262</v>
      </c>
      <c r="C72" s="65"/>
      <c r="D72" s="66"/>
      <c r="E72" s="67"/>
      <c r="F72" s="68"/>
      <c r="G72" s="65"/>
      <c r="H72" s="69"/>
      <c r="I72" s="70"/>
      <c r="J72" s="70"/>
      <c r="K72" s="34" t="s">
        <v>65</v>
      </c>
      <c r="L72" s="77">
        <v>106</v>
      </c>
      <c r="M72" s="77"/>
      <c r="N72" s="72"/>
      <c r="O72" s="79" t="s">
        <v>176</v>
      </c>
      <c r="P72" s="81">
        <v>43695.23453703704</v>
      </c>
      <c r="Q72" s="79" t="s">
        <v>424</v>
      </c>
      <c r="R72" s="83" t="s">
        <v>576</v>
      </c>
      <c r="S72" s="79" t="s">
        <v>635</v>
      </c>
      <c r="T72" s="79" t="s">
        <v>693</v>
      </c>
      <c r="U72" s="79"/>
      <c r="V72" s="83" t="s">
        <v>871</v>
      </c>
      <c r="W72" s="81">
        <v>43695.23453703704</v>
      </c>
      <c r="X72" s="83" t="s">
        <v>1004</v>
      </c>
      <c r="Y72" s="79"/>
      <c r="Z72" s="79"/>
      <c r="AA72" s="85" t="s">
        <v>1264</v>
      </c>
      <c r="AB72" s="79"/>
      <c r="AC72" s="79" t="b">
        <v>0</v>
      </c>
      <c r="AD72" s="79">
        <v>0</v>
      </c>
      <c r="AE72" s="85" t="s">
        <v>1459</v>
      </c>
      <c r="AF72" s="79" t="b">
        <v>0</v>
      </c>
      <c r="AG72" s="79" t="s">
        <v>1467</v>
      </c>
      <c r="AH72" s="79"/>
      <c r="AI72" s="85" t="s">
        <v>1459</v>
      </c>
      <c r="AJ72" s="79" t="b">
        <v>0</v>
      </c>
      <c r="AK72" s="79">
        <v>0</v>
      </c>
      <c r="AL72" s="85" t="s">
        <v>1459</v>
      </c>
      <c r="AM72" s="79" t="s">
        <v>1485</v>
      </c>
      <c r="AN72" s="79" t="b">
        <v>0</v>
      </c>
      <c r="AO72" s="85" t="s">
        <v>1264</v>
      </c>
      <c r="AP72" s="79" t="s">
        <v>176</v>
      </c>
      <c r="AQ72" s="79">
        <v>0</v>
      </c>
      <c r="AR72" s="79">
        <v>0</v>
      </c>
      <c r="AS72" s="79"/>
      <c r="AT72" s="79"/>
      <c r="AU72" s="79"/>
      <c r="AV72" s="79"/>
      <c r="AW72" s="79"/>
      <c r="AX72" s="79"/>
      <c r="AY72" s="79"/>
      <c r="AZ72" s="79"/>
      <c r="BA72">
        <v>1</v>
      </c>
      <c r="BB72" s="78" t="str">
        <f>REPLACE(INDEX(GroupVertices[Group],MATCH(Edges25[[#This Row],[Vertex 1]],GroupVertices[Vertex],0)),1,1,"")</f>
        <v>6</v>
      </c>
      <c r="BC72" s="78" t="str">
        <f>REPLACE(INDEX(GroupVertices[Group],MATCH(Edges25[[#This Row],[Vertex 2]],GroupVertices[Vertex],0)),1,1,"")</f>
        <v>6</v>
      </c>
      <c r="BD72" s="48">
        <v>0</v>
      </c>
      <c r="BE72" s="49">
        <v>0</v>
      </c>
      <c r="BF72" s="48">
        <v>0</v>
      </c>
      <c r="BG72" s="49">
        <v>0</v>
      </c>
      <c r="BH72" s="48">
        <v>0</v>
      </c>
      <c r="BI72" s="49">
        <v>0</v>
      </c>
      <c r="BJ72" s="48">
        <v>18</v>
      </c>
      <c r="BK72" s="49">
        <v>100</v>
      </c>
      <c r="BL72" s="48">
        <v>18</v>
      </c>
    </row>
    <row r="73" spans="1:64" ht="15">
      <c r="A73" s="64" t="s">
        <v>263</v>
      </c>
      <c r="B73" s="64" t="s">
        <v>352</v>
      </c>
      <c r="C73" s="65"/>
      <c r="D73" s="66"/>
      <c r="E73" s="67"/>
      <c r="F73" s="68"/>
      <c r="G73" s="65"/>
      <c r="H73" s="69"/>
      <c r="I73" s="70"/>
      <c r="J73" s="70"/>
      <c r="K73" s="34" t="s">
        <v>65</v>
      </c>
      <c r="L73" s="77">
        <v>107</v>
      </c>
      <c r="M73" s="77"/>
      <c r="N73" s="72"/>
      <c r="O73" s="79" t="s">
        <v>369</v>
      </c>
      <c r="P73" s="81">
        <v>43695.34</v>
      </c>
      <c r="Q73" s="79" t="s">
        <v>425</v>
      </c>
      <c r="R73" s="83" t="s">
        <v>577</v>
      </c>
      <c r="S73" s="79" t="s">
        <v>645</v>
      </c>
      <c r="T73" s="79" t="s">
        <v>694</v>
      </c>
      <c r="U73" s="79"/>
      <c r="V73" s="83" t="s">
        <v>872</v>
      </c>
      <c r="W73" s="81">
        <v>43695.34</v>
      </c>
      <c r="X73" s="83" t="s">
        <v>1005</v>
      </c>
      <c r="Y73" s="79"/>
      <c r="Z73" s="79"/>
      <c r="AA73" s="85" t="s">
        <v>1265</v>
      </c>
      <c r="AB73" s="79"/>
      <c r="AC73" s="79" t="b">
        <v>0</v>
      </c>
      <c r="AD73" s="79">
        <v>1</v>
      </c>
      <c r="AE73" s="85" t="s">
        <v>1459</v>
      </c>
      <c r="AF73" s="79" t="b">
        <v>0</v>
      </c>
      <c r="AG73" s="79" t="s">
        <v>1468</v>
      </c>
      <c r="AH73" s="79"/>
      <c r="AI73" s="85" t="s">
        <v>1459</v>
      </c>
      <c r="AJ73" s="79" t="b">
        <v>0</v>
      </c>
      <c r="AK73" s="79">
        <v>0</v>
      </c>
      <c r="AL73" s="85" t="s">
        <v>1459</v>
      </c>
      <c r="AM73" s="79" t="s">
        <v>1495</v>
      </c>
      <c r="AN73" s="79" t="b">
        <v>0</v>
      </c>
      <c r="AO73" s="85" t="s">
        <v>1265</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0</v>
      </c>
      <c r="BE73" s="49">
        <v>0</v>
      </c>
      <c r="BF73" s="48">
        <v>0</v>
      </c>
      <c r="BG73" s="49">
        <v>0</v>
      </c>
      <c r="BH73" s="48">
        <v>0</v>
      </c>
      <c r="BI73" s="49">
        <v>0</v>
      </c>
      <c r="BJ73" s="48">
        <v>15</v>
      </c>
      <c r="BK73" s="49">
        <v>100</v>
      </c>
      <c r="BL73" s="48">
        <v>15</v>
      </c>
    </row>
    <row r="74" spans="1:64" ht="15">
      <c r="A74" s="64" t="s">
        <v>264</v>
      </c>
      <c r="B74" s="64" t="s">
        <v>306</v>
      </c>
      <c r="C74" s="65"/>
      <c r="D74" s="66"/>
      <c r="E74" s="67"/>
      <c r="F74" s="68"/>
      <c r="G74" s="65"/>
      <c r="H74" s="69"/>
      <c r="I74" s="70"/>
      <c r="J74" s="70"/>
      <c r="K74" s="34" t="s">
        <v>65</v>
      </c>
      <c r="L74" s="77">
        <v>110</v>
      </c>
      <c r="M74" s="77"/>
      <c r="N74" s="72"/>
      <c r="O74" s="79" t="s">
        <v>369</v>
      </c>
      <c r="P74" s="81">
        <v>43695.59028935185</v>
      </c>
      <c r="Q74" s="79" t="s">
        <v>426</v>
      </c>
      <c r="R74" s="79"/>
      <c r="S74" s="79"/>
      <c r="T74" s="79" t="s">
        <v>695</v>
      </c>
      <c r="U74" s="79"/>
      <c r="V74" s="83" t="s">
        <v>873</v>
      </c>
      <c r="W74" s="81">
        <v>43695.59028935185</v>
      </c>
      <c r="X74" s="83" t="s">
        <v>1006</v>
      </c>
      <c r="Y74" s="79"/>
      <c r="Z74" s="79"/>
      <c r="AA74" s="85" t="s">
        <v>1266</v>
      </c>
      <c r="AB74" s="79"/>
      <c r="AC74" s="79" t="b">
        <v>0</v>
      </c>
      <c r="AD74" s="79">
        <v>0</v>
      </c>
      <c r="AE74" s="85" t="s">
        <v>1459</v>
      </c>
      <c r="AF74" s="79" t="b">
        <v>0</v>
      </c>
      <c r="AG74" s="79" t="s">
        <v>1468</v>
      </c>
      <c r="AH74" s="79"/>
      <c r="AI74" s="85" t="s">
        <v>1459</v>
      </c>
      <c r="AJ74" s="79" t="b">
        <v>0</v>
      </c>
      <c r="AK74" s="79">
        <v>2</v>
      </c>
      <c r="AL74" s="85" t="s">
        <v>1430</v>
      </c>
      <c r="AM74" s="79" t="s">
        <v>1489</v>
      </c>
      <c r="AN74" s="79" t="b">
        <v>0</v>
      </c>
      <c r="AO74" s="85" t="s">
        <v>1430</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265</v>
      </c>
      <c r="B75" s="64" t="s">
        <v>306</v>
      </c>
      <c r="C75" s="65"/>
      <c r="D75" s="66"/>
      <c r="E75" s="67"/>
      <c r="F75" s="68"/>
      <c r="G75" s="65"/>
      <c r="H75" s="69"/>
      <c r="I75" s="70"/>
      <c r="J75" s="70"/>
      <c r="K75" s="34" t="s">
        <v>65</v>
      </c>
      <c r="L75" s="77">
        <v>112</v>
      </c>
      <c r="M75" s="77"/>
      <c r="N75" s="72"/>
      <c r="O75" s="79" t="s">
        <v>369</v>
      </c>
      <c r="P75" s="81">
        <v>43695.63553240741</v>
      </c>
      <c r="Q75" s="79" t="s">
        <v>426</v>
      </c>
      <c r="R75" s="79"/>
      <c r="S75" s="79"/>
      <c r="T75" s="79" t="s">
        <v>695</v>
      </c>
      <c r="U75" s="79"/>
      <c r="V75" s="83" t="s">
        <v>874</v>
      </c>
      <c r="W75" s="81">
        <v>43695.63553240741</v>
      </c>
      <c r="X75" s="83" t="s">
        <v>1007</v>
      </c>
      <c r="Y75" s="79"/>
      <c r="Z75" s="79"/>
      <c r="AA75" s="85" t="s">
        <v>1267</v>
      </c>
      <c r="AB75" s="79"/>
      <c r="AC75" s="79" t="b">
        <v>0</v>
      </c>
      <c r="AD75" s="79">
        <v>0</v>
      </c>
      <c r="AE75" s="85" t="s">
        <v>1459</v>
      </c>
      <c r="AF75" s="79" t="b">
        <v>0</v>
      </c>
      <c r="AG75" s="79" t="s">
        <v>1468</v>
      </c>
      <c r="AH75" s="79"/>
      <c r="AI75" s="85" t="s">
        <v>1459</v>
      </c>
      <c r="AJ75" s="79" t="b">
        <v>0</v>
      </c>
      <c r="AK75" s="79">
        <v>2</v>
      </c>
      <c r="AL75" s="85" t="s">
        <v>1430</v>
      </c>
      <c r="AM75" s="79" t="s">
        <v>1489</v>
      </c>
      <c r="AN75" s="79" t="b">
        <v>0</v>
      </c>
      <c r="AO75" s="85" t="s">
        <v>1430</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266</v>
      </c>
      <c r="B76" s="64" t="s">
        <v>353</v>
      </c>
      <c r="C76" s="65"/>
      <c r="D76" s="66"/>
      <c r="E76" s="67"/>
      <c r="F76" s="68"/>
      <c r="G76" s="65"/>
      <c r="H76" s="69"/>
      <c r="I76" s="70"/>
      <c r="J76" s="70"/>
      <c r="K76" s="34" t="s">
        <v>65</v>
      </c>
      <c r="L76" s="77">
        <v>114</v>
      </c>
      <c r="M76" s="77"/>
      <c r="N76" s="72"/>
      <c r="O76" s="79" t="s">
        <v>370</v>
      </c>
      <c r="P76" s="81">
        <v>43695.718090277776</v>
      </c>
      <c r="Q76" s="79" t="s">
        <v>427</v>
      </c>
      <c r="R76" s="79"/>
      <c r="S76" s="79"/>
      <c r="T76" s="79"/>
      <c r="U76" s="79"/>
      <c r="V76" s="83" t="s">
        <v>875</v>
      </c>
      <c r="W76" s="81">
        <v>43695.718090277776</v>
      </c>
      <c r="X76" s="83" t="s">
        <v>1008</v>
      </c>
      <c r="Y76" s="79"/>
      <c r="Z76" s="79"/>
      <c r="AA76" s="85" t="s">
        <v>1268</v>
      </c>
      <c r="AB76" s="85" t="s">
        <v>1456</v>
      </c>
      <c r="AC76" s="79" t="b">
        <v>0</v>
      </c>
      <c r="AD76" s="79">
        <v>1</v>
      </c>
      <c r="AE76" s="85" t="s">
        <v>1464</v>
      </c>
      <c r="AF76" s="79" t="b">
        <v>0</v>
      </c>
      <c r="AG76" s="79" t="s">
        <v>1472</v>
      </c>
      <c r="AH76" s="79"/>
      <c r="AI76" s="85" t="s">
        <v>1459</v>
      </c>
      <c r="AJ76" s="79" t="b">
        <v>0</v>
      </c>
      <c r="AK76" s="79">
        <v>0</v>
      </c>
      <c r="AL76" s="85" t="s">
        <v>1459</v>
      </c>
      <c r="AM76" s="79" t="s">
        <v>1487</v>
      </c>
      <c r="AN76" s="79" t="b">
        <v>0</v>
      </c>
      <c r="AO76" s="85" t="s">
        <v>1456</v>
      </c>
      <c r="AP76" s="79" t="s">
        <v>176</v>
      </c>
      <c r="AQ76" s="79">
        <v>0</v>
      </c>
      <c r="AR76" s="79">
        <v>0</v>
      </c>
      <c r="AS76" s="79"/>
      <c r="AT76" s="79"/>
      <c r="AU76" s="79"/>
      <c r="AV76" s="79"/>
      <c r="AW76" s="79"/>
      <c r="AX76" s="79"/>
      <c r="AY76" s="79"/>
      <c r="AZ76" s="79"/>
      <c r="BA76">
        <v>1</v>
      </c>
      <c r="BB76" s="78" t="str">
        <f>REPLACE(INDEX(GroupVertices[Group],MATCH(Edges25[[#This Row],[Vertex 1]],GroupVertices[Vertex],0)),1,1,"")</f>
        <v>3</v>
      </c>
      <c r="BC76" s="78" t="str">
        <f>REPLACE(INDEX(GroupVertices[Group],MATCH(Edges25[[#This Row],[Vertex 2]],GroupVertices[Vertex],0)),1,1,"")</f>
        <v>3</v>
      </c>
      <c r="BD76" s="48">
        <v>0</v>
      </c>
      <c r="BE76" s="49">
        <v>0</v>
      </c>
      <c r="BF76" s="48">
        <v>0</v>
      </c>
      <c r="BG76" s="49">
        <v>0</v>
      </c>
      <c r="BH76" s="48">
        <v>0</v>
      </c>
      <c r="BI76" s="49">
        <v>0</v>
      </c>
      <c r="BJ76" s="48">
        <v>3</v>
      </c>
      <c r="BK76" s="49">
        <v>100</v>
      </c>
      <c r="BL76" s="48">
        <v>3</v>
      </c>
    </row>
    <row r="77" spans="1:64" ht="15">
      <c r="A77" s="64" t="s">
        <v>267</v>
      </c>
      <c r="B77" s="64" t="s">
        <v>267</v>
      </c>
      <c r="C77" s="65"/>
      <c r="D77" s="66"/>
      <c r="E77" s="67"/>
      <c r="F77" s="68"/>
      <c r="G77" s="65"/>
      <c r="H77" s="69"/>
      <c r="I77" s="70"/>
      <c r="J77" s="70"/>
      <c r="K77" s="34" t="s">
        <v>65</v>
      </c>
      <c r="L77" s="77">
        <v>117</v>
      </c>
      <c r="M77" s="77"/>
      <c r="N77" s="72"/>
      <c r="O77" s="79" t="s">
        <v>176</v>
      </c>
      <c r="P77" s="81">
        <v>43696.48947916667</v>
      </c>
      <c r="Q77" s="79" t="s">
        <v>428</v>
      </c>
      <c r="R77" s="83" t="s">
        <v>578</v>
      </c>
      <c r="S77" s="79" t="s">
        <v>645</v>
      </c>
      <c r="T77" s="79" t="s">
        <v>696</v>
      </c>
      <c r="U77" s="79"/>
      <c r="V77" s="83" t="s">
        <v>876</v>
      </c>
      <c r="W77" s="81">
        <v>43696.48947916667</v>
      </c>
      <c r="X77" s="83" t="s">
        <v>1009</v>
      </c>
      <c r="Y77" s="79"/>
      <c r="Z77" s="79"/>
      <c r="AA77" s="85" t="s">
        <v>1269</v>
      </c>
      <c r="AB77" s="79"/>
      <c r="AC77" s="79" t="b">
        <v>0</v>
      </c>
      <c r="AD77" s="79">
        <v>3</v>
      </c>
      <c r="AE77" s="85" t="s">
        <v>1459</v>
      </c>
      <c r="AF77" s="79" t="b">
        <v>0</v>
      </c>
      <c r="AG77" s="79" t="s">
        <v>1468</v>
      </c>
      <c r="AH77" s="79"/>
      <c r="AI77" s="85" t="s">
        <v>1459</v>
      </c>
      <c r="AJ77" s="79" t="b">
        <v>0</v>
      </c>
      <c r="AK77" s="79">
        <v>0</v>
      </c>
      <c r="AL77" s="85" t="s">
        <v>1459</v>
      </c>
      <c r="AM77" s="79" t="s">
        <v>1487</v>
      </c>
      <c r="AN77" s="79" t="b">
        <v>0</v>
      </c>
      <c r="AO77" s="85" t="s">
        <v>1269</v>
      </c>
      <c r="AP77" s="79" t="s">
        <v>176</v>
      </c>
      <c r="AQ77" s="79">
        <v>0</v>
      </c>
      <c r="AR77" s="79">
        <v>0</v>
      </c>
      <c r="AS77" s="79"/>
      <c r="AT77" s="79"/>
      <c r="AU77" s="79"/>
      <c r="AV77" s="79"/>
      <c r="AW77" s="79"/>
      <c r="AX77" s="79"/>
      <c r="AY77" s="79"/>
      <c r="AZ77" s="79"/>
      <c r="BA77">
        <v>1</v>
      </c>
      <c r="BB77" s="78" t="str">
        <f>REPLACE(INDEX(GroupVertices[Group],MATCH(Edges25[[#This Row],[Vertex 1]],GroupVertices[Vertex],0)),1,1,"")</f>
        <v>6</v>
      </c>
      <c r="BC77" s="78" t="str">
        <f>REPLACE(INDEX(GroupVertices[Group],MATCH(Edges25[[#This Row],[Vertex 2]],GroupVertices[Vertex],0)),1,1,"")</f>
        <v>6</v>
      </c>
      <c r="BD77" s="48">
        <v>0</v>
      </c>
      <c r="BE77" s="49">
        <v>0</v>
      </c>
      <c r="BF77" s="48">
        <v>0</v>
      </c>
      <c r="BG77" s="49">
        <v>0</v>
      </c>
      <c r="BH77" s="48">
        <v>0</v>
      </c>
      <c r="BI77" s="49">
        <v>0</v>
      </c>
      <c r="BJ77" s="48">
        <v>20</v>
      </c>
      <c r="BK77" s="49">
        <v>100</v>
      </c>
      <c r="BL77" s="48">
        <v>20</v>
      </c>
    </row>
    <row r="78" spans="1:64" ht="15">
      <c r="A78" s="64" t="s">
        <v>268</v>
      </c>
      <c r="B78" s="64" t="s">
        <v>354</v>
      </c>
      <c r="C78" s="65"/>
      <c r="D78" s="66"/>
      <c r="E78" s="67"/>
      <c r="F78" s="68"/>
      <c r="G78" s="65"/>
      <c r="H78" s="69"/>
      <c r="I78" s="70"/>
      <c r="J78" s="70"/>
      <c r="K78" s="34" t="s">
        <v>65</v>
      </c>
      <c r="L78" s="77">
        <v>118</v>
      </c>
      <c r="M78" s="77"/>
      <c r="N78" s="72"/>
      <c r="O78" s="79" t="s">
        <v>369</v>
      </c>
      <c r="P78" s="81">
        <v>43691.355844907404</v>
      </c>
      <c r="Q78" s="79" t="s">
        <v>429</v>
      </c>
      <c r="R78" s="79"/>
      <c r="S78" s="79"/>
      <c r="T78" s="79" t="s">
        <v>674</v>
      </c>
      <c r="U78" s="79"/>
      <c r="V78" s="83" t="s">
        <v>877</v>
      </c>
      <c r="W78" s="81">
        <v>43691.355844907404</v>
      </c>
      <c r="X78" s="83" t="s">
        <v>1010</v>
      </c>
      <c r="Y78" s="79"/>
      <c r="Z78" s="79"/>
      <c r="AA78" s="85" t="s">
        <v>1270</v>
      </c>
      <c r="AB78" s="79"/>
      <c r="AC78" s="79" t="b">
        <v>0</v>
      </c>
      <c r="AD78" s="79">
        <v>0</v>
      </c>
      <c r="AE78" s="85" t="s">
        <v>1459</v>
      </c>
      <c r="AF78" s="79" t="b">
        <v>0</v>
      </c>
      <c r="AG78" s="79" t="s">
        <v>1467</v>
      </c>
      <c r="AH78" s="79"/>
      <c r="AI78" s="85" t="s">
        <v>1459</v>
      </c>
      <c r="AJ78" s="79" t="b">
        <v>0</v>
      </c>
      <c r="AK78" s="79">
        <v>3</v>
      </c>
      <c r="AL78" s="85" t="s">
        <v>1355</v>
      </c>
      <c r="AM78" s="79" t="s">
        <v>1489</v>
      </c>
      <c r="AN78" s="79" t="b">
        <v>0</v>
      </c>
      <c r="AO78" s="85" t="s">
        <v>1355</v>
      </c>
      <c r="AP78" s="79" t="s">
        <v>176</v>
      </c>
      <c r="AQ78" s="79">
        <v>0</v>
      </c>
      <c r="AR78" s="79">
        <v>0</v>
      </c>
      <c r="AS78" s="79"/>
      <c r="AT78" s="79"/>
      <c r="AU78" s="79"/>
      <c r="AV78" s="79"/>
      <c r="AW78" s="79"/>
      <c r="AX78" s="79"/>
      <c r="AY78" s="79"/>
      <c r="AZ78" s="79"/>
      <c r="BA78">
        <v>1</v>
      </c>
      <c r="BB78" s="78" t="str">
        <f>REPLACE(INDEX(GroupVertices[Group],MATCH(Edges25[[#This Row],[Vertex 1]],GroupVertices[Vertex],0)),1,1,"")</f>
        <v>4</v>
      </c>
      <c r="BC78" s="78" t="str">
        <f>REPLACE(INDEX(GroupVertices[Group],MATCH(Edges25[[#This Row],[Vertex 2]],GroupVertices[Vertex],0)),1,1,"")</f>
        <v>4</v>
      </c>
      <c r="BD78" s="48">
        <v>1</v>
      </c>
      <c r="BE78" s="49">
        <v>4.761904761904762</v>
      </c>
      <c r="BF78" s="48">
        <v>0</v>
      </c>
      <c r="BG78" s="49">
        <v>0</v>
      </c>
      <c r="BH78" s="48">
        <v>0</v>
      </c>
      <c r="BI78" s="49">
        <v>0</v>
      </c>
      <c r="BJ78" s="48">
        <v>20</v>
      </c>
      <c r="BK78" s="49">
        <v>95.23809523809524</v>
      </c>
      <c r="BL78" s="48">
        <v>21</v>
      </c>
    </row>
    <row r="79" spans="1:64" ht="15">
      <c r="A79" s="64" t="s">
        <v>268</v>
      </c>
      <c r="B79" s="64" t="s">
        <v>268</v>
      </c>
      <c r="C79" s="65"/>
      <c r="D79" s="66"/>
      <c r="E79" s="67"/>
      <c r="F79" s="68"/>
      <c r="G79" s="65"/>
      <c r="H79" s="69"/>
      <c r="I79" s="70"/>
      <c r="J79" s="70"/>
      <c r="K79" s="34" t="s">
        <v>65</v>
      </c>
      <c r="L79" s="77">
        <v>120</v>
      </c>
      <c r="M79" s="77"/>
      <c r="N79" s="72"/>
      <c r="O79" s="79" t="s">
        <v>176</v>
      </c>
      <c r="P79" s="81">
        <v>43691.553032407406</v>
      </c>
      <c r="Q79" s="79" t="s">
        <v>430</v>
      </c>
      <c r="R79" s="83" t="s">
        <v>579</v>
      </c>
      <c r="S79" s="79" t="s">
        <v>639</v>
      </c>
      <c r="T79" s="79" t="s">
        <v>697</v>
      </c>
      <c r="U79" s="79"/>
      <c r="V79" s="83" t="s">
        <v>877</v>
      </c>
      <c r="W79" s="81">
        <v>43691.553032407406</v>
      </c>
      <c r="X79" s="83" t="s">
        <v>1011</v>
      </c>
      <c r="Y79" s="79"/>
      <c r="Z79" s="79"/>
      <c r="AA79" s="85" t="s">
        <v>1271</v>
      </c>
      <c r="AB79" s="79"/>
      <c r="AC79" s="79" t="b">
        <v>0</v>
      </c>
      <c r="AD79" s="79">
        <v>13</v>
      </c>
      <c r="AE79" s="85" t="s">
        <v>1459</v>
      </c>
      <c r="AF79" s="79" t="b">
        <v>1</v>
      </c>
      <c r="AG79" s="79" t="s">
        <v>1468</v>
      </c>
      <c r="AH79" s="79"/>
      <c r="AI79" s="85" t="s">
        <v>1479</v>
      </c>
      <c r="AJ79" s="79" t="b">
        <v>0</v>
      </c>
      <c r="AK79" s="79">
        <v>2</v>
      </c>
      <c r="AL79" s="85" t="s">
        <v>1459</v>
      </c>
      <c r="AM79" s="79" t="s">
        <v>1487</v>
      </c>
      <c r="AN79" s="79" t="b">
        <v>0</v>
      </c>
      <c r="AO79" s="85" t="s">
        <v>1271</v>
      </c>
      <c r="AP79" s="79" t="s">
        <v>176</v>
      </c>
      <c r="AQ79" s="79">
        <v>0</v>
      </c>
      <c r="AR79" s="79">
        <v>0</v>
      </c>
      <c r="AS79" s="79"/>
      <c r="AT79" s="79"/>
      <c r="AU79" s="79"/>
      <c r="AV79" s="79"/>
      <c r="AW79" s="79"/>
      <c r="AX79" s="79"/>
      <c r="AY79" s="79"/>
      <c r="AZ79" s="79"/>
      <c r="BA79">
        <v>1</v>
      </c>
      <c r="BB79" s="78" t="str">
        <f>REPLACE(INDEX(GroupVertices[Group],MATCH(Edges25[[#This Row],[Vertex 1]],GroupVertices[Vertex],0)),1,1,"")</f>
        <v>4</v>
      </c>
      <c r="BC79" s="78" t="str">
        <f>REPLACE(INDEX(GroupVertices[Group],MATCH(Edges25[[#This Row],[Vertex 2]],GroupVertices[Vertex],0)),1,1,"")</f>
        <v>4</v>
      </c>
      <c r="BD79" s="48">
        <v>0</v>
      </c>
      <c r="BE79" s="49">
        <v>0</v>
      </c>
      <c r="BF79" s="48">
        <v>0</v>
      </c>
      <c r="BG79" s="49">
        <v>0</v>
      </c>
      <c r="BH79" s="48">
        <v>0</v>
      </c>
      <c r="BI79" s="49">
        <v>0</v>
      </c>
      <c r="BJ79" s="48">
        <v>20</v>
      </c>
      <c r="BK79" s="49">
        <v>100</v>
      </c>
      <c r="BL79" s="48">
        <v>20</v>
      </c>
    </row>
    <row r="80" spans="1:64" ht="15">
      <c r="A80" s="64" t="s">
        <v>269</v>
      </c>
      <c r="B80" s="64" t="s">
        <v>268</v>
      </c>
      <c r="C80" s="65"/>
      <c r="D80" s="66"/>
      <c r="E80" s="67"/>
      <c r="F80" s="68"/>
      <c r="G80" s="65"/>
      <c r="H80" s="69"/>
      <c r="I80" s="70"/>
      <c r="J80" s="70"/>
      <c r="K80" s="34" t="s">
        <v>65</v>
      </c>
      <c r="L80" s="77">
        <v>121</v>
      </c>
      <c r="M80" s="77"/>
      <c r="N80" s="72"/>
      <c r="O80" s="79" t="s">
        <v>369</v>
      </c>
      <c r="P80" s="81">
        <v>43691.62159722222</v>
      </c>
      <c r="Q80" s="79" t="s">
        <v>395</v>
      </c>
      <c r="R80" s="79"/>
      <c r="S80" s="79"/>
      <c r="T80" s="79"/>
      <c r="U80" s="79"/>
      <c r="V80" s="83" t="s">
        <v>878</v>
      </c>
      <c r="W80" s="81">
        <v>43691.62159722222</v>
      </c>
      <c r="X80" s="83" t="s">
        <v>1012</v>
      </c>
      <c r="Y80" s="79"/>
      <c r="Z80" s="79"/>
      <c r="AA80" s="85" t="s">
        <v>1272</v>
      </c>
      <c r="AB80" s="79"/>
      <c r="AC80" s="79" t="b">
        <v>0</v>
      </c>
      <c r="AD80" s="79">
        <v>0</v>
      </c>
      <c r="AE80" s="85" t="s">
        <v>1459</v>
      </c>
      <c r="AF80" s="79" t="b">
        <v>1</v>
      </c>
      <c r="AG80" s="79" t="s">
        <v>1468</v>
      </c>
      <c r="AH80" s="79"/>
      <c r="AI80" s="85" t="s">
        <v>1479</v>
      </c>
      <c r="AJ80" s="79" t="b">
        <v>0</v>
      </c>
      <c r="AK80" s="79">
        <v>2</v>
      </c>
      <c r="AL80" s="85" t="s">
        <v>1271</v>
      </c>
      <c r="AM80" s="79" t="s">
        <v>1489</v>
      </c>
      <c r="AN80" s="79" t="b">
        <v>0</v>
      </c>
      <c r="AO80" s="85" t="s">
        <v>1271</v>
      </c>
      <c r="AP80" s="79" t="s">
        <v>176</v>
      </c>
      <c r="AQ80" s="79">
        <v>0</v>
      </c>
      <c r="AR80" s="79">
        <v>0</v>
      </c>
      <c r="AS80" s="79"/>
      <c r="AT80" s="79"/>
      <c r="AU80" s="79"/>
      <c r="AV80" s="79"/>
      <c r="AW80" s="79"/>
      <c r="AX80" s="79"/>
      <c r="AY80" s="79"/>
      <c r="AZ80" s="79"/>
      <c r="BA80">
        <v>1</v>
      </c>
      <c r="BB80" s="78" t="str">
        <f>REPLACE(INDEX(GroupVertices[Group],MATCH(Edges25[[#This Row],[Vertex 1]],GroupVertices[Vertex],0)),1,1,"")</f>
        <v>4</v>
      </c>
      <c r="BC80" s="78" t="str">
        <f>REPLACE(INDEX(GroupVertices[Group],MATCH(Edges25[[#This Row],[Vertex 2]],GroupVertices[Vertex],0)),1,1,"")</f>
        <v>4</v>
      </c>
      <c r="BD80" s="48">
        <v>0</v>
      </c>
      <c r="BE80" s="49">
        <v>0</v>
      </c>
      <c r="BF80" s="48">
        <v>0</v>
      </c>
      <c r="BG80" s="49">
        <v>0</v>
      </c>
      <c r="BH80" s="48">
        <v>0</v>
      </c>
      <c r="BI80" s="49">
        <v>0</v>
      </c>
      <c r="BJ80" s="48">
        <v>19</v>
      </c>
      <c r="BK80" s="49">
        <v>100</v>
      </c>
      <c r="BL80" s="48">
        <v>19</v>
      </c>
    </row>
    <row r="81" spans="1:64" ht="15">
      <c r="A81" s="64" t="s">
        <v>269</v>
      </c>
      <c r="B81" s="64" t="s">
        <v>307</v>
      </c>
      <c r="C81" s="65"/>
      <c r="D81" s="66"/>
      <c r="E81" s="67"/>
      <c r="F81" s="68"/>
      <c r="G81" s="65"/>
      <c r="H81" s="69"/>
      <c r="I81" s="70"/>
      <c r="J81" s="70"/>
      <c r="K81" s="34" t="s">
        <v>65</v>
      </c>
      <c r="L81" s="77">
        <v>122</v>
      </c>
      <c r="M81" s="77"/>
      <c r="N81" s="72"/>
      <c r="O81" s="79" t="s">
        <v>369</v>
      </c>
      <c r="P81" s="81">
        <v>43690.31400462963</v>
      </c>
      <c r="Q81" s="79" t="s">
        <v>405</v>
      </c>
      <c r="R81" s="79"/>
      <c r="S81" s="79"/>
      <c r="T81" s="79" t="s">
        <v>683</v>
      </c>
      <c r="U81" s="79"/>
      <c r="V81" s="83" t="s">
        <v>878</v>
      </c>
      <c r="W81" s="81">
        <v>43690.31400462963</v>
      </c>
      <c r="X81" s="83" t="s">
        <v>1013</v>
      </c>
      <c r="Y81" s="79"/>
      <c r="Z81" s="79"/>
      <c r="AA81" s="85" t="s">
        <v>1273</v>
      </c>
      <c r="AB81" s="79"/>
      <c r="AC81" s="79" t="b">
        <v>0</v>
      </c>
      <c r="AD81" s="79">
        <v>0</v>
      </c>
      <c r="AE81" s="85" t="s">
        <v>1459</v>
      </c>
      <c r="AF81" s="79" t="b">
        <v>0</v>
      </c>
      <c r="AG81" s="79" t="s">
        <v>1468</v>
      </c>
      <c r="AH81" s="79"/>
      <c r="AI81" s="85" t="s">
        <v>1459</v>
      </c>
      <c r="AJ81" s="79" t="b">
        <v>0</v>
      </c>
      <c r="AK81" s="79">
        <v>3</v>
      </c>
      <c r="AL81" s="85" t="s">
        <v>1334</v>
      </c>
      <c r="AM81" s="79" t="s">
        <v>1487</v>
      </c>
      <c r="AN81" s="79" t="b">
        <v>0</v>
      </c>
      <c r="AO81" s="85" t="s">
        <v>1334</v>
      </c>
      <c r="AP81" s="79" t="s">
        <v>176</v>
      </c>
      <c r="AQ81" s="79">
        <v>0</v>
      </c>
      <c r="AR81" s="79">
        <v>0</v>
      </c>
      <c r="AS81" s="79"/>
      <c r="AT81" s="79"/>
      <c r="AU81" s="79"/>
      <c r="AV81" s="79"/>
      <c r="AW81" s="79"/>
      <c r="AX81" s="79"/>
      <c r="AY81" s="79"/>
      <c r="AZ81" s="79"/>
      <c r="BA81">
        <v>1</v>
      </c>
      <c r="BB81" s="78" t="str">
        <f>REPLACE(INDEX(GroupVertices[Group],MATCH(Edges25[[#This Row],[Vertex 1]],GroupVertices[Vertex],0)),1,1,"")</f>
        <v>4</v>
      </c>
      <c r="BC81" s="78" t="str">
        <f>REPLACE(INDEX(GroupVertices[Group],MATCH(Edges25[[#This Row],[Vertex 2]],GroupVertices[Vertex],0)),1,1,"")</f>
        <v>4</v>
      </c>
      <c r="BD81" s="48">
        <v>0</v>
      </c>
      <c r="BE81" s="49">
        <v>0</v>
      </c>
      <c r="BF81" s="48">
        <v>0</v>
      </c>
      <c r="BG81" s="49">
        <v>0</v>
      </c>
      <c r="BH81" s="48">
        <v>0</v>
      </c>
      <c r="BI81" s="49">
        <v>0</v>
      </c>
      <c r="BJ81" s="48">
        <v>14</v>
      </c>
      <c r="BK81" s="49">
        <v>100</v>
      </c>
      <c r="BL81" s="48">
        <v>14</v>
      </c>
    </row>
    <row r="82" spans="1:64" ht="15">
      <c r="A82" s="64" t="s">
        <v>269</v>
      </c>
      <c r="B82" s="64" t="s">
        <v>312</v>
      </c>
      <c r="C82" s="65"/>
      <c r="D82" s="66"/>
      <c r="E82" s="67"/>
      <c r="F82" s="68"/>
      <c r="G82" s="65"/>
      <c r="H82" s="69"/>
      <c r="I82" s="70"/>
      <c r="J82" s="70"/>
      <c r="K82" s="34" t="s">
        <v>65</v>
      </c>
      <c r="L82" s="77">
        <v>123</v>
      </c>
      <c r="M82" s="77"/>
      <c r="N82" s="72"/>
      <c r="O82" s="79" t="s">
        <v>369</v>
      </c>
      <c r="P82" s="81">
        <v>43697.29756944445</v>
      </c>
      <c r="Q82" s="79" t="s">
        <v>431</v>
      </c>
      <c r="R82" s="79"/>
      <c r="S82" s="79"/>
      <c r="T82" s="79"/>
      <c r="U82" s="79"/>
      <c r="V82" s="83" t="s">
        <v>878</v>
      </c>
      <c r="W82" s="81">
        <v>43697.29756944445</v>
      </c>
      <c r="X82" s="83" t="s">
        <v>1014</v>
      </c>
      <c r="Y82" s="79"/>
      <c r="Z82" s="79"/>
      <c r="AA82" s="85" t="s">
        <v>1274</v>
      </c>
      <c r="AB82" s="79"/>
      <c r="AC82" s="79" t="b">
        <v>0</v>
      </c>
      <c r="AD82" s="79">
        <v>0</v>
      </c>
      <c r="AE82" s="85" t="s">
        <v>1459</v>
      </c>
      <c r="AF82" s="79" t="b">
        <v>0</v>
      </c>
      <c r="AG82" s="79" t="s">
        <v>1468</v>
      </c>
      <c r="AH82" s="79"/>
      <c r="AI82" s="85" t="s">
        <v>1459</v>
      </c>
      <c r="AJ82" s="79" t="b">
        <v>0</v>
      </c>
      <c r="AK82" s="79">
        <v>6</v>
      </c>
      <c r="AL82" s="85" t="s">
        <v>1395</v>
      </c>
      <c r="AM82" s="79" t="s">
        <v>1489</v>
      </c>
      <c r="AN82" s="79" t="b">
        <v>0</v>
      </c>
      <c r="AO82" s="85" t="s">
        <v>1395</v>
      </c>
      <c r="AP82" s="79" t="s">
        <v>176</v>
      </c>
      <c r="AQ82" s="79">
        <v>0</v>
      </c>
      <c r="AR82" s="79">
        <v>0</v>
      </c>
      <c r="AS82" s="79"/>
      <c r="AT82" s="79"/>
      <c r="AU82" s="79"/>
      <c r="AV82" s="79"/>
      <c r="AW82" s="79"/>
      <c r="AX82" s="79"/>
      <c r="AY82" s="79"/>
      <c r="AZ82" s="79"/>
      <c r="BA82">
        <v>1</v>
      </c>
      <c r="BB82" s="78" t="str">
        <f>REPLACE(INDEX(GroupVertices[Group],MATCH(Edges25[[#This Row],[Vertex 1]],GroupVertices[Vertex],0)),1,1,"")</f>
        <v>4</v>
      </c>
      <c r="BC82" s="78" t="str">
        <f>REPLACE(INDEX(GroupVertices[Group],MATCH(Edges25[[#This Row],[Vertex 2]],GroupVertices[Vertex],0)),1,1,"")</f>
        <v>2</v>
      </c>
      <c r="BD82" s="48">
        <v>0</v>
      </c>
      <c r="BE82" s="49">
        <v>0</v>
      </c>
      <c r="BF82" s="48">
        <v>0</v>
      </c>
      <c r="BG82" s="49">
        <v>0</v>
      </c>
      <c r="BH82" s="48">
        <v>0</v>
      </c>
      <c r="BI82" s="49">
        <v>0</v>
      </c>
      <c r="BJ82" s="48">
        <v>17</v>
      </c>
      <c r="BK82" s="49">
        <v>100</v>
      </c>
      <c r="BL82" s="48">
        <v>17</v>
      </c>
    </row>
    <row r="83" spans="1:64" ht="15">
      <c r="A83" s="64" t="s">
        <v>270</v>
      </c>
      <c r="B83" s="64" t="s">
        <v>312</v>
      </c>
      <c r="C83" s="65"/>
      <c r="D83" s="66"/>
      <c r="E83" s="67"/>
      <c r="F83" s="68"/>
      <c r="G83" s="65"/>
      <c r="H83" s="69"/>
      <c r="I83" s="70"/>
      <c r="J83" s="70"/>
      <c r="K83" s="34" t="s">
        <v>65</v>
      </c>
      <c r="L83" s="77">
        <v>124</v>
      </c>
      <c r="M83" s="77"/>
      <c r="N83" s="72"/>
      <c r="O83" s="79" t="s">
        <v>369</v>
      </c>
      <c r="P83" s="81">
        <v>43697.42731481481</v>
      </c>
      <c r="Q83" s="79" t="s">
        <v>431</v>
      </c>
      <c r="R83" s="79"/>
      <c r="S83" s="79"/>
      <c r="T83" s="79"/>
      <c r="U83" s="79"/>
      <c r="V83" s="83" t="s">
        <v>879</v>
      </c>
      <c r="W83" s="81">
        <v>43697.42731481481</v>
      </c>
      <c r="X83" s="83" t="s">
        <v>1015</v>
      </c>
      <c r="Y83" s="79"/>
      <c r="Z83" s="79"/>
      <c r="AA83" s="85" t="s">
        <v>1275</v>
      </c>
      <c r="AB83" s="79"/>
      <c r="AC83" s="79" t="b">
        <v>0</v>
      </c>
      <c r="AD83" s="79">
        <v>0</v>
      </c>
      <c r="AE83" s="85" t="s">
        <v>1459</v>
      </c>
      <c r="AF83" s="79" t="b">
        <v>0</v>
      </c>
      <c r="AG83" s="79" t="s">
        <v>1468</v>
      </c>
      <c r="AH83" s="79"/>
      <c r="AI83" s="85" t="s">
        <v>1459</v>
      </c>
      <c r="AJ83" s="79" t="b">
        <v>0</v>
      </c>
      <c r="AK83" s="79">
        <v>6</v>
      </c>
      <c r="AL83" s="85" t="s">
        <v>1395</v>
      </c>
      <c r="AM83" s="79" t="s">
        <v>1489</v>
      </c>
      <c r="AN83" s="79" t="b">
        <v>0</v>
      </c>
      <c r="AO83" s="85" t="s">
        <v>1395</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17</v>
      </c>
      <c r="BK83" s="49">
        <v>100</v>
      </c>
      <c r="BL83" s="48">
        <v>17</v>
      </c>
    </row>
    <row r="84" spans="1:64" ht="15">
      <c r="A84" s="64" t="s">
        <v>271</v>
      </c>
      <c r="B84" s="64" t="s">
        <v>344</v>
      </c>
      <c r="C84" s="65"/>
      <c r="D84" s="66"/>
      <c r="E84" s="67"/>
      <c r="F84" s="68"/>
      <c r="G84" s="65"/>
      <c r="H84" s="69"/>
      <c r="I84" s="70"/>
      <c r="J84" s="70"/>
      <c r="K84" s="34" t="s">
        <v>65</v>
      </c>
      <c r="L84" s="77">
        <v>125</v>
      </c>
      <c r="M84" s="77"/>
      <c r="N84" s="72"/>
      <c r="O84" s="79" t="s">
        <v>369</v>
      </c>
      <c r="P84" s="81">
        <v>43691.46451388889</v>
      </c>
      <c r="Q84" s="79" t="s">
        <v>394</v>
      </c>
      <c r="R84" s="83" t="s">
        <v>569</v>
      </c>
      <c r="S84" s="79" t="s">
        <v>641</v>
      </c>
      <c r="T84" s="79" t="s">
        <v>677</v>
      </c>
      <c r="U84" s="79"/>
      <c r="V84" s="83" t="s">
        <v>880</v>
      </c>
      <c r="W84" s="81">
        <v>43691.46451388889</v>
      </c>
      <c r="X84" s="83" t="s">
        <v>1016</v>
      </c>
      <c r="Y84" s="79"/>
      <c r="Z84" s="79"/>
      <c r="AA84" s="85" t="s">
        <v>1276</v>
      </c>
      <c r="AB84" s="79"/>
      <c r="AC84" s="79" t="b">
        <v>0</v>
      </c>
      <c r="AD84" s="79">
        <v>0</v>
      </c>
      <c r="AE84" s="85" t="s">
        <v>1459</v>
      </c>
      <c r="AF84" s="79" t="b">
        <v>0</v>
      </c>
      <c r="AG84" s="79" t="s">
        <v>1467</v>
      </c>
      <c r="AH84" s="79"/>
      <c r="AI84" s="85" t="s">
        <v>1459</v>
      </c>
      <c r="AJ84" s="79" t="b">
        <v>0</v>
      </c>
      <c r="AK84" s="79">
        <v>5</v>
      </c>
      <c r="AL84" s="85" t="s">
        <v>1312</v>
      </c>
      <c r="AM84" s="79" t="s">
        <v>1487</v>
      </c>
      <c r="AN84" s="79" t="b">
        <v>0</v>
      </c>
      <c r="AO84" s="85" t="s">
        <v>1312</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c r="BE84" s="49"/>
      <c r="BF84" s="48"/>
      <c r="BG84" s="49"/>
      <c r="BH84" s="48"/>
      <c r="BI84" s="49"/>
      <c r="BJ84" s="48"/>
      <c r="BK84" s="49"/>
      <c r="BL84" s="48"/>
    </row>
    <row r="85" spans="1:64" ht="15">
      <c r="A85" s="64" t="s">
        <v>271</v>
      </c>
      <c r="B85" s="64" t="s">
        <v>295</v>
      </c>
      <c r="C85" s="65"/>
      <c r="D85" s="66"/>
      <c r="E85" s="67"/>
      <c r="F85" s="68"/>
      <c r="G85" s="65"/>
      <c r="H85" s="69"/>
      <c r="I85" s="70"/>
      <c r="J85" s="70"/>
      <c r="K85" s="34" t="s">
        <v>65</v>
      </c>
      <c r="L85" s="77">
        <v>127</v>
      </c>
      <c r="M85" s="77"/>
      <c r="N85" s="72"/>
      <c r="O85" s="79" t="s">
        <v>369</v>
      </c>
      <c r="P85" s="81">
        <v>43697.48270833334</v>
      </c>
      <c r="Q85" s="79" t="s">
        <v>432</v>
      </c>
      <c r="R85" s="79"/>
      <c r="S85" s="79"/>
      <c r="T85" s="79" t="s">
        <v>698</v>
      </c>
      <c r="U85" s="79"/>
      <c r="V85" s="83" t="s">
        <v>880</v>
      </c>
      <c r="W85" s="81">
        <v>43697.48270833334</v>
      </c>
      <c r="X85" s="83" t="s">
        <v>1017</v>
      </c>
      <c r="Y85" s="79"/>
      <c r="Z85" s="79"/>
      <c r="AA85" s="85" t="s">
        <v>1277</v>
      </c>
      <c r="AB85" s="79"/>
      <c r="AC85" s="79" t="b">
        <v>0</v>
      </c>
      <c r="AD85" s="79">
        <v>0</v>
      </c>
      <c r="AE85" s="85" t="s">
        <v>1459</v>
      </c>
      <c r="AF85" s="79" t="b">
        <v>0</v>
      </c>
      <c r="AG85" s="79" t="s">
        <v>1467</v>
      </c>
      <c r="AH85" s="79"/>
      <c r="AI85" s="85" t="s">
        <v>1459</v>
      </c>
      <c r="AJ85" s="79" t="b">
        <v>0</v>
      </c>
      <c r="AK85" s="79">
        <v>2</v>
      </c>
      <c r="AL85" s="85" t="s">
        <v>1396</v>
      </c>
      <c r="AM85" s="79" t="s">
        <v>1487</v>
      </c>
      <c r="AN85" s="79" t="b">
        <v>0</v>
      </c>
      <c r="AO85" s="85" t="s">
        <v>1396</v>
      </c>
      <c r="AP85" s="79" t="s">
        <v>176</v>
      </c>
      <c r="AQ85" s="79">
        <v>0</v>
      </c>
      <c r="AR85" s="79">
        <v>0</v>
      </c>
      <c r="AS85" s="79"/>
      <c r="AT85" s="79"/>
      <c r="AU85" s="79"/>
      <c r="AV85" s="79"/>
      <c r="AW85" s="79"/>
      <c r="AX85" s="79"/>
      <c r="AY85" s="79"/>
      <c r="AZ85" s="79"/>
      <c r="BA85">
        <v>2</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20</v>
      </c>
      <c r="BK85" s="49">
        <v>100</v>
      </c>
      <c r="BL85" s="48">
        <v>20</v>
      </c>
    </row>
    <row r="86" spans="1:64" ht="15">
      <c r="A86" s="64" t="s">
        <v>272</v>
      </c>
      <c r="B86" s="64" t="s">
        <v>299</v>
      </c>
      <c r="C86" s="65"/>
      <c r="D86" s="66"/>
      <c r="E86" s="67"/>
      <c r="F86" s="68"/>
      <c r="G86" s="65"/>
      <c r="H86" s="69"/>
      <c r="I86" s="70"/>
      <c r="J86" s="70"/>
      <c r="K86" s="34" t="s">
        <v>65</v>
      </c>
      <c r="L86" s="77">
        <v>128</v>
      </c>
      <c r="M86" s="77"/>
      <c r="N86" s="72"/>
      <c r="O86" s="79" t="s">
        <v>369</v>
      </c>
      <c r="P86" s="81">
        <v>43697.49431712963</v>
      </c>
      <c r="Q86" s="79" t="s">
        <v>433</v>
      </c>
      <c r="R86" s="79"/>
      <c r="S86" s="79"/>
      <c r="T86" s="79"/>
      <c r="U86" s="79"/>
      <c r="V86" s="83" t="s">
        <v>881</v>
      </c>
      <c r="W86" s="81">
        <v>43697.49431712963</v>
      </c>
      <c r="X86" s="83" t="s">
        <v>1018</v>
      </c>
      <c r="Y86" s="79"/>
      <c r="Z86" s="79"/>
      <c r="AA86" s="85" t="s">
        <v>1278</v>
      </c>
      <c r="AB86" s="79"/>
      <c r="AC86" s="79" t="b">
        <v>0</v>
      </c>
      <c r="AD86" s="79">
        <v>0</v>
      </c>
      <c r="AE86" s="85" t="s">
        <v>1459</v>
      </c>
      <c r="AF86" s="79" t="b">
        <v>0</v>
      </c>
      <c r="AG86" s="79" t="s">
        <v>1467</v>
      </c>
      <c r="AH86" s="79"/>
      <c r="AI86" s="85" t="s">
        <v>1459</v>
      </c>
      <c r="AJ86" s="79" t="b">
        <v>0</v>
      </c>
      <c r="AK86" s="79">
        <v>4</v>
      </c>
      <c r="AL86" s="85" t="s">
        <v>1448</v>
      </c>
      <c r="AM86" s="79" t="s">
        <v>1487</v>
      </c>
      <c r="AN86" s="79" t="b">
        <v>0</v>
      </c>
      <c r="AO86" s="85" t="s">
        <v>1448</v>
      </c>
      <c r="AP86" s="79" t="s">
        <v>176</v>
      </c>
      <c r="AQ86" s="79">
        <v>0</v>
      </c>
      <c r="AR86" s="79">
        <v>0</v>
      </c>
      <c r="AS86" s="79"/>
      <c r="AT86" s="79"/>
      <c r="AU86" s="79"/>
      <c r="AV86" s="79"/>
      <c r="AW86" s="79"/>
      <c r="AX86" s="79"/>
      <c r="AY86" s="79"/>
      <c r="AZ86" s="79"/>
      <c r="BA86">
        <v>1</v>
      </c>
      <c r="BB86" s="78" t="str">
        <f>REPLACE(INDEX(GroupVertices[Group],MATCH(Edges25[[#This Row],[Vertex 1]],GroupVertices[Vertex],0)),1,1,"")</f>
        <v>4</v>
      </c>
      <c r="BC86" s="78" t="str">
        <f>REPLACE(INDEX(GroupVertices[Group],MATCH(Edges25[[#This Row],[Vertex 2]],GroupVertices[Vertex],0)),1,1,"")</f>
        <v>4</v>
      </c>
      <c r="BD86" s="48">
        <v>1</v>
      </c>
      <c r="BE86" s="49">
        <v>5</v>
      </c>
      <c r="BF86" s="48">
        <v>0</v>
      </c>
      <c r="BG86" s="49">
        <v>0</v>
      </c>
      <c r="BH86" s="48">
        <v>0</v>
      </c>
      <c r="BI86" s="49">
        <v>0</v>
      </c>
      <c r="BJ86" s="48">
        <v>19</v>
      </c>
      <c r="BK86" s="49">
        <v>95</v>
      </c>
      <c r="BL86" s="48">
        <v>20</v>
      </c>
    </row>
    <row r="87" spans="1:64" ht="15">
      <c r="A87" s="64" t="s">
        <v>273</v>
      </c>
      <c r="B87" s="64" t="s">
        <v>299</v>
      </c>
      <c r="C87" s="65"/>
      <c r="D87" s="66"/>
      <c r="E87" s="67"/>
      <c r="F87" s="68"/>
      <c r="G87" s="65"/>
      <c r="H87" s="69"/>
      <c r="I87" s="70"/>
      <c r="J87" s="70"/>
      <c r="K87" s="34" t="s">
        <v>65</v>
      </c>
      <c r="L87" s="77">
        <v>129</v>
      </c>
      <c r="M87" s="77"/>
      <c r="N87" s="72"/>
      <c r="O87" s="79" t="s">
        <v>369</v>
      </c>
      <c r="P87" s="81">
        <v>43697.52916666667</v>
      </c>
      <c r="Q87" s="79" t="s">
        <v>433</v>
      </c>
      <c r="R87" s="79"/>
      <c r="S87" s="79"/>
      <c r="T87" s="79"/>
      <c r="U87" s="79"/>
      <c r="V87" s="83" t="s">
        <v>882</v>
      </c>
      <c r="W87" s="81">
        <v>43697.52916666667</v>
      </c>
      <c r="X87" s="83" t="s">
        <v>1019</v>
      </c>
      <c r="Y87" s="79"/>
      <c r="Z87" s="79"/>
      <c r="AA87" s="85" t="s">
        <v>1279</v>
      </c>
      <c r="AB87" s="79"/>
      <c r="AC87" s="79" t="b">
        <v>0</v>
      </c>
      <c r="AD87" s="79">
        <v>0</v>
      </c>
      <c r="AE87" s="85" t="s">
        <v>1459</v>
      </c>
      <c r="AF87" s="79" t="b">
        <v>0</v>
      </c>
      <c r="AG87" s="79" t="s">
        <v>1467</v>
      </c>
      <c r="AH87" s="79"/>
      <c r="AI87" s="85" t="s">
        <v>1459</v>
      </c>
      <c r="AJ87" s="79" t="b">
        <v>0</v>
      </c>
      <c r="AK87" s="79">
        <v>4</v>
      </c>
      <c r="AL87" s="85" t="s">
        <v>1448</v>
      </c>
      <c r="AM87" s="79" t="s">
        <v>1487</v>
      </c>
      <c r="AN87" s="79" t="b">
        <v>0</v>
      </c>
      <c r="AO87" s="85" t="s">
        <v>1448</v>
      </c>
      <c r="AP87" s="79" t="s">
        <v>176</v>
      </c>
      <c r="AQ87" s="79">
        <v>0</v>
      </c>
      <c r="AR87" s="79">
        <v>0</v>
      </c>
      <c r="AS87" s="79"/>
      <c r="AT87" s="79"/>
      <c r="AU87" s="79"/>
      <c r="AV87" s="79"/>
      <c r="AW87" s="79"/>
      <c r="AX87" s="79"/>
      <c r="AY87" s="79"/>
      <c r="AZ87" s="79"/>
      <c r="BA87">
        <v>1</v>
      </c>
      <c r="BB87" s="78" t="str">
        <f>REPLACE(INDEX(GroupVertices[Group],MATCH(Edges25[[#This Row],[Vertex 1]],GroupVertices[Vertex],0)),1,1,"")</f>
        <v>4</v>
      </c>
      <c r="BC87" s="78" t="str">
        <f>REPLACE(INDEX(GroupVertices[Group],MATCH(Edges25[[#This Row],[Vertex 2]],GroupVertices[Vertex],0)),1,1,"")</f>
        <v>4</v>
      </c>
      <c r="BD87" s="48">
        <v>1</v>
      </c>
      <c r="BE87" s="49">
        <v>5</v>
      </c>
      <c r="BF87" s="48">
        <v>0</v>
      </c>
      <c r="BG87" s="49">
        <v>0</v>
      </c>
      <c r="BH87" s="48">
        <v>0</v>
      </c>
      <c r="BI87" s="49">
        <v>0</v>
      </c>
      <c r="BJ87" s="48">
        <v>19</v>
      </c>
      <c r="BK87" s="49">
        <v>95</v>
      </c>
      <c r="BL87" s="48">
        <v>20</v>
      </c>
    </row>
    <row r="88" spans="1:64" ht="15">
      <c r="A88" s="64" t="s">
        <v>274</v>
      </c>
      <c r="B88" s="64" t="s">
        <v>303</v>
      </c>
      <c r="C88" s="65"/>
      <c r="D88" s="66"/>
      <c r="E88" s="67"/>
      <c r="F88" s="68"/>
      <c r="G88" s="65"/>
      <c r="H88" s="69"/>
      <c r="I88" s="70"/>
      <c r="J88" s="70"/>
      <c r="K88" s="34" t="s">
        <v>65</v>
      </c>
      <c r="L88" s="77">
        <v>130</v>
      </c>
      <c r="M88" s="77"/>
      <c r="N88" s="72"/>
      <c r="O88" s="79" t="s">
        <v>369</v>
      </c>
      <c r="P88" s="81">
        <v>43697.56659722222</v>
      </c>
      <c r="Q88" s="79" t="s">
        <v>434</v>
      </c>
      <c r="R88" s="79"/>
      <c r="S88" s="79"/>
      <c r="T88" s="79" t="s">
        <v>699</v>
      </c>
      <c r="U88" s="79"/>
      <c r="V88" s="83" t="s">
        <v>883</v>
      </c>
      <c r="W88" s="81">
        <v>43697.56659722222</v>
      </c>
      <c r="X88" s="83" t="s">
        <v>1020</v>
      </c>
      <c r="Y88" s="79"/>
      <c r="Z88" s="79"/>
      <c r="AA88" s="85" t="s">
        <v>1280</v>
      </c>
      <c r="AB88" s="79"/>
      <c r="AC88" s="79" t="b">
        <v>0</v>
      </c>
      <c r="AD88" s="79">
        <v>0</v>
      </c>
      <c r="AE88" s="85" t="s">
        <v>1459</v>
      </c>
      <c r="AF88" s="79" t="b">
        <v>0</v>
      </c>
      <c r="AG88" s="79" t="s">
        <v>1468</v>
      </c>
      <c r="AH88" s="79"/>
      <c r="AI88" s="85" t="s">
        <v>1459</v>
      </c>
      <c r="AJ88" s="79" t="b">
        <v>0</v>
      </c>
      <c r="AK88" s="79">
        <v>2</v>
      </c>
      <c r="AL88" s="85" t="s">
        <v>1373</v>
      </c>
      <c r="AM88" s="79" t="s">
        <v>1489</v>
      </c>
      <c r="AN88" s="79" t="b">
        <v>0</v>
      </c>
      <c r="AO88" s="85" t="s">
        <v>1373</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v>0</v>
      </c>
      <c r="BE88" s="49">
        <v>0</v>
      </c>
      <c r="BF88" s="48">
        <v>0</v>
      </c>
      <c r="BG88" s="49">
        <v>0</v>
      </c>
      <c r="BH88" s="48">
        <v>0</v>
      </c>
      <c r="BI88" s="49">
        <v>0</v>
      </c>
      <c r="BJ88" s="48">
        <v>15</v>
      </c>
      <c r="BK88" s="49">
        <v>100</v>
      </c>
      <c r="BL88" s="48">
        <v>15</v>
      </c>
    </row>
    <row r="89" spans="1:64" ht="15">
      <c r="A89" s="64" t="s">
        <v>274</v>
      </c>
      <c r="B89" s="64" t="s">
        <v>312</v>
      </c>
      <c r="C89" s="65"/>
      <c r="D89" s="66"/>
      <c r="E89" s="67"/>
      <c r="F89" s="68"/>
      <c r="G89" s="65"/>
      <c r="H89" s="69"/>
      <c r="I89" s="70"/>
      <c r="J89" s="70"/>
      <c r="K89" s="34" t="s">
        <v>65</v>
      </c>
      <c r="L89" s="77">
        <v>131</v>
      </c>
      <c r="M89" s="77"/>
      <c r="N89" s="72"/>
      <c r="O89" s="79" t="s">
        <v>369</v>
      </c>
      <c r="P89" s="81">
        <v>43697.567337962966</v>
      </c>
      <c r="Q89" s="79" t="s">
        <v>431</v>
      </c>
      <c r="R89" s="79"/>
      <c r="S89" s="79"/>
      <c r="T89" s="79"/>
      <c r="U89" s="79"/>
      <c r="V89" s="83" t="s">
        <v>883</v>
      </c>
      <c r="W89" s="81">
        <v>43697.567337962966</v>
      </c>
      <c r="X89" s="83" t="s">
        <v>1021</v>
      </c>
      <c r="Y89" s="79"/>
      <c r="Z89" s="79"/>
      <c r="AA89" s="85" t="s">
        <v>1281</v>
      </c>
      <c r="AB89" s="79"/>
      <c r="AC89" s="79" t="b">
        <v>0</v>
      </c>
      <c r="AD89" s="79">
        <v>0</v>
      </c>
      <c r="AE89" s="85" t="s">
        <v>1459</v>
      </c>
      <c r="AF89" s="79" t="b">
        <v>0</v>
      </c>
      <c r="AG89" s="79" t="s">
        <v>1468</v>
      </c>
      <c r="AH89" s="79"/>
      <c r="AI89" s="85" t="s">
        <v>1459</v>
      </c>
      <c r="AJ89" s="79" t="b">
        <v>0</v>
      </c>
      <c r="AK89" s="79">
        <v>6</v>
      </c>
      <c r="AL89" s="85" t="s">
        <v>1395</v>
      </c>
      <c r="AM89" s="79" t="s">
        <v>1489</v>
      </c>
      <c r="AN89" s="79" t="b">
        <v>0</v>
      </c>
      <c r="AO89" s="85" t="s">
        <v>1395</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2</v>
      </c>
      <c r="BD89" s="48">
        <v>0</v>
      </c>
      <c r="BE89" s="49">
        <v>0</v>
      </c>
      <c r="BF89" s="48">
        <v>0</v>
      </c>
      <c r="BG89" s="49">
        <v>0</v>
      </c>
      <c r="BH89" s="48">
        <v>0</v>
      </c>
      <c r="BI89" s="49">
        <v>0</v>
      </c>
      <c r="BJ89" s="48">
        <v>17</v>
      </c>
      <c r="BK89" s="49">
        <v>100</v>
      </c>
      <c r="BL89" s="48">
        <v>17</v>
      </c>
    </row>
    <row r="90" spans="1:64" ht="15">
      <c r="A90" s="64" t="s">
        <v>275</v>
      </c>
      <c r="B90" s="64" t="s">
        <v>299</v>
      </c>
      <c r="C90" s="65"/>
      <c r="D90" s="66"/>
      <c r="E90" s="67"/>
      <c r="F90" s="68"/>
      <c r="G90" s="65"/>
      <c r="H90" s="69"/>
      <c r="I90" s="70"/>
      <c r="J90" s="70"/>
      <c r="K90" s="34" t="s">
        <v>65</v>
      </c>
      <c r="L90" s="77">
        <v>132</v>
      </c>
      <c r="M90" s="77"/>
      <c r="N90" s="72"/>
      <c r="O90" s="79" t="s">
        <v>369</v>
      </c>
      <c r="P90" s="81">
        <v>43697.93576388889</v>
      </c>
      <c r="Q90" s="79" t="s">
        <v>433</v>
      </c>
      <c r="R90" s="79"/>
      <c r="S90" s="79"/>
      <c r="T90" s="79"/>
      <c r="U90" s="79"/>
      <c r="V90" s="83" t="s">
        <v>884</v>
      </c>
      <c r="W90" s="81">
        <v>43697.93576388889</v>
      </c>
      <c r="X90" s="83" t="s">
        <v>1022</v>
      </c>
      <c r="Y90" s="79"/>
      <c r="Z90" s="79"/>
      <c r="AA90" s="85" t="s">
        <v>1282</v>
      </c>
      <c r="AB90" s="79"/>
      <c r="AC90" s="79" t="b">
        <v>0</v>
      </c>
      <c r="AD90" s="79">
        <v>0</v>
      </c>
      <c r="AE90" s="85" t="s">
        <v>1459</v>
      </c>
      <c r="AF90" s="79" t="b">
        <v>0</v>
      </c>
      <c r="AG90" s="79" t="s">
        <v>1467</v>
      </c>
      <c r="AH90" s="79"/>
      <c r="AI90" s="85" t="s">
        <v>1459</v>
      </c>
      <c r="AJ90" s="79" t="b">
        <v>0</v>
      </c>
      <c r="AK90" s="79">
        <v>4</v>
      </c>
      <c r="AL90" s="85" t="s">
        <v>1448</v>
      </c>
      <c r="AM90" s="79" t="s">
        <v>1489</v>
      </c>
      <c r="AN90" s="79" t="b">
        <v>0</v>
      </c>
      <c r="AO90" s="85" t="s">
        <v>1448</v>
      </c>
      <c r="AP90" s="79" t="s">
        <v>176</v>
      </c>
      <c r="AQ90" s="79">
        <v>0</v>
      </c>
      <c r="AR90" s="79">
        <v>0</v>
      </c>
      <c r="AS90" s="79"/>
      <c r="AT90" s="79"/>
      <c r="AU90" s="79"/>
      <c r="AV90" s="79"/>
      <c r="AW90" s="79"/>
      <c r="AX90" s="79"/>
      <c r="AY90" s="79"/>
      <c r="AZ90" s="79"/>
      <c r="BA90">
        <v>1</v>
      </c>
      <c r="BB90" s="78" t="str">
        <f>REPLACE(INDEX(GroupVertices[Group],MATCH(Edges25[[#This Row],[Vertex 1]],GroupVertices[Vertex],0)),1,1,"")</f>
        <v>4</v>
      </c>
      <c r="BC90" s="78" t="str">
        <f>REPLACE(INDEX(GroupVertices[Group],MATCH(Edges25[[#This Row],[Vertex 2]],GroupVertices[Vertex],0)),1,1,"")</f>
        <v>4</v>
      </c>
      <c r="BD90" s="48">
        <v>1</v>
      </c>
      <c r="BE90" s="49">
        <v>5</v>
      </c>
      <c r="BF90" s="48">
        <v>0</v>
      </c>
      <c r="BG90" s="49">
        <v>0</v>
      </c>
      <c r="BH90" s="48">
        <v>0</v>
      </c>
      <c r="BI90" s="49">
        <v>0</v>
      </c>
      <c r="BJ90" s="48">
        <v>19</v>
      </c>
      <c r="BK90" s="49">
        <v>95</v>
      </c>
      <c r="BL90" s="48">
        <v>20</v>
      </c>
    </row>
    <row r="91" spans="1:64" ht="15">
      <c r="A91" s="64" t="s">
        <v>276</v>
      </c>
      <c r="B91" s="64" t="s">
        <v>312</v>
      </c>
      <c r="C91" s="65"/>
      <c r="D91" s="66"/>
      <c r="E91" s="67"/>
      <c r="F91" s="68"/>
      <c r="G91" s="65"/>
      <c r="H91" s="69"/>
      <c r="I91" s="70"/>
      <c r="J91" s="70"/>
      <c r="K91" s="34" t="s">
        <v>65</v>
      </c>
      <c r="L91" s="77">
        <v>133</v>
      </c>
      <c r="M91" s="77"/>
      <c r="N91" s="72"/>
      <c r="O91" s="79" t="s">
        <v>369</v>
      </c>
      <c r="P91" s="81">
        <v>43698.231412037036</v>
      </c>
      <c r="Q91" s="79" t="s">
        <v>431</v>
      </c>
      <c r="R91" s="79"/>
      <c r="S91" s="79"/>
      <c r="T91" s="79"/>
      <c r="U91" s="79"/>
      <c r="V91" s="83" t="s">
        <v>885</v>
      </c>
      <c r="W91" s="81">
        <v>43698.231412037036</v>
      </c>
      <c r="X91" s="83" t="s">
        <v>1023</v>
      </c>
      <c r="Y91" s="79"/>
      <c r="Z91" s="79"/>
      <c r="AA91" s="85" t="s">
        <v>1283</v>
      </c>
      <c r="AB91" s="79"/>
      <c r="AC91" s="79" t="b">
        <v>0</v>
      </c>
      <c r="AD91" s="79">
        <v>0</v>
      </c>
      <c r="AE91" s="85" t="s">
        <v>1459</v>
      </c>
      <c r="AF91" s="79" t="b">
        <v>0</v>
      </c>
      <c r="AG91" s="79" t="s">
        <v>1468</v>
      </c>
      <c r="AH91" s="79"/>
      <c r="AI91" s="85" t="s">
        <v>1459</v>
      </c>
      <c r="AJ91" s="79" t="b">
        <v>0</v>
      </c>
      <c r="AK91" s="79">
        <v>6</v>
      </c>
      <c r="AL91" s="85" t="s">
        <v>1395</v>
      </c>
      <c r="AM91" s="79" t="s">
        <v>1489</v>
      </c>
      <c r="AN91" s="79" t="b">
        <v>0</v>
      </c>
      <c r="AO91" s="85" t="s">
        <v>1395</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v>0</v>
      </c>
      <c r="BE91" s="49">
        <v>0</v>
      </c>
      <c r="BF91" s="48">
        <v>0</v>
      </c>
      <c r="BG91" s="49">
        <v>0</v>
      </c>
      <c r="BH91" s="48">
        <v>0</v>
      </c>
      <c r="BI91" s="49">
        <v>0</v>
      </c>
      <c r="BJ91" s="48">
        <v>17</v>
      </c>
      <c r="BK91" s="49">
        <v>100</v>
      </c>
      <c r="BL91" s="48">
        <v>17</v>
      </c>
    </row>
    <row r="92" spans="1:64" ht="15">
      <c r="A92" s="64" t="s">
        <v>277</v>
      </c>
      <c r="B92" s="64" t="s">
        <v>282</v>
      </c>
      <c r="C92" s="65"/>
      <c r="D92" s="66"/>
      <c r="E92" s="67"/>
      <c r="F92" s="68"/>
      <c r="G92" s="65"/>
      <c r="H92" s="69"/>
      <c r="I92" s="70"/>
      <c r="J92" s="70"/>
      <c r="K92" s="34" t="s">
        <v>65</v>
      </c>
      <c r="L92" s="77">
        <v>134</v>
      </c>
      <c r="M92" s="77"/>
      <c r="N92" s="72"/>
      <c r="O92" s="79" t="s">
        <v>369</v>
      </c>
      <c r="P92" s="81">
        <v>43698.23296296296</v>
      </c>
      <c r="Q92" s="79" t="s">
        <v>435</v>
      </c>
      <c r="R92" s="79"/>
      <c r="S92" s="79"/>
      <c r="T92" s="79" t="s">
        <v>282</v>
      </c>
      <c r="U92" s="79"/>
      <c r="V92" s="83" t="s">
        <v>886</v>
      </c>
      <c r="W92" s="81">
        <v>43698.23296296296</v>
      </c>
      <c r="X92" s="83" t="s">
        <v>1024</v>
      </c>
      <c r="Y92" s="79"/>
      <c r="Z92" s="79"/>
      <c r="AA92" s="85" t="s">
        <v>1284</v>
      </c>
      <c r="AB92" s="79"/>
      <c r="AC92" s="79" t="b">
        <v>0</v>
      </c>
      <c r="AD92" s="79">
        <v>0</v>
      </c>
      <c r="AE92" s="85" t="s">
        <v>1459</v>
      </c>
      <c r="AF92" s="79" t="b">
        <v>0</v>
      </c>
      <c r="AG92" s="79" t="s">
        <v>1467</v>
      </c>
      <c r="AH92" s="79"/>
      <c r="AI92" s="85" t="s">
        <v>1459</v>
      </c>
      <c r="AJ92" s="79" t="b">
        <v>0</v>
      </c>
      <c r="AK92" s="79">
        <v>2</v>
      </c>
      <c r="AL92" s="85" t="s">
        <v>1293</v>
      </c>
      <c r="AM92" s="79" t="s">
        <v>1489</v>
      </c>
      <c r="AN92" s="79" t="b">
        <v>0</v>
      </c>
      <c r="AO92" s="85" t="s">
        <v>1293</v>
      </c>
      <c r="AP92" s="79" t="s">
        <v>176</v>
      </c>
      <c r="AQ92" s="79">
        <v>0</v>
      </c>
      <c r="AR92" s="79">
        <v>0</v>
      </c>
      <c r="AS92" s="79"/>
      <c r="AT92" s="79"/>
      <c r="AU92" s="79"/>
      <c r="AV92" s="79"/>
      <c r="AW92" s="79"/>
      <c r="AX92" s="79"/>
      <c r="AY92" s="79"/>
      <c r="AZ92" s="79"/>
      <c r="BA92">
        <v>1</v>
      </c>
      <c r="BB92" s="78" t="str">
        <f>REPLACE(INDEX(GroupVertices[Group],MATCH(Edges25[[#This Row],[Vertex 1]],GroupVertices[Vertex],0)),1,1,"")</f>
        <v>12</v>
      </c>
      <c r="BC92" s="78" t="str">
        <f>REPLACE(INDEX(GroupVertices[Group],MATCH(Edges25[[#This Row],[Vertex 2]],GroupVertices[Vertex],0)),1,1,"")</f>
        <v>12</v>
      </c>
      <c r="BD92" s="48">
        <v>1</v>
      </c>
      <c r="BE92" s="49">
        <v>4.166666666666667</v>
      </c>
      <c r="BF92" s="48">
        <v>0</v>
      </c>
      <c r="BG92" s="49">
        <v>0</v>
      </c>
      <c r="BH92" s="48">
        <v>0</v>
      </c>
      <c r="BI92" s="49">
        <v>0</v>
      </c>
      <c r="BJ92" s="48">
        <v>23</v>
      </c>
      <c r="BK92" s="49">
        <v>95.83333333333333</v>
      </c>
      <c r="BL92" s="48">
        <v>24</v>
      </c>
    </row>
    <row r="93" spans="1:64" ht="15">
      <c r="A93" s="64" t="s">
        <v>278</v>
      </c>
      <c r="B93" s="64" t="s">
        <v>355</v>
      </c>
      <c r="C93" s="65"/>
      <c r="D93" s="66"/>
      <c r="E93" s="67"/>
      <c r="F93" s="68"/>
      <c r="G93" s="65"/>
      <c r="H93" s="69"/>
      <c r="I93" s="70"/>
      <c r="J93" s="70"/>
      <c r="K93" s="34" t="s">
        <v>65</v>
      </c>
      <c r="L93" s="77">
        <v>135</v>
      </c>
      <c r="M93" s="77"/>
      <c r="N93" s="72"/>
      <c r="O93" s="79" t="s">
        <v>370</v>
      </c>
      <c r="P93" s="81">
        <v>43698.25148148148</v>
      </c>
      <c r="Q93" s="79" t="s">
        <v>436</v>
      </c>
      <c r="R93" s="83" t="s">
        <v>580</v>
      </c>
      <c r="S93" s="79" t="s">
        <v>645</v>
      </c>
      <c r="T93" s="79"/>
      <c r="U93" s="79"/>
      <c r="V93" s="83" t="s">
        <v>887</v>
      </c>
      <c r="W93" s="81">
        <v>43698.25148148148</v>
      </c>
      <c r="X93" s="83" t="s">
        <v>1025</v>
      </c>
      <c r="Y93" s="79"/>
      <c r="Z93" s="79"/>
      <c r="AA93" s="85" t="s">
        <v>1285</v>
      </c>
      <c r="AB93" s="85" t="s">
        <v>1457</v>
      </c>
      <c r="AC93" s="79" t="b">
        <v>0</v>
      </c>
      <c r="AD93" s="79">
        <v>0</v>
      </c>
      <c r="AE93" s="85" t="s">
        <v>1465</v>
      </c>
      <c r="AF93" s="79" t="b">
        <v>0</v>
      </c>
      <c r="AG93" s="79" t="s">
        <v>1472</v>
      </c>
      <c r="AH93" s="79"/>
      <c r="AI93" s="85" t="s">
        <v>1459</v>
      </c>
      <c r="AJ93" s="79" t="b">
        <v>0</v>
      </c>
      <c r="AK93" s="79">
        <v>0</v>
      </c>
      <c r="AL93" s="85" t="s">
        <v>1459</v>
      </c>
      <c r="AM93" s="79" t="s">
        <v>1488</v>
      </c>
      <c r="AN93" s="79" t="b">
        <v>0</v>
      </c>
      <c r="AO93" s="85" t="s">
        <v>1457</v>
      </c>
      <c r="AP93" s="79" t="s">
        <v>176</v>
      </c>
      <c r="AQ93" s="79">
        <v>0</v>
      </c>
      <c r="AR93" s="79">
        <v>0</v>
      </c>
      <c r="AS93" s="79"/>
      <c r="AT93" s="79"/>
      <c r="AU93" s="79"/>
      <c r="AV93" s="79"/>
      <c r="AW93" s="79"/>
      <c r="AX93" s="79"/>
      <c r="AY93" s="79"/>
      <c r="AZ93" s="79"/>
      <c r="BA93">
        <v>1</v>
      </c>
      <c r="BB93" s="78" t="str">
        <f>REPLACE(INDEX(GroupVertices[Group],MATCH(Edges25[[#This Row],[Vertex 1]],GroupVertices[Vertex],0)),1,1,"")</f>
        <v>15</v>
      </c>
      <c r="BC93" s="78" t="str">
        <f>REPLACE(INDEX(GroupVertices[Group],MATCH(Edges25[[#This Row],[Vertex 2]],GroupVertices[Vertex],0)),1,1,"")</f>
        <v>15</v>
      </c>
      <c r="BD93" s="48">
        <v>0</v>
      </c>
      <c r="BE93" s="49">
        <v>0</v>
      </c>
      <c r="BF93" s="48">
        <v>0</v>
      </c>
      <c r="BG93" s="49">
        <v>0</v>
      </c>
      <c r="BH93" s="48">
        <v>0</v>
      </c>
      <c r="BI93" s="49">
        <v>0</v>
      </c>
      <c r="BJ93" s="48">
        <v>1</v>
      </c>
      <c r="BK93" s="49">
        <v>100</v>
      </c>
      <c r="BL93" s="48">
        <v>1</v>
      </c>
    </row>
    <row r="94" spans="1:64" ht="15">
      <c r="A94" s="64" t="s">
        <v>279</v>
      </c>
      <c r="B94" s="64" t="s">
        <v>299</v>
      </c>
      <c r="C94" s="65"/>
      <c r="D94" s="66"/>
      <c r="E94" s="67"/>
      <c r="F94" s="68"/>
      <c r="G94" s="65"/>
      <c r="H94" s="69"/>
      <c r="I94" s="70"/>
      <c r="J94" s="70"/>
      <c r="K94" s="34" t="s">
        <v>65</v>
      </c>
      <c r="L94" s="77">
        <v>136</v>
      </c>
      <c r="M94" s="77"/>
      <c r="N94" s="72"/>
      <c r="O94" s="79" t="s">
        <v>369</v>
      </c>
      <c r="P94" s="81">
        <v>43698.32310185185</v>
      </c>
      <c r="Q94" s="79" t="s">
        <v>433</v>
      </c>
      <c r="R94" s="79"/>
      <c r="S94" s="79"/>
      <c r="T94" s="79"/>
      <c r="U94" s="79"/>
      <c r="V94" s="83" t="s">
        <v>888</v>
      </c>
      <c r="W94" s="81">
        <v>43698.32310185185</v>
      </c>
      <c r="X94" s="83" t="s">
        <v>1026</v>
      </c>
      <c r="Y94" s="79"/>
      <c r="Z94" s="79"/>
      <c r="AA94" s="85" t="s">
        <v>1286</v>
      </c>
      <c r="AB94" s="79"/>
      <c r="AC94" s="79" t="b">
        <v>0</v>
      </c>
      <c r="AD94" s="79">
        <v>0</v>
      </c>
      <c r="AE94" s="85" t="s">
        <v>1459</v>
      </c>
      <c r="AF94" s="79" t="b">
        <v>0</v>
      </c>
      <c r="AG94" s="79" t="s">
        <v>1467</v>
      </c>
      <c r="AH94" s="79"/>
      <c r="AI94" s="85" t="s">
        <v>1459</v>
      </c>
      <c r="AJ94" s="79" t="b">
        <v>0</v>
      </c>
      <c r="AK94" s="79">
        <v>5</v>
      </c>
      <c r="AL94" s="85" t="s">
        <v>1448</v>
      </c>
      <c r="AM94" s="79" t="s">
        <v>1487</v>
      </c>
      <c r="AN94" s="79" t="b">
        <v>0</v>
      </c>
      <c r="AO94" s="85" t="s">
        <v>1448</v>
      </c>
      <c r="AP94" s="79" t="s">
        <v>176</v>
      </c>
      <c r="AQ94" s="79">
        <v>0</v>
      </c>
      <c r="AR94" s="79">
        <v>0</v>
      </c>
      <c r="AS94" s="79"/>
      <c r="AT94" s="79"/>
      <c r="AU94" s="79"/>
      <c r="AV94" s="79"/>
      <c r="AW94" s="79"/>
      <c r="AX94" s="79"/>
      <c r="AY94" s="79"/>
      <c r="AZ94" s="79"/>
      <c r="BA94">
        <v>1</v>
      </c>
      <c r="BB94" s="78" t="str">
        <f>REPLACE(INDEX(GroupVertices[Group],MATCH(Edges25[[#This Row],[Vertex 1]],GroupVertices[Vertex],0)),1,1,"")</f>
        <v>4</v>
      </c>
      <c r="BC94" s="78" t="str">
        <f>REPLACE(INDEX(GroupVertices[Group],MATCH(Edges25[[#This Row],[Vertex 2]],GroupVertices[Vertex],0)),1,1,"")</f>
        <v>4</v>
      </c>
      <c r="BD94" s="48">
        <v>1</v>
      </c>
      <c r="BE94" s="49">
        <v>5</v>
      </c>
      <c r="BF94" s="48">
        <v>0</v>
      </c>
      <c r="BG94" s="49">
        <v>0</v>
      </c>
      <c r="BH94" s="48">
        <v>0</v>
      </c>
      <c r="BI94" s="49">
        <v>0</v>
      </c>
      <c r="BJ94" s="48">
        <v>19</v>
      </c>
      <c r="BK94" s="49">
        <v>95</v>
      </c>
      <c r="BL94" s="48">
        <v>20</v>
      </c>
    </row>
    <row r="95" spans="1:64" ht="15">
      <c r="A95" s="64" t="s">
        <v>280</v>
      </c>
      <c r="B95" s="64" t="s">
        <v>303</v>
      </c>
      <c r="C95" s="65"/>
      <c r="D95" s="66"/>
      <c r="E95" s="67"/>
      <c r="F95" s="68"/>
      <c r="G95" s="65"/>
      <c r="H95" s="69"/>
      <c r="I95" s="70"/>
      <c r="J95" s="70"/>
      <c r="K95" s="34" t="s">
        <v>65</v>
      </c>
      <c r="L95" s="77">
        <v>137</v>
      </c>
      <c r="M95" s="77"/>
      <c r="N95" s="72"/>
      <c r="O95" s="79" t="s">
        <v>369</v>
      </c>
      <c r="P95" s="81">
        <v>43689.5059375</v>
      </c>
      <c r="Q95" s="79" t="s">
        <v>437</v>
      </c>
      <c r="R95" s="79"/>
      <c r="S95" s="79"/>
      <c r="T95" s="79" t="s">
        <v>666</v>
      </c>
      <c r="U95" s="79"/>
      <c r="V95" s="83" t="s">
        <v>889</v>
      </c>
      <c r="W95" s="81">
        <v>43689.5059375</v>
      </c>
      <c r="X95" s="83" t="s">
        <v>1027</v>
      </c>
      <c r="Y95" s="79"/>
      <c r="Z95" s="79"/>
      <c r="AA95" s="85" t="s">
        <v>1287</v>
      </c>
      <c r="AB95" s="79"/>
      <c r="AC95" s="79" t="b">
        <v>0</v>
      </c>
      <c r="AD95" s="79">
        <v>0</v>
      </c>
      <c r="AE95" s="85" t="s">
        <v>1459</v>
      </c>
      <c r="AF95" s="79" t="b">
        <v>0</v>
      </c>
      <c r="AG95" s="79" t="s">
        <v>1468</v>
      </c>
      <c r="AH95" s="79"/>
      <c r="AI95" s="85" t="s">
        <v>1459</v>
      </c>
      <c r="AJ95" s="79" t="b">
        <v>0</v>
      </c>
      <c r="AK95" s="79">
        <v>2</v>
      </c>
      <c r="AL95" s="85" t="s">
        <v>1368</v>
      </c>
      <c r="AM95" s="79" t="s">
        <v>1488</v>
      </c>
      <c r="AN95" s="79" t="b">
        <v>0</v>
      </c>
      <c r="AO95" s="85" t="s">
        <v>1368</v>
      </c>
      <c r="AP95" s="79" t="s">
        <v>176</v>
      </c>
      <c r="AQ95" s="79">
        <v>0</v>
      </c>
      <c r="AR95" s="79">
        <v>0</v>
      </c>
      <c r="AS95" s="79"/>
      <c r="AT95" s="79"/>
      <c r="AU95" s="79"/>
      <c r="AV95" s="79"/>
      <c r="AW95" s="79"/>
      <c r="AX95" s="79"/>
      <c r="AY95" s="79"/>
      <c r="AZ95" s="79"/>
      <c r="BA95">
        <v>1</v>
      </c>
      <c r="BB95" s="78" t="str">
        <f>REPLACE(INDEX(GroupVertices[Group],MATCH(Edges25[[#This Row],[Vertex 1]],GroupVertices[Vertex],0)),1,1,"")</f>
        <v>4</v>
      </c>
      <c r="BC95" s="78" t="str">
        <f>REPLACE(INDEX(GroupVertices[Group],MATCH(Edges25[[#This Row],[Vertex 2]],GroupVertices[Vertex],0)),1,1,"")</f>
        <v>3</v>
      </c>
      <c r="BD95" s="48">
        <v>0</v>
      </c>
      <c r="BE95" s="49">
        <v>0</v>
      </c>
      <c r="BF95" s="48">
        <v>0</v>
      </c>
      <c r="BG95" s="49">
        <v>0</v>
      </c>
      <c r="BH95" s="48">
        <v>0</v>
      </c>
      <c r="BI95" s="49">
        <v>0</v>
      </c>
      <c r="BJ95" s="48">
        <v>15</v>
      </c>
      <c r="BK95" s="49">
        <v>100</v>
      </c>
      <c r="BL95" s="48">
        <v>15</v>
      </c>
    </row>
    <row r="96" spans="1:64" ht="15">
      <c r="A96" s="64" t="s">
        <v>280</v>
      </c>
      <c r="B96" s="64" t="s">
        <v>299</v>
      </c>
      <c r="C96" s="65"/>
      <c r="D96" s="66"/>
      <c r="E96" s="67"/>
      <c r="F96" s="68"/>
      <c r="G96" s="65"/>
      <c r="H96" s="69"/>
      <c r="I96" s="70"/>
      <c r="J96" s="70"/>
      <c r="K96" s="34" t="s">
        <v>65</v>
      </c>
      <c r="L96" s="77">
        <v>138</v>
      </c>
      <c r="M96" s="77"/>
      <c r="N96" s="72"/>
      <c r="O96" s="79" t="s">
        <v>369</v>
      </c>
      <c r="P96" s="81">
        <v>43698.35105324074</v>
      </c>
      <c r="Q96" s="79" t="s">
        <v>438</v>
      </c>
      <c r="R96" s="79"/>
      <c r="S96" s="79"/>
      <c r="T96" s="79"/>
      <c r="U96" s="79"/>
      <c r="V96" s="83" t="s">
        <v>889</v>
      </c>
      <c r="W96" s="81">
        <v>43698.35105324074</v>
      </c>
      <c r="X96" s="83" t="s">
        <v>1028</v>
      </c>
      <c r="Y96" s="79"/>
      <c r="Z96" s="79"/>
      <c r="AA96" s="85" t="s">
        <v>1288</v>
      </c>
      <c r="AB96" s="79"/>
      <c r="AC96" s="79" t="b">
        <v>0</v>
      </c>
      <c r="AD96" s="79">
        <v>0</v>
      </c>
      <c r="AE96" s="85" t="s">
        <v>1459</v>
      </c>
      <c r="AF96" s="79" t="b">
        <v>0</v>
      </c>
      <c r="AG96" s="79" t="s">
        <v>1467</v>
      </c>
      <c r="AH96" s="79"/>
      <c r="AI96" s="85" t="s">
        <v>1459</v>
      </c>
      <c r="AJ96" s="79" t="b">
        <v>0</v>
      </c>
      <c r="AK96" s="79">
        <v>3</v>
      </c>
      <c r="AL96" s="85" t="s">
        <v>1447</v>
      </c>
      <c r="AM96" s="79" t="s">
        <v>1488</v>
      </c>
      <c r="AN96" s="79" t="b">
        <v>0</v>
      </c>
      <c r="AO96" s="85" t="s">
        <v>1447</v>
      </c>
      <c r="AP96" s="79" t="s">
        <v>176</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v>0</v>
      </c>
      <c r="BE96" s="49">
        <v>0</v>
      </c>
      <c r="BF96" s="48">
        <v>0</v>
      </c>
      <c r="BG96" s="49">
        <v>0</v>
      </c>
      <c r="BH96" s="48">
        <v>0</v>
      </c>
      <c r="BI96" s="49">
        <v>0</v>
      </c>
      <c r="BJ96" s="48">
        <v>20</v>
      </c>
      <c r="BK96" s="49">
        <v>100</v>
      </c>
      <c r="BL96" s="48">
        <v>20</v>
      </c>
    </row>
    <row r="97" spans="1:64" ht="15">
      <c r="A97" s="64" t="s">
        <v>281</v>
      </c>
      <c r="B97" s="64" t="s">
        <v>333</v>
      </c>
      <c r="C97" s="65"/>
      <c r="D97" s="66"/>
      <c r="E97" s="67"/>
      <c r="F97" s="68"/>
      <c r="G97" s="65"/>
      <c r="H97" s="69"/>
      <c r="I97" s="70"/>
      <c r="J97" s="70"/>
      <c r="K97" s="34" t="s">
        <v>65</v>
      </c>
      <c r="L97" s="77">
        <v>139</v>
      </c>
      <c r="M97" s="77"/>
      <c r="N97" s="72"/>
      <c r="O97" s="79" t="s">
        <v>369</v>
      </c>
      <c r="P97" s="81">
        <v>43689.28387731482</v>
      </c>
      <c r="Q97" s="79" t="s">
        <v>379</v>
      </c>
      <c r="R97" s="79"/>
      <c r="S97" s="79"/>
      <c r="T97" s="79" t="s">
        <v>667</v>
      </c>
      <c r="U97" s="83" t="s">
        <v>784</v>
      </c>
      <c r="V97" s="83" t="s">
        <v>784</v>
      </c>
      <c r="W97" s="81">
        <v>43689.28387731482</v>
      </c>
      <c r="X97" s="83" t="s">
        <v>1029</v>
      </c>
      <c r="Y97" s="79"/>
      <c r="Z97" s="79"/>
      <c r="AA97" s="85" t="s">
        <v>1289</v>
      </c>
      <c r="AB97" s="79"/>
      <c r="AC97" s="79" t="b">
        <v>0</v>
      </c>
      <c r="AD97" s="79">
        <v>0</v>
      </c>
      <c r="AE97" s="85" t="s">
        <v>1459</v>
      </c>
      <c r="AF97" s="79" t="b">
        <v>0</v>
      </c>
      <c r="AG97" s="79" t="s">
        <v>1468</v>
      </c>
      <c r="AH97" s="79"/>
      <c r="AI97" s="85" t="s">
        <v>1459</v>
      </c>
      <c r="AJ97" s="79" t="b">
        <v>0</v>
      </c>
      <c r="AK97" s="79">
        <v>2</v>
      </c>
      <c r="AL97" s="85" t="s">
        <v>1436</v>
      </c>
      <c r="AM97" s="79" t="s">
        <v>1491</v>
      </c>
      <c r="AN97" s="79" t="b">
        <v>0</v>
      </c>
      <c r="AO97" s="85" t="s">
        <v>1436</v>
      </c>
      <c r="AP97" s="79" t="s">
        <v>176</v>
      </c>
      <c r="AQ97" s="79">
        <v>0</v>
      </c>
      <c r="AR97" s="79">
        <v>0</v>
      </c>
      <c r="AS97" s="79"/>
      <c r="AT97" s="79"/>
      <c r="AU97" s="79"/>
      <c r="AV97" s="79"/>
      <c r="AW97" s="79"/>
      <c r="AX97" s="79"/>
      <c r="AY97" s="79"/>
      <c r="AZ97" s="79"/>
      <c r="BA97">
        <v>1</v>
      </c>
      <c r="BB97" s="78" t="str">
        <f>REPLACE(INDEX(GroupVertices[Group],MATCH(Edges25[[#This Row],[Vertex 1]],GroupVertices[Vertex],0)),1,1,"")</f>
        <v>5</v>
      </c>
      <c r="BC97" s="78" t="str">
        <f>REPLACE(INDEX(GroupVertices[Group],MATCH(Edges25[[#This Row],[Vertex 2]],GroupVertices[Vertex],0)),1,1,"")</f>
        <v>5</v>
      </c>
      <c r="BD97" s="48">
        <v>0</v>
      </c>
      <c r="BE97" s="49">
        <v>0</v>
      </c>
      <c r="BF97" s="48">
        <v>0</v>
      </c>
      <c r="BG97" s="49">
        <v>0</v>
      </c>
      <c r="BH97" s="48">
        <v>0</v>
      </c>
      <c r="BI97" s="49">
        <v>0</v>
      </c>
      <c r="BJ97" s="48">
        <v>11</v>
      </c>
      <c r="BK97" s="49">
        <v>100</v>
      </c>
      <c r="BL97" s="48">
        <v>11</v>
      </c>
    </row>
    <row r="98" spans="1:64" ht="15">
      <c r="A98" s="64" t="s">
        <v>281</v>
      </c>
      <c r="B98" s="64" t="s">
        <v>295</v>
      </c>
      <c r="C98" s="65"/>
      <c r="D98" s="66"/>
      <c r="E98" s="67"/>
      <c r="F98" s="68"/>
      <c r="G98" s="65"/>
      <c r="H98" s="69"/>
      <c r="I98" s="70"/>
      <c r="J98" s="70"/>
      <c r="K98" s="34" t="s">
        <v>65</v>
      </c>
      <c r="L98" s="77">
        <v>140</v>
      </c>
      <c r="M98" s="77"/>
      <c r="N98" s="72"/>
      <c r="O98" s="79" t="s">
        <v>369</v>
      </c>
      <c r="P98" s="81">
        <v>43689.65369212963</v>
      </c>
      <c r="Q98" s="79" t="s">
        <v>380</v>
      </c>
      <c r="R98" s="79"/>
      <c r="S98" s="79"/>
      <c r="T98" s="79" t="s">
        <v>666</v>
      </c>
      <c r="U98" s="79"/>
      <c r="V98" s="83" t="s">
        <v>890</v>
      </c>
      <c r="W98" s="81">
        <v>43689.65369212963</v>
      </c>
      <c r="X98" s="83" t="s">
        <v>1030</v>
      </c>
      <c r="Y98" s="79"/>
      <c r="Z98" s="79"/>
      <c r="AA98" s="85" t="s">
        <v>1290</v>
      </c>
      <c r="AB98" s="79"/>
      <c r="AC98" s="79" t="b">
        <v>0</v>
      </c>
      <c r="AD98" s="79">
        <v>0</v>
      </c>
      <c r="AE98" s="85" t="s">
        <v>1459</v>
      </c>
      <c r="AF98" s="79" t="b">
        <v>0</v>
      </c>
      <c r="AG98" s="79" t="s">
        <v>1467</v>
      </c>
      <c r="AH98" s="79"/>
      <c r="AI98" s="85" t="s">
        <v>1459</v>
      </c>
      <c r="AJ98" s="79" t="b">
        <v>0</v>
      </c>
      <c r="AK98" s="79">
        <v>2</v>
      </c>
      <c r="AL98" s="85" t="s">
        <v>1415</v>
      </c>
      <c r="AM98" s="79" t="s">
        <v>1491</v>
      </c>
      <c r="AN98" s="79" t="b">
        <v>0</v>
      </c>
      <c r="AO98" s="85" t="s">
        <v>1415</v>
      </c>
      <c r="AP98" s="79" t="s">
        <v>176</v>
      </c>
      <c r="AQ98" s="79">
        <v>0</v>
      </c>
      <c r="AR98" s="79">
        <v>0</v>
      </c>
      <c r="AS98" s="79"/>
      <c r="AT98" s="79"/>
      <c r="AU98" s="79"/>
      <c r="AV98" s="79"/>
      <c r="AW98" s="79"/>
      <c r="AX98" s="79"/>
      <c r="AY98" s="79"/>
      <c r="AZ98" s="79"/>
      <c r="BA98">
        <v>2</v>
      </c>
      <c r="BB98" s="78" t="str">
        <f>REPLACE(INDEX(GroupVertices[Group],MATCH(Edges25[[#This Row],[Vertex 1]],GroupVertices[Vertex],0)),1,1,"")</f>
        <v>5</v>
      </c>
      <c r="BC98" s="78" t="str">
        <f>REPLACE(INDEX(GroupVertices[Group],MATCH(Edges25[[#This Row],[Vertex 2]],GroupVertices[Vertex],0)),1,1,"")</f>
        <v>1</v>
      </c>
      <c r="BD98" s="48">
        <v>1</v>
      </c>
      <c r="BE98" s="49">
        <v>4.545454545454546</v>
      </c>
      <c r="BF98" s="48">
        <v>0</v>
      </c>
      <c r="BG98" s="49">
        <v>0</v>
      </c>
      <c r="BH98" s="48">
        <v>0</v>
      </c>
      <c r="BI98" s="49">
        <v>0</v>
      </c>
      <c r="BJ98" s="48">
        <v>21</v>
      </c>
      <c r="BK98" s="49">
        <v>95.45454545454545</v>
      </c>
      <c r="BL98" s="48">
        <v>22</v>
      </c>
    </row>
    <row r="99" spans="1:64" ht="15">
      <c r="A99" s="64" t="s">
        <v>281</v>
      </c>
      <c r="B99" s="64" t="s">
        <v>295</v>
      </c>
      <c r="C99" s="65"/>
      <c r="D99" s="66"/>
      <c r="E99" s="67"/>
      <c r="F99" s="68"/>
      <c r="G99" s="65"/>
      <c r="H99" s="69"/>
      <c r="I99" s="70"/>
      <c r="J99" s="70"/>
      <c r="K99" s="34" t="s">
        <v>65</v>
      </c>
      <c r="L99" s="77">
        <v>141</v>
      </c>
      <c r="M99" s="77"/>
      <c r="N99" s="72"/>
      <c r="O99" s="79" t="s">
        <v>369</v>
      </c>
      <c r="P99" s="81">
        <v>43698.36549768518</v>
      </c>
      <c r="Q99" s="79" t="s">
        <v>439</v>
      </c>
      <c r="R99" s="79"/>
      <c r="S99" s="79"/>
      <c r="T99" s="79" t="s">
        <v>700</v>
      </c>
      <c r="U99" s="79"/>
      <c r="V99" s="83" t="s">
        <v>890</v>
      </c>
      <c r="W99" s="81">
        <v>43698.36549768518</v>
      </c>
      <c r="X99" s="83" t="s">
        <v>1031</v>
      </c>
      <c r="Y99" s="79"/>
      <c r="Z99" s="79"/>
      <c r="AA99" s="85" t="s">
        <v>1291</v>
      </c>
      <c r="AB99" s="79"/>
      <c r="AC99" s="79" t="b">
        <v>0</v>
      </c>
      <c r="AD99" s="79">
        <v>0</v>
      </c>
      <c r="AE99" s="85" t="s">
        <v>1459</v>
      </c>
      <c r="AF99" s="79" t="b">
        <v>0</v>
      </c>
      <c r="AG99" s="79" t="s">
        <v>1467</v>
      </c>
      <c r="AH99" s="79"/>
      <c r="AI99" s="85" t="s">
        <v>1459</v>
      </c>
      <c r="AJ99" s="79" t="b">
        <v>0</v>
      </c>
      <c r="AK99" s="79">
        <v>2</v>
      </c>
      <c r="AL99" s="85" t="s">
        <v>1404</v>
      </c>
      <c r="AM99" s="79" t="s">
        <v>1491</v>
      </c>
      <c r="AN99" s="79" t="b">
        <v>0</v>
      </c>
      <c r="AO99" s="85" t="s">
        <v>1404</v>
      </c>
      <c r="AP99" s="79" t="s">
        <v>176</v>
      </c>
      <c r="AQ99" s="79">
        <v>0</v>
      </c>
      <c r="AR99" s="79">
        <v>0</v>
      </c>
      <c r="AS99" s="79"/>
      <c r="AT99" s="79"/>
      <c r="AU99" s="79"/>
      <c r="AV99" s="79"/>
      <c r="AW99" s="79"/>
      <c r="AX99" s="79"/>
      <c r="AY99" s="79"/>
      <c r="AZ99" s="79"/>
      <c r="BA99">
        <v>2</v>
      </c>
      <c r="BB99" s="78" t="str">
        <f>REPLACE(INDEX(GroupVertices[Group],MATCH(Edges25[[#This Row],[Vertex 1]],GroupVertices[Vertex],0)),1,1,"")</f>
        <v>5</v>
      </c>
      <c r="BC99" s="78" t="str">
        <f>REPLACE(INDEX(GroupVertices[Group],MATCH(Edges25[[#This Row],[Vertex 2]],GroupVertices[Vertex],0)),1,1,"")</f>
        <v>1</v>
      </c>
      <c r="BD99" s="48">
        <v>2</v>
      </c>
      <c r="BE99" s="49">
        <v>8.695652173913043</v>
      </c>
      <c r="BF99" s="48">
        <v>0</v>
      </c>
      <c r="BG99" s="49">
        <v>0</v>
      </c>
      <c r="BH99" s="48">
        <v>0</v>
      </c>
      <c r="BI99" s="49">
        <v>0</v>
      </c>
      <c r="BJ99" s="48">
        <v>21</v>
      </c>
      <c r="BK99" s="49">
        <v>91.30434782608695</v>
      </c>
      <c r="BL99" s="48">
        <v>23</v>
      </c>
    </row>
    <row r="100" spans="1:64" ht="15">
      <c r="A100" s="64" t="s">
        <v>282</v>
      </c>
      <c r="B100" s="64" t="s">
        <v>282</v>
      </c>
      <c r="C100" s="65"/>
      <c r="D100" s="66"/>
      <c r="E100" s="67"/>
      <c r="F100" s="68"/>
      <c r="G100" s="65"/>
      <c r="H100" s="69"/>
      <c r="I100" s="70"/>
      <c r="J100" s="70"/>
      <c r="K100" s="34" t="s">
        <v>65</v>
      </c>
      <c r="L100" s="77">
        <v>142</v>
      </c>
      <c r="M100" s="77"/>
      <c r="N100" s="72"/>
      <c r="O100" s="79" t="s">
        <v>176</v>
      </c>
      <c r="P100" s="81">
        <v>43690.55321759259</v>
      </c>
      <c r="Q100" s="79" t="s">
        <v>440</v>
      </c>
      <c r="R100" s="83" t="s">
        <v>581</v>
      </c>
      <c r="S100" s="79" t="s">
        <v>645</v>
      </c>
      <c r="T100" s="79" t="s">
        <v>701</v>
      </c>
      <c r="U100" s="79"/>
      <c r="V100" s="83" t="s">
        <v>891</v>
      </c>
      <c r="W100" s="81">
        <v>43690.55321759259</v>
      </c>
      <c r="X100" s="83" t="s">
        <v>1032</v>
      </c>
      <c r="Y100" s="79"/>
      <c r="Z100" s="79"/>
      <c r="AA100" s="85" t="s">
        <v>1292</v>
      </c>
      <c r="AB100" s="79"/>
      <c r="AC100" s="79" t="b">
        <v>0</v>
      </c>
      <c r="AD100" s="79">
        <v>0</v>
      </c>
      <c r="AE100" s="85" t="s">
        <v>1459</v>
      </c>
      <c r="AF100" s="79" t="b">
        <v>0</v>
      </c>
      <c r="AG100" s="79" t="s">
        <v>1467</v>
      </c>
      <c r="AH100" s="79"/>
      <c r="AI100" s="85" t="s">
        <v>1459</v>
      </c>
      <c r="AJ100" s="79" t="b">
        <v>0</v>
      </c>
      <c r="AK100" s="79">
        <v>0</v>
      </c>
      <c r="AL100" s="85" t="s">
        <v>1459</v>
      </c>
      <c r="AM100" s="79" t="s">
        <v>1487</v>
      </c>
      <c r="AN100" s="79" t="b">
        <v>0</v>
      </c>
      <c r="AO100" s="85" t="s">
        <v>1292</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12</v>
      </c>
      <c r="BC100" s="78" t="str">
        <f>REPLACE(INDEX(GroupVertices[Group],MATCH(Edges25[[#This Row],[Vertex 2]],GroupVertices[Vertex],0)),1,1,"")</f>
        <v>12</v>
      </c>
      <c r="BD100" s="48">
        <v>0</v>
      </c>
      <c r="BE100" s="49">
        <v>0</v>
      </c>
      <c r="BF100" s="48">
        <v>0</v>
      </c>
      <c r="BG100" s="49">
        <v>0</v>
      </c>
      <c r="BH100" s="48">
        <v>0</v>
      </c>
      <c r="BI100" s="49">
        <v>0</v>
      </c>
      <c r="BJ100" s="48">
        <v>17</v>
      </c>
      <c r="BK100" s="49">
        <v>100</v>
      </c>
      <c r="BL100" s="48">
        <v>17</v>
      </c>
    </row>
    <row r="101" spans="1:64" ht="15">
      <c r="A101" s="64" t="s">
        <v>282</v>
      </c>
      <c r="B101" s="64" t="s">
        <v>282</v>
      </c>
      <c r="C101" s="65"/>
      <c r="D101" s="66"/>
      <c r="E101" s="67"/>
      <c r="F101" s="68"/>
      <c r="G101" s="65"/>
      <c r="H101" s="69"/>
      <c r="I101" s="70"/>
      <c r="J101" s="70"/>
      <c r="K101" s="34" t="s">
        <v>65</v>
      </c>
      <c r="L101" s="77">
        <v>143</v>
      </c>
      <c r="M101" s="77"/>
      <c r="N101" s="72"/>
      <c r="O101" s="79" t="s">
        <v>176</v>
      </c>
      <c r="P101" s="81">
        <v>43697.43282407407</v>
      </c>
      <c r="Q101" s="79" t="s">
        <v>441</v>
      </c>
      <c r="R101" s="83" t="s">
        <v>582</v>
      </c>
      <c r="S101" s="79" t="s">
        <v>645</v>
      </c>
      <c r="T101" s="79" t="s">
        <v>702</v>
      </c>
      <c r="U101" s="79"/>
      <c r="V101" s="83" t="s">
        <v>891</v>
      </c>
      <c r="W101" s="81">
        <v>43697.43282407407</v>
      </c>
      <c r="X101" s="83" t="s">
        <v>1033</v>
      </c>
      <c r="Y101" s="79"/>
      <c r="Z101" s="79"/>
      <c r="AA101" s="85" t="s">
        <v>1293</v>
      </c>
      <c r="AB101" s="79"/>
      <c r="AC101" s="79" t="b">
        <v>0</v>
      </c>
      <c r="AD101" s="79">
        <v>2</v>
      </c>
      <c r="AE101" s="85" t="s">
        <v>1459</v>
      </c>
      <c r="AF101" s="79" t="b">
        <v>0</v>
      </c>
      <c r="AG101" s="79" t="s">
        <v>1467</v>
      </c>
      <c r="AH101" s="79"/>
      <c r="AI101" s="85" t="s">
        <v>1459</v>
      </c>
      <c r="AJ101" s="79" t="b">
        <v>0</v>
      </c>
      <c r="AK101" s="79">
        <v>2</v>
      </c>
      <c r="AL101" s="85" t="s">
        <v>1459</v>
      </c>
      <c r="AM101" s="79" t="s">
        <v>1487</v>
      </c>
      <c r="AN101" s="79" t="b">
        <v>0</v>
      </c>
      <c r="AO101" s="85" t="s">
        <v>1293</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12</v>
      </c>
      <c r="BC101" s="78" t="str">
        <f>REPLACE(INDEX(GroupVertices[Group],MATCH(Edges25[[#This Row],[Vertex 2]],GroupVertices[Vertex],0)),1,1,"")</f>
        <v>12</v>
      </c>
      <c r="BD101" s="48">
        <v>1</v>
      </c>
      <c r="BE101" s="49">
        <v>3.125</v>
      </c>
      <c r="BF101" s="48">
        <v>0</v>
      </c>
      <c r="BG101" s="49">
        <v>0</v>
      </c>
      <c r="BH101" s="48">
        <v>0</v>
      </c>
      <c r="BI101" s="49">
        <v>0</v>
      </c>
      <c r="BJ101" s="48">
        <v>31</v>
      </c>
      <c r="BK101" s="49">
        <v>96.875</v>
      </c>
      <c r="BL101" s="48">
        <v>32</v>
      </c>
    </row>
    <row r="102" spans="1:64" ht="15">
      <c r="A102" s="64" t="s">
        <v>283</v>
      </c>
      <c r="B102" s="64" t="s">
        <v>282</v>
      </c>
      <c r="C102" s="65"/>
      <c r="D102" s="66"/>
      <c r="E102" s="67"/>
      <c r="F102" s="68"/>
      <c r="G102" s="65"/>
      <c r="H102" s="69"/>
      <c r="I102" s="70"/>
      <c r="J102" s="70"/>
      <c r="K102" s="34" t="s">
        <v>65</v>
      </c>
      <c r="L102" s="77">
        <v>144</v>
      </c>
      <c r="M102" s="77"/>
      <c r="N102" s="72"/>
      <c r="O102" s="79" t="s">
        <v>369</v>
      </c>
      <c r="P102" s="81">
        <v>43697.433530092596</v>
      </c>
      <c r="Q102" s="79" t="s">
        <v>435</v>
      </c>
      <c r="R102" s="79"/>
      <c r="S102" s="79"/>
      <c r="T102" s="79" t="s">
        <v>282</v>
      </c>
      <c r="U102" s="79"/>
      <c r="V102" s="83" t="s">
        <v>892</v>
      </c>
      <c r="W102" s="81">
        <v>43697.433530092596</v>
      </c>
      <c r="X102" s="83" t="s">
        <v>1034</v>
      </c>
      <c r="Y102" s="79"/>
      <c r="Z102" s="79"/>
      <c r="AA102" s="85" t="s">
        <v>1294</v>
      </c>
      <c r="AB102" s="79"/>
      <c r="AC102" s="79" t="b">
        <v>0</v>
      </c>
      <c r="AD102" s="79">
        <v>0</v>
      </c>
      <c r="AE102" s="85" t="s">
        <v>1459</v>
      </c>
      <c r="AF102" s="79" t="b">
        <v>0</v>
      </c>
      <c r="AG102" s="79" t="s">
        <v>1467</v>
      </c>
      <c r="AH102" s="79"/>
      <c r="AI102" s="85" t="s">
        <v>1459</v>
      </c>
      <c r="AJ102" s="79" t="b">
        <v>0</v>
      </c>
      <c r="AK102" s="79">
        <v>2</v>
      </c>
      <c r="AL102" s="85" t="s">
        <v>1293</v>
      </c>
      <c r="AM102" s="79" t="s">
        <v>1489</v>
      </c>
      <c r="AN102" s="79" t="b">
        <v>0</v>
      </c>
      <c r="AO102" s="85" t="s">
        <v>1293</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12</v>
      </c>
      <c r="BC102" s="78" t="str">
        <f>REPLACE(INDEX(GroupVertices[Group],MATCH(Edges25[[#This Row],[Vertex 2]],GroupVertices[Vertex],0)),1,1,"")</f>
        <v>12</v>
      </c>
      <c r="BD102" s="48">
        <v>1</v>
      </c>
      <c r="BE102" s="49">
        <v>4.166666666666667</v>
      </c>
      <c r="BF102" s="48">
        <v>0</v>
      </c>
      <c r="BG102" s="49">
        <v>0</v>
      </c>
      <c r="BH102" s="48">
        <v>0</v>
      </c>
      <c r="BI102" s="49">
        <v>0</v>
      </c>
      <c r="BJ102" s="48">
        <v>23</v>
      </c>
      <c r="BK102" s="49">
        <v>95.83333333333333</v>
      </c>
      <c r="BL102" s="48">
        <v>24</v>
      </c>
    </row>
    <row r="103" spans="1:64" ht="15">
      <c r="A103" s="64" t="s">
        <v>283</v>
      </c>
      <c r="B103" s="64" t="s">
        <v>283</v>
      </c>
      <c r="C103" s="65"/>
      <c r="D103" s="66"/>
      <c r="E103" s="67"/>
      <c r="F103" s="68"/>
      <c r="G103" s="65"/>
      <c r="H103" s="69"/>
      <c r="I103" s="70"/>
      <c r="J103" s="70"/>
      <c r="K103" s="34" t="s">
        <v>65</v>
      </c>
      <c r="L103" s="77">
        <v>145</v>
      </c>
      <c r="M103" s="77"/>
      <c r="N103" s="72"/>
      <c r="O103" s="79" t="s">
        <v>176</v>
      </c>
      <c r="P103" s="81">
        <v>43698.3758912037</v>
      </c>
      <c r="Q103" s="79" t="s">
        <v>442</v>
      </c>
      <c r="R103" s="83" t="s">
        <v>578</v>
      </c>
      <c r="S103" s="79" t="s">
        <v>645</v>
      </c>
      <c r="T103" s="79" t="s">
        <v>703</v>
      </c>
      <c r="U103" s="79"/>
      <c r="V103" s="83" t="s">
        <v>892</v>
      </c>
      <c r="W103" s="81">
        <v>43698.3758912037</v>
      </c>
      <c r="X103" s="83" t="s">
        <v>1035</v>
      </c>
      <c r="Y103" s="79"/>
      <c r="Z103" s="79"/>
      <c r="AA103" s="85" t="s">
        <v>1295</v>
      </c>
      <c r="AB103" s="79"/>
      <c r="AC103" s="79" t="b">
        <v>0</v>
      </c>
      <c r="AD103" s="79">
        <v>0</v>
      </c>
      <c r="AE103" s="85" t="s">
        <v>1459</v>
      </c>
      <c r="AF103" s="79" t="b">
        <v>0</v>
      </c>
      <c r="AG103" s="79" t="s">
        <v>1468</v>
      </c>
      <c r="AH103" s="79"/>
      <c r="AI103" s="85" t="s">
        <v>1459</v>
      </c>
      <c r="AJ103" s="79" t="b">
        <v>0</v>
      </c>
      <c r="AK103" s="79">
        <v>0</v>
      </c>
      <c r="AL103" s="85" t="s">
        <v>1459</v>
      </c>
      <c r="AM103" s="79" t="s">
        <v>1487</v>
      </c>
      <c r="AN103" s="79" t="b">
        <v>0</v>
      </c>
      <c r="AO103" s="85" t="s">
        <v>1295</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12</v>
      </c>
      <c r="BC103" s="78" t="str">
        <f>REPLACE(INDEX(GroupVertices[Group],MATCH(Edges25[[#This Row],[Vertex 2]],GroupVertices[Vertex],0)),1,1,"")</f>
        <v>12</v>
      </c>
      <c r="BD103" s="48">
        <v>0</v>
      </c>
      <c r="BE103" s="49">
        <v>0</v>
      </c>
      <c r="BF103" s="48">
        <v>0</v>
      </c>
      <c r="BG103" s="49">
        <v>0</v>
      </c>
      <c r="BH103" s="48">
        <v>0</v>
      </c>
      <c r="BI103" s="49">
        <v>0</v>
      </c>
      <c r="BJ103" s="48">
        <v>22</v>
      </c>
      <c r="BK103" s="49">
        <v>100</v>
      </c>
      <c r="BL103" s="48">
        <v>22</v>
      </c>
    </row>
    <row r="104" spans="1:64" ht="15">
      <c r="A104" s="64" t="s">
        <v>284</v>
      </c>
      <c r="B104" s="64" t="s">
        <v>284</v>
      </c>
      <c r="C104" s="65"/>
      <c r="D104" s="66"/>
      <c r="E104" s="67"/>
      <c r="F104" s="68"/>
      <c r="G104" s="65"/>
      <c r="H104" s="69"/>
      <c r="I104" s="70"/>
      <c r="J104" s="70"/>
      <c r="K104" s="34" t="s">
        <v>65</v>
      </c>
      <c r="L104" s="77">
        <v>146</v>
      </c>
      <c r="M104" s="77"/>
      <c r="N104" s="72"/>
      <c r="O104" s="79" t="s">
        <v>176</v>
      </c>
      <c r="P104" s="81">
        <v>43678.45164351852</v>
      </c>
      <c r="Q104" s="79" t="s">
        <v>443</v>
      </c>
      <c r="R104" s="83" t="s">
        <v>583</v>
      </c>
      <c r="S104" s="79" t="s">
        <v>646</v>
      </c>
      <c r="T104" s="79" t="s">
        <v>704</v>
      </c>
      <c r="U104" s="79"/>
      <c r="V104" s="83" t="s">
        <v>893</v>
      </c>
      <c r="W104" s="81">
        <v>43678.45164351852</v>
      </c>
      <c r="X104" s="83" t="s">
        <v>1036</v>
      </c>
      <c r="Y104" s="79"/>
      <c r="Z104" s="79"/>
      <c r="AA104" s="85" t="s">
        <v>1296</v>
      </c>
      <c r="AB104" s="79"/>
      <c r="AC104" s="79" t="b">
        <v>0</v>
      </c>
      <c r="AD104" s="79">
        <v>41</v>
      </c>
      <c r="AE104" s="85" t="s">
        <v>1459</v>
      </c>
      <c r="AF104" s="79" t="b">
        <v>0</v>
      </c>
      <c r="AG104" s="79" t="s">
        <v>1469</v>
      </c>
      <c r="AH104" s="79"/>
      <c r="AI104" s="85" t="s">
        <v>1459</v>
      </c>
      <c r="AJ104" s="79" t="b">
        <v>0</v>
      </c>
      <c r="AK104" s="79">
        <v>7</v>
      </c>
      <c r="AL104" s="85" t="s">
        <v>1459</v>
      </c>
      <c r="AM104" s="79" t="s">
        <v>1488</v>
      </c>
      <c r="AN104" s="79" t="b">
        <v>0</v>
      </c>
      <c r="AO104" s="85" t="s">
        <v>1296</v>
      </c>
      <c r="AP104" s="79" t="s">
        <v>1499</v>
      </c>
      <c r="AQ104" s="79">
        <v>0</v>
      </c>
      <c r="AR104" s="79">
        <v>0</v>
      </c>
      <c r="AS104" s="79" t="s">
        <v>1500</v>
      </c>
      <c r="AT104" s="79" t="s">
        <v>1503</v>
      </c>
      <c r="AU104" s="79" t="s">
        <v>1504</v>
      </c>
      <c r="AV104" s="79" t="s">
        <v>1505</v>
      </c>
      <c r="AW104" s="79" t="s">
        <v>1508</v>
      </c>
      <c r="AX104" s="79" t="s">
        <v>1511</v>
      </c>
      <c r="AY104" s="79" t="s">
        <v>1514</v>
      </c>
      <c r="AZ104" s="83" t="s">
        <v>1515</v>
      </c>
      <c r="BA104">
        <v>1</v>
      </c>
      <c r="BB104" s="78" t="str">
        <f>REPLACE(INDEX(GroupVertices[Group],MATCH(Edges25[[#This Row],[Vertex 1]],GroupVertices[Vertex],0)),1,1,"")</f>
        <v>11</v>
      </c>
      <c r="BC104" s="78" t="str">
        <f>REPLACE(INDEX(GroupVertices[Group],MATCH(Edges25[[#This Row],[Vertex 2]],GroupVertices[Vertex],0)),1,1,"")</f>
        <v>11</v>
      </c>
      <c r="BD104" s="48">
        <v>1</v>
      </c>
      <c r="BE104" s="49">
        <v>4.166666666666667</v>
      </c>
      <c r="BF104" s="48">
        <v>0</v>
      </c>
      <c r="BG104" s="49">
        <v>0</v>
      </c>
      <c r="BH104" s="48">
        <v>0</v>
      </c>
      <c r="BI104" s="49">
        <v>0</v>
      </c>
      <c r="BJ104" s="48">
        <v>23</v>
      </c>
      <c r="BK104" s="49">
        <v>95.83333333333333</v>
      </c>
      <c r="BL104" s="48">
        <v>24</v>
      </c>
    </row>
    <row r="105" spans="1:64" ht="15">
      <c r="A105" s="64" t="s">
        <v>285</v>
      </c>
      <c r="B105" s="64" t="s">
        <v>284</v>
      </c>
      <c r="C105" s="65"/>
      <c r="D105" s="66"/>
      <c r="E105" s="67"/>
      <c r="F105" s="68"/>
      <c r="G105" s="65"/>
      <c r="H105" s="69"/>
      <c r="I105" s="70"/>
      <c r="J105" s="70"/>
      <c r="K105" s="34" t="s">
        <v>65</v>
      </c>
      <c r="L105" s="77">
        <v>147</v>
      </c>
      <c r="M105" s="77"/>
      <c r="N105" s="72"/>
      <c r="O105" s="79" t="s">
        <v>369</v>
      </c>
      <c r="P105" s="81">
        <v>43699.68916666666</v>
      </c>
      <c r="Q105" s="79" t="s">
        <v>388</v>
      </c>
      <c r="R105" s="79"/>
      <c r="S105" s="79"/>
      <c r="T105" s="79" t="s">
        <v>673</v>
      </c>
      <c r="U105" s="79"/>
      <c r="V105" s="83" t="s">
        <v>894</v>
      </c>
      <c r="W105" s="81">
        <v>43699.68916666666</v>
      </c>
      <c r="X105" s="83" t="s">
        <v>1037</v>
      </c>
      <c r="Y105" s="79"/>
      <c r="Z105" s="79"/>
      <c r="AA105" s="85" t="s">
        <v>1297</v>
      </c>
      <c r="AB105" s="79"/>
      <c r="AC105" s="79" t="b">
        <v>0</v>
      </c>
      <c r="AD105" s="79">
        <v>0</v>
      </c>
      <c r="AE105" s="85" t="s">
        <v>1459</v>
      </c>
      <c r="AF105" s="79" t="b">
        <v>0</v>
      </c>
      <c r="AG105" s="79" t="s">
        <v>1469</v>
      </c>
      <c r="AH105" s="79"/>
      <c r="AI105" s="85" t="s">
        <v>1459</v>
      </c>
      <c r="AJ105" s="79" t="b">
        <v>0</v>
      </c>
      <c r="AK105" s="79">
        <v>7</v>
      </c>
      <c r="AL105" s="85" t="s">
        <v>1296</v>
      </c>
      <c r="AM105" s="79" t="s">
        <v>1488</v>
      </c>
      <c r="AN105" s="79" t="b">
        <v>0</v>
      </c>
      <c r="AO105" s="85" t="s">
        <v>1296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11</v>
      </c>
      <c r="BC105" s="78" t="str">
        <f>REPLACE(INDEX(GroupVertices[Group],MATCH(Edges25[[#This Row],[Vertex 2]],GroupVertices[Vertex],0)),1,1,"")</f>
        <v>11</v>
      </c>
      <c r="BD105" s="48">
        <v>1</v>
      </c>
      <c r="BE105" s="49">
        <v>4.761904761904762</v>
      </c>
      <c r="BF105" s="48">
        <v>0</v>
      </c>
      <c r="BG105" s="49">
        <v>0</v>
      </c>
      <c r="BH105" s="48">
        <v>0</v>
      </c>
      <c r="BI105" s="49">
        <v>0</v>
      </c>
      <c r="BJ105" s="48">
        <v>20</v>
      </c>
      <c r="BK105" s="49">
        <v>95.23809523809524</v>
      </c>
      <c r="BL105" s="48">
        <v>21</v>
      </c>
    </row>
    <row r="106" spans="1:64" ht="15">
      <c r="A106" s="64" t="s">
        <v>286</v>
      </c>
      <c r="B106" s="64" t="s">
        <v>286</v>
      </c>
      <c r="C106" s="65"/>
      <c r="D106" s="66"/>
      <c r="E106" s="67"/>
      <c r="F106" s="68"/>
      <c r="G106" s="65"/>
      <c r="H106" s="69"/>
      <c r="I106" s="70"/>
      <c r="J106" s="70"/>
      <c r="K106" s="34" t="s">
        <v>65</v>
      </c>
      <c r="L106" s="77">
        <v>148</v>
      </c>
      <c r="M106" s="77"/>
      <c r="N106" s="72"/>
      <c r="O106" s="79" t="s">
        <v>176</v>
      </c>
      <c r="P106" s="81">
        <v>43692.63484953704</v>
      </c>
      <c r="Q106" s="79" t="s">
        <v>444</v>
      </c>
      <c r="R106" s="83" t="s">
        <v>584</v>
      </c>
      <c r="S106" s="79" t="s">
        <v>635</v>
      </c>
      <c r="T106" s="79" t="s">
        <v>705</v>
      </c>
      <c r="U106" s="79"/>
      <c r="V106" s="83" t="s">
        <v>895</v>
      </c>
      <c r="W106" s="81">
        <v>43692.63484953704</v>
      </c>
      <c r="X106" s="83" t="s">
        <v>1038</v>
      </c>
      <c r="Y106" s="79"/>
      <c r="Z106" s="79"/>
      <c r="AA106" s="85" t="s">
        <v>1298</v>
      </c>
      <c r="AB106" s="79"/>
      <c r="AC106" s="79" t="b">
        <v>0</v>
      </c>
      <c r="AD106" s="79">
        <v>0</v>
      </c>
      <c r="AE106" s="85" t="s">
        <v>1459</v>
      </c>
      <c r="AF106" s="79" t="b">
        <v>0</v>
      </c>
      <c r="AG106" s="79" t="s">
        <v>1473</v>
      </c>
      <c r="AH106" s="79"/>
      <c r="AI106" s="85" t="s">
        <v>1459</v>
      </c>
      <c r="AJ106" s="79" t="b">
        <v>0</v>
      </c>
      <c r="AK106" s="79">
        <v>0</v>
      </c>
      <c r="AL106" s="85" t="s">
        <v>1459</v>
      </c>
      <c r="AM106" s="79" t="s">
        <v>1485</v>
      </c>
      <c r="AN106" s="79" t="b">
        <v>0</v>
      </c>
      <c r="AO106" s="85" t="s">
        <v>1298</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6</v>
      </c>
      <c r="BC106" s="78" t="str">
        <f>REPLACE(INDEX(GroupVertices[Group],MATCH(Edges25[[#This Row],[Vertex 2]],GroupVertices[Vertex],0)),1,1,"")</f>
        <v>6</v>
      </c>
      <c r="BD106" s="48">
        <v>1</v>
      </c>
      <c r="BE106" s="49">
        <v>8.333333333333334</v>
      </c>
      <c r="BF106" s="48">
        <v>0</v>
      </c>
      <c r="BG106" s="49">
        <v>0</v>
      </c>
      <c r="BH106" s="48">
        <v>0</v>
      </c>
      <c r="BI106" s="49">
        <v>0</v>
      </c>
      <c r="BJ106" s="48">
        <v>11</v>
      </c>
      <c r="BK106" s="49">
        <v>91.66666666666667</v>
      </c>
      <c r="BL106" s="48">
        <v>12</v>
      </c>
    </row>
    <row r="107" spans="1:64" ht="15">
      <c r="A107" s="64" t="s">
        <v>286</v>
      </c>
      <c r="B107" s="64" t="s">
        <v>286</v>
      </c>
      <c r="C107" s="65"/>
      <c r="D107" s="66"/>
      <c r="E107" s="67"/>
      <c r="F107" s="68"/>
      <c r="G107" s="65"/>
      <c r="H107" s="69"/>
      <c r="I107" s="70"/>
      <c r="J107" s="70"/>
      <c r="K107" s="34" t="s">
        <v>65</v>
      </c>
      <c r="L107" s="77">
        <v>149</v>
      </c>
      <c r="M107" s="77"/>
      <c r="N107" s="72"/>
      <c r="O107" s="79" t="s">
        <v>176</v>
      </c>
      <c r="P107" s="81">
        <v>43700.193391203706</v>
      </c>
      <c r="Q107" s="79" t="s">
        <v>445</v>
      </c>
      <c r="R107" s="83" t="s">
        <v>585</v>
      </c>
      <c r="S107" s="79" t="s">
        <v>635</v>
      </c>
      <c r="T107" s="79" t="s">
        <v>706</v>
      </c>
      <c r="U107" s="79"/>
      <c r="V107" s="83" t="s">
        <v>895</v>
      </c>
      <c r="W107" s="81">
        <v>43700.193391203706</v>
      </c>
      <c r="X107" s="83" t="s">
        <v>1039</v>
      </c>
      <c r="Y107" s="79"/>
      <c r="Z107" s="79"/>
      <c r="AA107" s="85" t="s">
        <v>1299</v>
      </c>
      <c r="AB107" s="79"/>
      <c r="AC107" s="79" t="b">
        <v>0</v>
      </c>
      <c r="AD107" s="79">
        <v>0</v>
      </c>
      <c r="AE107" s="85" t="s">
        <v>1459</v>
      </c>
      <c r="AF107" s="79" t="b">
        <v>0</v>
      </c>
      <c r="AG107" s="79" t="s">
        <v>1474</v>
      </c>
      <c r="AH107" s="79"/>
      <c r="AI107" s="85" t="s">
        <v>1459</v>
      </c>
      <c r="AJ107" s="79" t="b">
        <v>0</v>
      </c>
      <c r="AK107" s="79">
        <v>0</v>
      </c>
      <c r="AL107" s="85" t="s">
        <v>1459</v>
      </c>
      <c r="AM107" s="79" t="s">
        <v>1485</v>
      </c>
      <c r="AN107" s="79" t="b">
        <v>0</v>
      </c>
      <c r="AO107" s="85" t="s">
        <v>1299</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6</v>
      </c>
      <c r="BC107" s="78" t="str">
        <f>REPLACE(INDEX(GroupVertices[Group],MATCH(Edges25[[#This Row],[Vertex 2]],GroupVertices[Vertex],0)),1,1,"")</f>
        <v>6</v>
      </c>
      <c r="BD107" s="48">
        <v>0</v>
      </c>
      <c r="BE107" s="49">
        <v>0</v>
      </c>
      <c r="BF107" s="48">
        <v>0</v>
      </c>
      <c r="BG107" s="49">
        <v>0</v>
      </c>
      <c r="BH107" s="48">
        <v>0</v>
      </c>
      <c r="BI107" s="49">
        <v>0</v>
      </c>
      <c r="BJ107" s="48">
        <v>5</v>
      </c>
      <c r="BK107" s="49">
        <v>100</v>
      </c>
      <c r="BL107" s="48">
        <v>5</v>
      </c>
    </row>
    <row r="108" spans="1:64" ht="15">
      <c r="A108" s="64" t="s">
        <v>286</v>
      </c>
      <c r="B108" s="64" t="s">
        <v>286</v>
      </c>
      <c r="C108" s="65"/>
      <c r="D108" s="66"/>
      <c r="E108" s="67"/>
      <c r="F108" s="68"/>
      <c r="G108" s="65"/>
      <c r="H108" s="69"/>
      <c r="I108" s="70"/>
      <c r="J108" s="70"/>
      <c r="K108" s="34" t="s">
        <v>65</v>
      </c>
      <c r="L108" s="77">
        <v>150</v>
      </c>
      <c r="M108" s="77"/>
      <c r="N108" s="72"/>
      <c r="O108" s="79" t="s">
        <v>176</v>
      </c>
      <c r="P108" s="81">
        <v>43700.19599537037</v>
      </c>
      <c r="Q108" s="79" t="s">
        <v>446</v>
      </c>
      <c r="R108" s="83" t="s">
        <v>586</v>
      </c>
      <c r="S108" s="79" t="s">
        <v>635</v>
      </c>
      <c r="T108" s="79" t="s">
        <v>706</v>
      </c>
      <c r="U108" s="79"/>
      <c r="V108" s="83" t="s">
        <v>895</v>
      </c>
      <c r="W108" s="81">
        <v>43700.19599537037</v>
      </c>
      <c r="X108" s="83" t="s">
        <v>1040</v>
      </c>
      <c r="Y108" s="79"/>
      <c r="Z108" s="79"/>
      <c r="AA108" s="85" t="s">
        <v>1300</v>
      </c>
      <c r="AB108" s="79"/>
      <c r="AC108" s="79" t="b">
        <v>0</v>
      </c>
      <c r="AD108" s="79">
        <v>0</v>
      </c>
      <c r="AE108" s="85" t="s">
        <v>1459</v>
      </c>
      <c r="AF108" s="79" t="b">
        <v>0</v>
      </c>
      <c r="AG108" s="79" t="s">
        <v>1474</v>
      </c>
      <c r="AH108" s="79"/>
      <c r="AI108" s="85" t="s">
        <v>1459</v>
      </c>
      <c r="AJ108" s="79" t="b">
        <v>0</v>
      </c>
      <c r="AK108" s="79">
        <v>0</v>
      </c>
      <c r="AL108" s="85" t="s">
        <v>1459</v>
      </c>
      <c r="AM108" s="79" t="s">
        <v>1485</v>
      </c>
      <c r="AN108" s="79" t="b">
        <v>0</v>
      </c>
      <c r="AO108" s="85" t="s">
        <v>1300</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6</v>
      </c>
      <c r="BC108" s="78" t="str">
        <f>REPLACE(INDEX(GroupVertices[Group],MATCH(Edges25[[#This Row],[Vertex 2]],GroupVertices[Vertex],0)),1,1,"")</f>
        <v>6</v>
      </c>
      <c r="BD108" s="48">
        <v>0</v>
      </c>
      <c r="BE108" s="49">
        <v>0</v>
      </c>
      <c r="BF108" s="48">
        <v>0</v>
      </c>
      <c r="BG108" s="49">
        <v>0</v>
      </c>
      <c r="BH108" s="48">
        <v>0</v>
      </c>
      <c r="BI108" s="49">
        <v>0</v>
      </c>
      <c r="BJ108" s="48">
        <v>5</v>
      </c>
      <c r="BK108" s="49">
        <v>100</v>
      </c>
      <c r="BL108" s="48">
        <v>5</v>
      </c>
    </row>
    <row r="109" spans="1:64" ht="15">
      <c r="A109" s="64" t="s">
        <v>287</v>
      </c>
      <c r="B109" s="64" t="s">
        <v>287</v>
      </c>
      <c r="C109" s="65"/>
      <c r="D109" s="66"/>
      <c r="E109" s="67"/>
      <c r="F109" s="68"/>
      <c r="G109" s="65"/>
      <c r="H109" s="69"/>
      <c r="I109" s="70"/>
      <c r="J109" s="70"/>
      <c r="K109" s="34" t="s">
        <v>65</v>
      </c>
      <c r="L109" s="77">
        <v>151</v>
      </c>
      <c r="M109" s="77"/>
      <c r="N109" s="72"/>
      <c r="O109" s="79" t="s">
        <v>176</v>
      </c>
      <c r="P109" s="81">
        <v>43700.26059027778</v>
      </c>
      <c r="Q109" s="79" t="s">
        <v>447</v>
      </c>
      <c r="R109" s="83" t="s">
        <v>587</v>
      </c>
      <c r="S109" s="79" t="s">
        <v>639</v>
      </c>
      <c r="T109" s="79" t="s">
        <v>707</v>
      </c>
      <c r="U109" s="79"/>
      <c r="V109" s="83" t="s">
        <v>896</v>
      </c>
      <c r="W109" s="81">
        <v>43700.26059027778</v>
      </c>
      <c r="X109" s="83" t="s">
        <v>1041</v>
      </c>
      <c r="Y109" s="79"/>
      <c r="Z109" s="79"/>
      <c r="AA109" s="85" t="s">
        <v>1301</v>
      </c>
      <c r="AB109" s="79"/>
      <c r="AC109" s="79" t="b">
        <v>0</v>
      </c>
      <c r="AD109" s="79">
        <v>4</v>
      </c>
      <c r="AE109" s="85" t="s">
        <v>1459</v>
      </c>
      <c r="AF109" s="79" t="b">
        <v>1</v>
      </c>
      <c r="AG109" s="79" t="s">
        <v>1467</v>
      </c>
      <c r="AH109" s="79"/>
      <c r="AI109" s="85" t="s">
        <v>1428</v>
      </c>
      <c r="AJ109" s="79" t="b">
        <v>0</v>
      </c>
      <c r="AK109" s="79">
        <v>0</v>
      </c>
      <c r="AL109" s="85" t="s">
        <v>1459</v>
      </c>
      <c r="AM109" s="79" t="s">
        <v>1488</v>
      </c>
      <c r="AN109" s="79" t="b">
        <v>0</v>
      </c>
      <c r="AO109" s="85" t="s">
        <v>1301</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6</v>
      </c>
      <c r="BC109" s="78" t="str">
        <f>REPLACE(INDEX(GroupVertices[Group],MATCH(Edges25[[#This Row],[Vertex 2]],GroupVertices[Vertex],0)),1,1,"")</f>
        <v>6</v>
      </c>
      <c r="BD109" s="48">
        <v>1</v>
      </c>
      <c r="BE109" s="49">
        <v>14.285714285714286</v>
      </c>
      <c r="BF109" s="48">
        <v>0</v>
      </c>
      <c r="BG109" s="49">
        <v>0</v>
      </c>
      <c r="BH109" s="48">
        <v>0</v>
      </c>
      <c r="BI109" s="49">
        <v>0</v>
      </c>
      <c r="BJ109" s="48">
        <v>6</v>
      </c>
      <c r="BK109" s="49">
        <v>85.71428571428571</v>
      </c>
      <c r="BL109" s="48">
        <v>7</v>
      </c>
    </row>
    <row r="110" spans="1:64" ht="15">
      <c r="A110" s="64" t="s">
        <v>288</v>
      </c>
      <c r="B110" s="64" t="s">
        <v>306</v>
      </c>
      <c r="C110" s="65"/>
      <c r="D110" s="66"/>
      <c r="E110" s="67"/>
      <c r="F110" s="68"/>
      <c r="G110" s="65"/>
      <c r="H110" s="69"/>
      <c r="I110" s="70"/>
      <c r="J110" s="70"/>
      <c r="K110" s="34" t="s">
        <v>65</v>
      </c>
      <c r="L110" s="77">
        <v>152</v>
      </c>
      <c r="M110" s="77"/>
      <c r="N110" s="72"/>
      <c r="O110" s="79" t="s">
        <v>369</v>
      </c>
      <c r="P110" s="81">
        <v>43700.29722222222</v>
      </c>
      <c r="Q110" s="79" t="s">
        <v>448</v>
      </c>
      <c r="R110" s="79"/>
      <c r="S110" s="79"/>
      <c r="T110" s="79"/>
      <c r="U110" s="79"/>
      <c r="V110" s="83" t="s">
        <v>897</v>
      </c>
      <c r="W110" s="81">
        <v>43700.29722222222</v>
      </c>
      <c r="X110" s="83" t="s">
        <v>1042</v>
      </c>
      <c r="Y110" s="79"/>
      <c r="Z110" s="79"/>
      <c r="AA110" s="85" t="s">
        <v>1302</v>
      </c>
      <c r="AB110" s="79"/>
      <c r="AC110" s="79" t="b">
        <v>0</v>
      </c>
      <c r="AD110" s="79">
        <v>0</v>
      </c>
      <c r="AE110" s="85" t="s">
        <v>1459</v>
      </c>
      <c r="AF110" s="79" t="b">
        <v>1</v>
      </c>
      <c r="AG110" s="79" t="s">
        <v>1467</v>
      </c>
      <c r="AH110" s="79"/>
      <c r="AI110" s="85" t="s">
        <v>1480</v>
      </c>
      <c r="AJ110" s="79" t="b">
        <v>0</v>
      </c>
      <c r="AK110" s="79">
        <v>1</v>
      </c>
      <c r="AL110" s="85" t="s">
        <v>1428</v>
      </c>
      <c r="AM110" s="79" t="s">
        <v>1487</v>
      </c>
      <c r="AN110" s="79" t="b">
        <v>0</v>
      </c>
      <c r="AO110" s="85" t="s">
        <v>1428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2</v>
      </c>
      <c r="BE110" s="49">
        <v>9.523809523809524</v>
      </c>
      <c r="BF110" s="48">
        <v>0</v>
      </c>
      <c r="BG110" s="49">
        <v>0</v>
      </c>
      <c r="BH110" s="48">
        <v>0</v>
      </c>
      <c r="BI110" s="49">
        <v>0</v>
      </c>
      <c r="BJ110" s="48">
        <v>19</v>
      </c>
      <c r="BK110" s="49">
        <v>90.47619047619048</v>
      </c>
      <c r="BL110" s="48">
        <v>21</v>
      </c>
    </row>
    <row r="111" spans="1:64" ht="15">
      <c r="A111" s="64" t="s">
        <v>289</v>
      </c>
      <c r="B111" s="64" t="s">
        <v>356</v>
      </c>
      <c r="C111" s="65"/>
      <c r="D111" s="66"/>
      <c r="E111" s="67"/>
      <c r="F111" s="68"/>
      <c r="G111" s="65"/>
      <c r="H111" s="69"/>
      <c r="I111" s="70"/>
      <c r="J111" s="70"/>
      <c r="K111" s="34" t="s">
        <v>65</v>
      </c>
      <c r="L111" s="77">
        <v>153</v>
      </c>
      <c r="M111" s="77"/>
      <c r="N111" s="72"/>
      <c r="O111" s="79" t="s">
        <v>369</v>
      </c>
      <c r="P111" s="81">
        <v>43700.309641203705</v>
      </c>
      <c r="Q111" s="79" t="s">
        <v>449</v>
      </c>
      <c r="R111" s="83" t="s">
        <v>588</v>
      </c>
      <c r="S111" s="79" t="s">
        <v>647</v>
      </c>
      <c r="T111" s="79" t="s">
        <v>708</v>
      </c>
      <c r="U111" s="79"/>
      <c r="V111" s="83" t="s">
        <v>898</v>
      </c>
      <c r="W111" s="81">
        <v>43700.309641203705</v>
      </c>
      <c r="X111" s="83" t="s">
        <v>1043</v>
      </c>
      <c r="Y111" s="79"/>
      <c r="Z111" s="79"/>
      <c r="AA111" s="85" t="s">
        <v>1303</v>
      </c>
      <c r="AB111" s="79"/>
      <c r="AC111" s="79" t="b">
        <v>0</v>
      </c>
      <c r="AD111" s="79">
        <v>16</v>
      </c>
      <c r="AE111" s="85" t="s">
        <v>1459</v>
      </c>
      <c r="AF111" s="79" t="b">
        <v>0</v>
      </c>
      <c r="AG111" s="79" t="s">
        <v>1468</v>
      </c>
      <c r="AH111" s="79"/>
      <c r="AI111" s="85" t="s">
        <v>1459</v>
      </c>
      <c r="AJ111" s="79" t="b">
        <v>0</v>
      </c>
      <c r="AK111" s="79">
        <v>4</v>
      </c>
      <c r="AL111" s="85" t="s">
        <v>1459</v>
      </c>
      <c r="AM111" s="79" t="s">
        <v>1488</v>
      </c>
      <c r="AN111" s="79" t="b">
        <v>0</v>
      </c>
      <c r="AO111" s="85" t="s">
        <v>1303</v>
      </c>
      <c r="AP111" s="79" t="s">
        <v>176</v>
      </c>
      <c r="AQ111" s="79">
        <v>0</v>
      </c>
      <c r="AR111" s="79">
        <v>0</v>
      </c>
      <c r="AS111" s="79" t="s">
        <v>1500</v>
      </c>
      <c r="AT111" s="79" t="s">
        <v>1503</v>
      </c>
      <c r="AU111" s="79" t="s">
        <v>1504</v>
      </c>
      <c r="AV111" s="79" t="s">
        <v>1505</v>
      </c>
      <c r="AW111" s="79" t="s">
        <v>1508</v>
      </c>
      <c r="AX111" s="79" t="s">
        <v>1511</v>
      </c>
      <c r="AY111" s="79" t="s">
        <v>1514</v>
      </c>
      <c r="AZ111" s="83" t="s">
        <v>1515</v>
      </c>
      <c r="BA111">
        <v>1</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290</v>
      </c>
      <c r="B112" s="64" t="s">
        <v>344</v>
      </c>
      <c r="C112" s="65"/>
      <c r="D112" s="66"/>
      <c r="E112" s="67"/>
      <c r="F112" s="68"/>
      <c r="G112" s="65"/>
      <c r="H112" s="69"/>
      <c r="I112" s="70"/>
      <c r="J112" s="70"/>
      <c r="K112" s="34" t="s">
        <v>65</v>
      </c>
      <c r="L112" s="77">
        <v>155</v>
      </c>
      <c r="M112" s="77"/>
      <c r="N112" s="72"/>
      <c r="O112" s="79" t="s">
        <v>369</v>
      </c>
      <c r="P112" s="81">
        <v>43694.425717592596</v>
      </c>
      <c r="Q112" s="79" t="s">
        <v>394</v>
      </c>
      <c r="R112" s="83" t="s">
        <v>569</v>
      </c>
      <c r="S112" s="79" t="s">
        <v>641</v>
      </c>
      <c r="T112" s="79" t="s">
        <v>677</v>
      </c>
      <c r="U112" s="79"/>
      <c r="V112" s="83" t="s">
        <v>899</v>
      </c>
      <c r="W112" s="81">
        <v>43694.425717592596</v>
      </c>
      <c r="X112" s="83" t="s">
        <v>1044</v>
      </c>
      <c r="Y112" s="79"/>
      <c r="Z112" s="79"/>
      <c r="AA112" s="85" t="s">
        <v>1304</v>
      </c>
      <c r="AB112" s="79"/>
      <c r="AC112" s="79" t="b">
        <v>0</v>
      </c>
      <c r="AD112" s="79">
        <v>0</v>
      </c>
      <c r="AE112" s="85" t="s">
        <v>1459</v>
      </c>
      <c r="AF112" s="79" t="b">
        <v>0</v>
      </c>
      <c r="AG112" s="79" t="s">
        <v>1467</v>
      </c>
      <c r="AH112" s="79"/>
      <c r="AI112" s="85" t="s">
        <v>1459</v>
      </c>
      <c r="AJ112" s="79" t="b">
        <v>0</v>
      </c>
      <c r="AK112" s="79">
        <v>6</v>
      </c>
      <c r="AL112" s="85" t="s">
        <v>1312</v>
      </c>
      <c r="AM112" s="79" t="s">
        <v>1488</v>
      </c>
      <c r="AN112" s="79" t="b">
        <v>0</v>
      </c>
      <c r="AO112" s="85" t="s">
        <v>1312</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8</v>
      </c>
      <c r="BC112" s="78" t="str">
        <f>REPLACE(INDEX(GroupVertices[Group],MATCH(Edges25[[#This Row],[Vertex 2]],GroupVertices[Vertex],0)),1,1,"")</f>
        <v>1</v>
      </c>
      <c r="BD112" s="48"/>
      <c r="BE112" s="49"/>
      <c r="BF112" s="48"/>
      <c r="BG112" s="49"/>
      <c r="BH112" s="48"/>
      <c r="BI112" s="49"/>
      <c r="BJ112" s="48"/>
      <c r="BK112" s="49"/>
      <c r="BL112" s="48"/>
    </row>
    <row r="113" spans="1:64" ht="15">
      <c r="A113" s="64" t="s">
        <v>290</v>
      </c>
      <c r="B113" s="64" t="s">
        <v>357</v>
      </c>
      <c r="C113" s="65"/>
      <c r="D113" s="66"/>
      <c r="E113" s="67"/>
      <c r="F113" s="68"/>
      <c r="G113" s="65"/>
      <c r="H113" s="69"/>
      <c r="I113" s="70"/>
      <c r="J113" s="70"/>
      <c r="K113" s="34" t="s">
        <v>65</v>
      </c>
      <c r="L113" s="77">
        <v>157</v>
      </c>
      <c r="M113" s="77"/>
      <c r="N113" s="72"/>
      <c r="O113" s="79" t="s">
        <v>369</v>
      </c>
      <c r="P113" s="81">
        <v>43700.30982638889</v>
      </c>
      <c r="Q113" s="79" t="s">
        <v>450</v>
      </c>
      <c r="R113" s="79"/>
      <c r="S113" s="79"/>
      <c r="T113" s="79" t="s">
        <v>674</v>
      </c>
      <c r="U113" s="79"/>
      <c r="V113" s="83" t="s">
        <v>899</v>
      </c>
      <c r="W113" s="81">
        <v>43700.30982638889</v>
      </c>
      <c r="X113" s="83" t="s">
        <v>1045</v>
      </c>
      <c r="Y113" s="79"/>
      <c r="Z113" s="79"/>
      <c r="AA113" s="85" t="s">
        <v>1305</v>
      </c>
      <c r="AB113" s="79"/>
      <c r="AC113" s="79" t="b">
        <v>0</v>
      </c>
      <c r="AD113" s="79">
        <v>0</v>
      </c>
      <c r="AE113" s="85" t="s">
        <v>1459</v>
      </c>
      <c r="AF113" s="79" t="b">
        <v>0</v>
      </c>
      <c r="AG113" s="79" t="s">
        <v>1467</v>
      </c>
      <c r="AH113" s="79"/>
      <c r="AI113" s="85" t="s">
        <v>1459</v>
      </c>
      <c r="AJ113" s="79" t="b">
        <v>0</v>
      </c>
      <c r="AK113" s="79">
        <v>3</v>
      </c>
      <c r="AL113" s="85" t="s">
        <v>1393</v>
      </c>
      <c r="AM113" s="79" t="s">
        <v>1488</v>
      </c>
      <c r="AN113" s="79" t="b">
        <v>0</v>
      </c>
      <c r="AO113" s="85" t="s">
        <v>1393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8</v>
      </c>
      <c r="BC113" s="78" t="str">
        <f>REPLACE(INDEX(GroupVertices[Group],MATCH(Edges25[[#This Row],[Vertex 2]],GroupVertices[Vertex],0)),1,1,"")</f>
        <v>8</v>
      </c>
      <c r="BD113" s="48"/>
      <c r="BE113" s="49"/>
      <c r="BF113" s="48"/>
      <c r="BG113" s="49"/>
      <c r="BH113" s="48"/>
      <c r="BI113" s="49"/>
      <c r="BJ113" s="48"/>
      <c r="BK113" s="49"/>
      <c r="BL113" s="48"/>
    </row>
    <row r="114" spans="1:64" ht="15">
      <c r="A114" s="64" t="s">
        <v>291</v>
      </c>
      <c r="B114" s="64" t="s">
        <v>306</v>
      </c>
      <c r="C114" s="65"/>
      <c r="D114" s="66"/>
      <c r="E114" s="67"/>
      <c r="F114" s="68"/>
      <c r="G114" s="65"/>
      <c r="H114" s="69"/>
      <c r="I114" s="70"/>
      <c r="J114" s="70"/>
      <c r="K114" s="34" t="s">
        <v>65</v>
      </c>
      <c r="L114" s="77">
        <v>164</v>
      </c>
      <c r="M114" s="77"/>
      <c r="N114" s="72"/>
      <c r="O114" s="79" t="s">
        <v>369</v>
      </c>
      <c r="P114" s="81">
        <v>43700.31857638889</v>
      </c>
      <c r="Q114" s="79" t="s">
        <v>451</v>
      </c>
      <c r="R114" s="79"/>
      <c r="S114" s="79"/>
      <c r="T114" s="79" t="s">
        <v>708</v>
      </c>
      <c r="U114" s="79"/>
      <c r="V114" s="83" t="s">
        <v>900</v>
      </c>
      <c r="W114" s="81">
        <v>43700.31857638889</v>
      </c>
      <c r="X114" s="83" t="s">
        <v>1046</v>
      </c>
      <c r="Y114" s="79"/>
      <c r="Z114" s="79"/>
      <c r="AA114" s="85" t="s">
        <v>1306</v>
      </c>
      <c r="AB114" s="79"/>
      <c r="AC114" s="79" t="b">
        <v>0</v>
      </c>
      <c r="AD114" s="79">
        <v>0</v>
      </c>
      <c r="AE114" s="85" t="s">
        <v>1459</v>
      </c>
      <c r="AF114" s="79" t="b">
        <v>0</v>
      </c>
      <c r="AG114" s="79" t="s">
        <v>1468</v>
      </c>
      <c r="AH114" s="79"/>
      <c r="AI114" s="85" t="s">
        <v>1459</v>
      </c>
      <c r="AJ114" s="79" t="b">
        <v>0</v>
      </c>
      <c r="AK114" s="79">
        <v>4</v>
      </c>
      <c r="AL114" s="85" t="s">
        <v>1303</v>
      </c>
      <c r="AM114" s="79" t="s">
        <v>1487</v>
      </c>
      <c r="AN114" s="79" t="b">
        <v>0</v>
      </c>
      <c r="AO114" s="85" t="s">
        <v>1303</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292</v>
      </c>
      <c r="B115" s="64" t="s">
        <v>292</v>
      </c>
      <c r="C115" s="65"/>
      <c r="D115" s="66"/>
      <c r="E115" s="67"/>
      <c r="F115" s="68"/>
      <c r="G115" s="65"/>
      <c r="H115" s="69"/>
      <c r="I115" s="70"/>
      <c r="J115" s="70"/>
      <c r="K115" s="34" t="s">
        <v>65</v>
      </c>
      <c r="L115" s="77">
        <v>166</v>
      </c>
      <c r="M115" s="77"/>
      <c r="N115" s="72"/>
      <c r="O115" s="79" t="s">
        <v>176</v>
      </c>
      <c r="P115" s="81">
        <v>43700.284849537034</v>
      </c>
      <c r="Q115" s="79" t="s">
        <v>452</v>
      </c>
      <c r="R115" s="79"/>
      <c r="S115" s="79"/>
      <c r="T115" s="79" t="s">
        <v>709</v>
      </c>
      <c r="U115" s="83" t="s">
        <v>795</v>
      </c>
      <c r="V115" s="83" t="s">
        <v>795</v>
      </c>
      <c r="W115" s="81">
        <v>43700.284849537034</v>
      </c>
      <c r="X115" s="83" t="s">
        <v>1047</v>
      </c>
      <c r="Y115" s="79"/>
      <c r="Z115" s="79"/>
      <c r="AA115" s="85" t="s">
        <v>1307</v>
      </c>
      <c r="AB115" s="79"/>
      <c r="AC115" s="79" t="b">
        <v>0</v>
      </c>
      <c r="AD115" s="79">
        <v>5</v>
      </c>
      <c r="AE115" s="85" t="s">
        <v>1459</v>
      </c>
      <c r="AF115" s="79" t="b">
        <v>0</v>
      </c>
      <c r="AG115" s="79" t="s">
        <v>1468</v>
      </c>
      <c r="AH115" s="79"/>
      <c r="AI115" s="85" t="s">
        <v>1459</v>
      </c>
      <c r="AJ115" s="79" t="b">
        <v>0</v>
      </c>
      <c r="AK115" s="79">
        <v>1</v>
      </c>
      <c r="AL115" s="85" t="s">
        <v>1459</v>
      </c>
      <c r="AM115" s="79" t="s">
        <v>1488</v>
      </c>
      <c r="AN115" s="79" t="b">
        <v>0</v>
      </c>
      <c r="AO115" s="85" t="s">
        <v>1307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14</v>
      </c>
      <c r="BC115" s="78" t="str">
        <f>REPLACE(INDEX(GroupVertices[Group],MATCH(Edges25[[#This Row],[Vertex 2]],GroupVertices[Vertex],0)),1,1,"")</f>
        <v>14</v>
      </c>
      <c r="BD115" s="48">
        <v>0</v>
      </c>
      <c r="BE115" s="49">
        <v>0</v>
      </c>
      <c r="BF115" s="48">
        <v>0</v>
      </c>
      <c r="BG115" s="49">
        <v>0</v>
      </c>
      <c r="BH115" s="48">
        <v>0</v>
      </c>
      <c r="BI115" s="49">
        <v>0</v>
      </c>
      <c r="BJ115" s="48">
        <v>26</v>
      </c>
      <c r="BK115" s="49">
        <v>100</v>
      </c>
      <c r="BL115" s="48">
        <v>26</v>
      </c>
    </row>
    <row r="116" spans="1:64" ht="15">
      <c r="A116" s="64" t="s">
        <v>293</v>
      </c>
      <c r="B116" s="64" t="s">
        <v>292</v>
      </c>
      <c r="C116" s="65"/>
      <c r="D116" s="66"/>
      <c r="E116" s="67"/>
      <c r="F116" s="68"/>
      <c r="G116" s="65"/>
      <c r="H116" s="69"/>
      <c r="I116" s="70"/>
      <c r="J116" s="70"/>
      <c r="K116" s="34" t="s">
        <v>65</v>
      </c>
      <c r="L116" s="77">
        <v>167</v>
      </c>
      <c r="M116" s="77"/>
      <c r="N116" s="72"/>
      <c r="O116" s="79" t="s">
        <v>369</v>
      </c>
      <c r="P116" s="81">
        <v>43700.322962962964</v>
      </c>
      <c r="Q116" s="79" t="s">
        <v>453</v>
      </c>
      <c r="R116" s="79"/>
      <c r="S116" s="79"/>
      <c r="T116" s="79"/>
      <c r="U116" s="79"/>
      <c r="V116" s="83" t="s">
        <v>901</v>
      </c>
      <c r="W116" s="81">
        <v>43700.322962962964</v>
      </c>
      <c r="X116" s="83" t="s">
        <v>1048</v>
      </c>
      <c r="Y116" s="79"/>
      <c r="Z116" s="79"/>
      <c r="AA116" s="85" t="s">
        <v>1308</v>
      </c>
      <c r="AB116" s="79"/>
      <c r="AC116" s="79" t="b">
        <v>0</v>
      </c>
      <c r="AD116" s="79">
        <v>0</v>
      </c>
      <c r="AE116" s="85" t="s">
        <v>1459</v>
      </c>
      <c r="AF116" s="79" t="b">
        <v>0</v>
      </c>
      <c r="AG116" s="79" t="s">
        <v>1468</v>
      </c>
      <c r="AH116" s="79"/>
      <c r="AI116" s="85" t="s">
        <v>1459</v>
      </c>
      <c r="AJ116" s="79" t="b">
        <v>0</v>
      </c>
      <c r="AK116" s="79">
        <v>1</v>
      </c>
      <c r="AL116" s="85" t="s">
        <v>1307</v>
      </c>
      <c r="AM116" s="79" t="s">
        <v>1495</v>
      </c>
      <c r="AN116" s="79" t="b">
        <v>0</v>
      </c>
      <c r="AO116" s="85" t="s">
        <v>1307</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14</v>
      </c>
      <c r="BC116" s="78" t="str">
        <f>REPLACE(INDEX(GroupVertices[Group],MATCH(Edges25[[#This Row],[Vertex 2]],GroupVertices[Vertex],0)),1,1,"")</f>
        <v>14</v>
      </c>
      <c r="BD116" s="48">
        <v>0</v>
      </c>
      <c r="BE116" s="49">
        <v>0</v>
      </c>
      <c r="BF116" s="48">
        <v>0</v>
      </c>
      <c r="BG116" s="49">
        <v>0</v>
      </c>
      <c r="BH116" s="48">
        <v>0</v>
      </c>
      <c r="BI116" s="49">
        <v>0</v>
      </c>
      <c r="BJ116" s="48">
        <v>18</v>
      </c>
      <c r="BK116" s="49">
        <v>100</v>
      </c>
      <c r="BL116" s="48">
        <v>18</v>
      </c>
    </row>
    <row r="117" spans="1:64" ht="15">
      <c r="A117" s="64" t="s">
        <v>294</v>
      </c>
      <c r="B117" s="64" t="s">
        <v>306</v>
      </c>
      <c r="C117" s="65"/>
      <c r="D117" s="66"/>
      <c r="E117" s="67"/>
      <c r="F117" s="68"/>
      <c r="G117" s="65"/>
      <c r="H117" s="69"/>
      <c r="I117" s="70"/>
      <c r="J117" s="70"/>
      <c r="K117" s="34" t="s">
        <v>65</v>
      </c>
      <c r="L117" s="77">
        <v>168</v>
      </c>
      <c r="M117" s="77"/>
      <c r="N117" s="72"/>
      <c r="O117" s="79" t="s">
        <v>369</v>
      </c>
      <c r="P117" s="81">
        <v>43700.324525462966</v>
      </c>
      <c r="Q117" s="79" t="s">
        <v>451</v>
      </c>
      <c r="R117" s="79"/>
      <c r="S117" s="79"/>
      <c r="T117" s="79" t="s">
        <v>708</v>
      </c>
      <c r="U117" s="79"/>
      <c r="V117" s="83" t="s">
        <v>902</v>
      </c>
      <c r="W117" s="81">
        <v>43700.324525462966</v>
      </c>
      <c r="X117" s="83" t="s">
        <v>1049</v>
      </c>
      <c r="Y117" s="79"/>
      <c r="Z117" s="79"/>
      <c r="AA117" s="85" t="s">
        <v>1309</v>
      </c>
      <c r="AB117" s="79"/>
      <c r="AC117" s="79" t="b">
        <v>0</v>
      </c>
      <c r="AD117" s="79">
        <v>0</v>
      </c>
      <c r="AE117" s="85" t="s">
        <v>1459</v>
      </c>
      <c r="AF117" s="79" t="b">
        <v>0</v>
      </c>
      <c r="AG117" s="79" t="s">
        <v>1468</v>
      </c>
      <c r="AH117" s="79"/>
      <c r="AI117" s="85" t="s">
        <v>1459</v>
      </c>
      <c r="AJ117" s="79" t="b">
        <v>0</v>
      </c>
      <c r="AK117" s="79">
        <v>4</v>
      </c>
      <c r="AL117" s="85" t="s">
        <v>1303</v>
      </c>
      <c r="AM117" s="79" t="s">
        <v>1489</v>
      </c>
      <c r="AN117" s="79" t="b">
        <v>0</v>
      </c>
      <c r="AO117" s="85" t="s">
        <v>1303</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295</v>
      </c>
      <c r="B118" s="64" t="s">
        <v>362</v>
      </c>
      <c r="C118" s="65"/>
      <c r="D118" s="66"/>
      <c r="E118" s="67"/>
      <c r="F118" s="68"/>
      <c r="G118" s="65"/>
      <c r="H118" s="69"/>
      <c r="I118" s="70"/>
      <c r="J118" s="70"/>
      <c r="K118" s="34" t="s">
        <v>65</v>
      </c>
      <c r="L118" s="77">
        <v>170</v>
      </c>
      <c r="M118" s="77"/>
      <c r="N118" s="72"/>
      <c r="O118" s="79" t="s">
        <v>369</v>
      </c>
      <c r="P118" s="81">
        <v>43684.42196759259</v>
      </c>
      <c r="Q118" s="79" t="s">
        <v>454</v>
      </c>
      <c r="R118" s="79" t="s">
        <v>589</v>
      </c>
      <c r="S118" s="79" t="s">
        <v>648</v>
      </c>
      <c r="T118" s="79" t="s">
        <v>710</v>
      </c>
      <c r="U118" s="79"/>
      <c r="V118" s="83" t="s">
        <v>903</v>
      </c>
      <c r="W118" s="81">
        <v>43684.42196759259</v>
      </c>
      <c r="X118" s="83" t="s">
        <v>1050</v>
      </c>
      <c r="Y118" s="79"/>
      <c r="Z118" s="79"/>
      <c r="AA118" s="85" t="s">
        <v>1310</v>
      </c>
      <c r="AB118" s="79"/>
      <c r="AC118" s="79" t="b">
        <v>0</v>
      </c>
      <c r="AD118" s="79">
        <v>17</v>
      </c>
      <c r="AE118" s="85" t="s">
        <v>1459</v>
      </c>
      <c r="AF118" s="79" t="b">
        <v>0</v>
      </c>
      <c r="AG118" s="79" t="s">
        <v>1467</v>
      </c>
      <c r="AH118" s="79"/>
      <c r="AI118" s="85" t="s">
        <v>1459</v>
      </c>
      <c r="AJ118" s="79" t="b">
        <v>0</v>
      </c>
      <c r="AK118" s="79">
        <v>4</v>
      </c>
      <c r="AL118" s="85" t="s">
        <v>1459</v>
      </c>
      <c r="AM118" s="79" t="s">
        <v>1487</v>
      </c>
      <c r="AN118" s="79" t="b">
        <v>0</v>
      </c>
      <c r="AO118" s="85" t="s">
        <v>1310</v>
      </c>
      <c r="AP118" s="79" t="s">
        <v>1499</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4.3478260869565215</v>
      </c>
      <c r="BF118" s="48">
        <v>0</v>
      </c>
      <c r="BG118" s="49">
        <v>0</v>
      </c>
      <c r="BH118" s="48">
        <v>0</v>
      </c>
      <c r="BI118" s="49">
        <v>0</v>
      </c>
      <c r="BJ118" s="48">
        <v>22</v>
      </c>
      <c r="BK118" s="49">
        <v>95.65217391304348</v>
      </c>
      <c r="BL118" s="48">
        <v>23</v>
      </c>
    </row>
    <row r="119" spans="1:64" ht="15">
      <c r="A119" s="64" t="s">
        <v>296</v>
      </c>
      <c r="B119" s="64" t="s">
        <v>215</v>
      </c>
      <c r="C119" s="65"/>
      <c r="D119" s="66"/>
      <c r="E119" s="67"/>
      <c r="F119" s="68"/>
      <c r="G119" s="65"/>
      <c r="H119" s="69"/>
      <c r="I119" s="70"/>
      <c r="J119" s="70"/>
      <c r="K119" s="34" t="s">
        <v>65</v>
      </c>
      <c r="L119" s="77">
        <v>171</v>
      </c>
      <c r="M119" s="77"/>
      <c r="N119" s="72"/>
      <c r="O119" s="79" t="s">
        <v>369</v>
      </c>
      <c r="P119" s="81">
        <v>43688.64859953704</v>
      </c>
      <c r="Q119" s="79" t="s">
        <v>374</v>
      </c>
      <c r="R119" s="83" t="s">
        <v>563</v>
      </c>
      <c r="S119" s="79" t="s">
        <v>637</v>
      </c>
      <c r="T119" s="79"/>
      <c r="U119" s="79"/>
      <c r="V119" s="83" t="s">
        <v>904</v>
      </c>
      <c r="W119" s="81">
        <v>43688.64859953704</v>
      </c>
      <c r="X119" s="83" t="s">
        <v>1051</v>
      </c>
      <c r="Y119" s="79"/>
      <c r="Z119" s="79"/>
      <c r="AA119" s="85" t="s">
        <v>1311</v>
      </c>
      <c r="AB119" s="79"/>
      <c r="AC119" s="79" t="b">
        <v>0</v>
      </c>
      <c r="AD119" s="79">
        <v>0</v>
      </c>
      <c r="AE119" s="85" t="s">
        <v>1459</v>
      </c>
      <c r="AF119" s="79" t="b">
        <v>0</v>
      </c>
      <c r="AG119" s="79" t="s">
        <v>1468</v>
      </c>
      <c r="AH119" s="79"/>
      <c r="AI119" s="85" t="s">
        <v>1459</v>
      </c>
      <c r="AJ119" s="79" t="b">
        <v>0</v>
      </c>
      <c r="AK119" s="79">
        <v>2</v>
      </c>
      <c r="AL119" s="85" t="s">
        <v>1199</v>
      </c>
      <c r="AM119" s="79" t="s">
        <v>1488</v>
      </c>
      <c r="AN119" s="79" t="b">
        <v>0</v>
      </c>
      <c r="AO119" s="85" t="s">
        <v>1199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9</v>
      </c>
      <c r="BC119" s="78" t="str">
        <f>REPLACE(INDEX(GroupVertices[Group],MATCH(Edges25[[#This Row],[Vertex 2]],GroupVertices[Vertex],0)),1,1,"")</f>
        <v>9</v>
      </c>
      <c r="BD119" s="48">
        <v>0</v>
      </c>
      <c r="BE119" s="49">
        <v>0</v>
      </c>
      <c r="BF119" s="48">
        <v>0</v>
      </c>
      <c r="BG119" s="49">
        <v>0</v>
      </c>
      <c r="BH119" s="48">
        <v>0</v>
      </c>
      <c r="BI119" s="49">
        <v>0</v>
      </c>
      <c r="BJ119" s="48">
        <v>12</v>
      </c>
      <c r="BK119" s="49">
        <v>100</v>
      </c>
      <c r="BL119" s="48">
        <v>12</v>
      </c>
    </row>
    <row r="120" spans="1:64" ht="15">
      <c r="A120" s="64" t="s">
        <v>295</v>
      </c>
      <c r="B120" s="64" t="s">
        <v>296</v>
      </c>
      <c r="C120" s="65"/>
      <c r="D120" s="66"/>
      <c r="E120" s="67"/>
      <c r="F120" s="68"/>
      <c r="G120" s="65"/>
      <c r="H120" s="69"/>
      <c r="I120" s="70"/>
      <c r="J120" s="70"/>
      <c r="K120" s="34" t="s">
        <v>65</v>
      </c>
      <c r="L120" s="77">
        <v>172</v>
      </c>
      <c r="M120" s="77"/>
      <c r="N120" s="72"/>
      <c r="O120" s="79" t="s">
        <v>369</v>
      </c>
      <c r="P120" s="81">
        <v>43691.46386574074</v>
      </c>
      <c r="Q120" s="79" t="s">
        <v>455</v>
      </c>
      <c r="R120" s="83" t="s">
        <v>569</v>
      </c>
      <c r="S120" s="79" t="s">
        <v>641</v>
      </c>
      <c r="T120" s="79" t="s">
        <v>711</v>
      </c>
      <c r="U120" s="79"/>
      <c r="V120" s="83" t="s">
        <v>903</v>
      </c>
      <c r="W120" s="81">
        <v>43691.46386574074</v>
      </c>
      <c r="X120" s="83" t="s">
        <v>1052</v>
      </c>
      <c r="Y120" s="79"/>
      <c r="Z120" s="79"/>
      <c r="AA120" s="85" t="s">
        <v>1312</v>
      </c>
      <c r="AB120" s="79"/>
      <c r="AC120" s="79" t="b">
        <v>0</v>
      </c>
      <c r="AD120" s="79">
        <v>26</v>
      </c>
      <c r="AE120" s="85" t="s">
        <v>1459</v>
      </c>
      <c r="AF120" s="79" t="b">
        <v>0</v>
      </c>
      <c r="AG120" s="79" t="s">
        <v>1467</v>
      </c>
      <c r="AH120" s="79"/>
      <c r="AI120" s="85" t="s">
        <v>1459</v>
      </c>
      <c r="AJ120" s="79" t="b">
        <v>0</v>
      </c>
      <c r="AK120" s="79">
        <v>5</v>
      </c>
      <c r="AL120" s="85" t="s">
        <v>1459</v>
      </c>
      <c r="AM120" s="79" t="s">
        <v>1487</v>
      </c>
      <c r="AN120" s="79" t="b">
        <v>0</v>
      </c>
      <c r="AO120" s="85" t="s">
        <v>1312</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9</v>
      </c>
      <c r="BD120" s="48">
        <v>0</v>
      </c>
      <c r="BE120" s="49">
        <v>0</v>
      </c>
      <c r="BF120" s="48">
        <v>0</v>
      </c>
      <c r="BG120" s="49">
        <v>0</v>
      </c>
      <c r="BH120" s="48">
        <v>0</v>
      </c>
      <c r="BI120" s="49">
        <v>0</v>
      </c>
      <c r="BJ120" s="48">
        <v>17</v>
      </c>
      <c r="BK120" s="49">
        <v>100</v>
      </c>
      <c r="BL120" s="48">
        <v>17</v>
      </c>
    </row>
    <row r="121" spans="1:64" ht="15">
      <c r="A121" s="64" t="s">
        <v>297</v>
      </c>
      <c r="B121" s="64" t="s">
        <v>297</v>
      </c>
      <c r="C121" s="65"/>
      <c r="D121" s="66"/>
      <c r="E121" s="67"/>
      <c r="F121" s="68"/>
      <c r="G121" s="65"/>
      <c r="H121" s="69"/>
      <c r="I121" s="70"/>
      <c r="J121" s="70"/>
      <c r="K121" s="34" t="s">
        <v>65</v>
      </c>
      <c r="L121" s="77">
        <v>173</v>
      </c>
      <c r="M121" s="77"/>
      <c r="N121" s="72"/>
      <c r="O121" s="79" t="s">
        <v>176</v>
      </c>
      <c r="P121" s="81">
        <v>43693.36400462963</v>
      </c>
      <c r="Q121" s="79" t="s">
        <v>456</v>
      </c>
      <c r="R121" s="79"/>
      <c r="S121" s="79"/>
      <c r="T121" s="79" t="s">
        <v>712</v>
      </c>
      <c r="U121" s="83" t="s">
        <v>796</v>
      </c>
      <c r="V121" s="83" t="s">
        <v>796</v>
      </c>
      <c r="W121" s="81">
        <v>43693.36400462963</v>
      </c>
      <c r="X121" s="83" t="s">
        <v>1053</v>
      </c>
      <c r="Y121" s="79"/>
      <c r="Z121" s="79"/>
      <c r="AA121" s="85" t="s">
        <v>1313</v>
      </c>
      <c r="AB121" s="79"/>
      <c r="AC121" s="79" t="b">
        <v>0</v>
      </c>
      <c r="AD121" s="79">
        <v>5</v>
      </c>
      <c r="AE121" s="85" t="s">
        <v>1459</v>
      </c>
      <c r="AF121" s="79" t="b">
        <v>0</v>
      </c>
      <c r="AG121" s="79" t="s">
        <v>1467</v>
      </c>
      <c r="AH121" s="79"/>
      <c r="AI121" s="85" t="s">
        <v>1459</v>
      </c>
      <c r="AJ121" s="79" t="b">
        <v>0</v>
      </c>
      <c r="AK121" s="79">
        <v>1</v>
      </c>
      <c r="AL121" s="85" t="s">
        <v>1459</v>
      </c>
      <c r="AM121" s="79" t="s">
        <v>1487</v>
      </c>
      <c r="AN121" s="79" t="b">
        <v>0</v>
      </c>
      <c r="AO121" s="85" t="s">
        <v>1313</v>
      </c>
      <c r="AP121" s="79" t="s">
        <v>1499</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40</v>
      </c>
      <c r="BK121" s="49">
        <v>100</v>
      </c>
      <c r="BL121" s="48">
        <v>40</v>
      </c>
    </row>
    <row r="122" spans="1:64" ht="15">
      <c r="A122" s="64" t="s">
        <v>295</v>
      </c>
      <c r="B122" s="64" t="s">
        <v>297</v>
      </c>
      <c r="C122" s="65"/>
      <c r="D122" s="66"/>
      <c r="E122" s="67"/>
      <c r="F122" s="68"/>
      <c r="G122" s="65"/>
      <c r="H122" s="69"/>
      <c r="I122" s="70"/>
      <c r="J122" s="70"/>
      <c r="K122" s="34" t="s">
        <v>65</v>
      </c>
      <c r="L122" s="77">
        <v>174</v>
      </c>
      <c r="M122" s="77"/>
      <c r="N122" s="72"/>
      <c r="O122" s="79" t="s">
        <v>369</v>
      </c>
      <c r="P122" s="81">
        <v>43693.44038194444</v>
      </c>
      <c r="Q122" s="79" t="s">
        <v>457</v>
      </c>
      <c r="R122" s="79"/>
      <c r="S122" s="79"/>
      <c r="T122" s="79" t="s">
        <v>713</v>
      </c>
      <c r="U122" s="79"/>
      <c r="V122" s="83" t="s">
        <v>903</v>
      </c>
      <c r="W122" s="81">
        <v>43693.44038194444</v>
      </c>
      <c r="X122" s="83" t="s">
        <v>1054</v>
      </c>
      <c r="Y122" s="79"/>
      <c r="Z122" s="79"/>
      <c r="AA122" s="85" t="s">
        <v>1314</v>
      </c>
      <c r="AB122" s="79"/>
      <c r="AC122" s="79" t="b">
        <v>0</v>
      </c>
      <c r="AD122" s="79">
        <v>0</v>
      </c>
      <c r="AE122" s="85" t="s">
        <v>1459</v>
      </c>
      <c r="AF122" s="79" t="b">
        <v>0</v>
      </c>
      <c r="AG122" s="79" t="s">
        <v>1467</v>
      </c>
      <c r="AH122" s="79"/>
      <c r="AI122" s="85" t="s">
        <v>1459</v>
      </c>
      <c r="AJ122" s="79" t="b">
        <v>0</v>
      </c>
      <c r="AK122" s="79">
        <v>1</v>
      </c>
      <c r="AL122" s="85" t="s">
        <v>1313</v>
      </c>
      <c r="AM122" s="79" t="s">
        <v>1487</v>
      </c>
      <c r="AN122" s="79" t="b">
        <v>0</v>
      </c>
      <c r="AO122" s="85" t="s">
        <v>1313</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18</v>
      </c>
      <c r="BK122" s="49">
        <v>100</v>
      </c>
      <c r="BL122" s="48">
        <v>18</v>
      </c>
    </row>
    <row r="123" spans="1:64" ht="15">
      <c r="A123" s="64" t="s">
        <v>295</v>
      </c>
      <c r="B123" s="64" t="s">
        <v>363</v>
      </c>
      <c r="C123" s="65"/>
      <c r="D123" s="66"/>
      <c r="E123" s="67"/>
      <c r="F123" s="68"/>
      <c r="G123" s="65"/>
      <c r="H123" s="69"/>
      <c r="I123" s="70"/>
      <c r="J123" s="70"/>
      <c r="K123" s="34" t="s">
        <v>65</v>
      </c>
      <c r="L123" s="77">
        <v>175</v>
      </c>
      <c r="M123" s="77"/>
      <c r="N123" s="72"/>
      <c r="O123" s="79" t="s">
        <v>369</v>
      </c>
      <c r="P123" s="81">
        <v>43699.47222222222</v>
      </c>
      <c r="Q123" s="79" t="s">
        <v>458</v>
      </c>
      <c r="R123" s="79"/>
      <c r="S123" s="79"/>
      <c r="T123" s="79" t="s">
        <v>714</v>
      </c>
      <c r="U123" s="79"/>
      <c r="V123" s="83" t="s">
        <v>903</v>
      </c>
      <c r="W123" s="81">
        <v>43699.47222222222</v>
      </c>
      <c r="X123" s="83" t="s">
        <v>1055</v>
      </c>
      <c r="Y123" s="79"/>
      <c r="Z123" s="79"/>
      <c r="AA123" s="85" t="s">
        <v>1315</v>
      </c>
      <c r="AB123" s="85" t="s">
        <v>1458</v>
      </c>
      <c r="AC123" s="79" t="b">
        <v>0</v>
      </c>
      <c r="AD123" s="79">
        <v>2</v>
      </c>
      <c r="AE123" s="85" t="s">
        <v>1466</v>
      </c>
      <c r="AF123" s="79" t="b">
        <v>0</v>
      </c>
      <c r="AG123" s="79" t="s">
        <v>1467</v>
      </c>
      <c r="AH123" s="79"/>
      <c r="AI123" s="85" t="s">
        <v>1459</v>
      </c>
      <c r="AJ123" s="79" t="b">
        <v>0</v>
      </c>
      <c r="AK123" s="79">
        <v>0</v>
      </c>
      <c r="AL123" s="85" t="s">
        <v>1459</v>
      </c>
      <c r="AM123" s="79" t="s">
        <v>1487</v>
      </c>
      <c r="AN123" s="79" t="b">
        <v>0</v>
      </c>
      <c r="AO123" s="85" t="s">
        <v>1458</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c r="BE123" s="49"/>
      <c r="BF123" s="48"/>
      <c r="BG123" s="49"/>
      <c r="BH123" s="48"/>
      <c r="BI123" s="49"/>
      <c r="BJ123" s="48"/>
      <c r="BK123" s="49"/>
      <c r="BL123" s="48"/>
    </row>
    <row r="124" spans="1:64" ht="15">
      <c r="A124" s="64" t="s">
        <v>298</v>
      </c>
      <c r="B124" s="64" t="s">
        <v>298</v>
      </c>
      <c r="C124" s="65"/>
      <c r="D124" s="66"/>
      <c r="E124" s="67"/>
      <c r="F124" s="68"/>
      <c r="G124" s="65"/>
      <c r="H124" s="69"/>
      <c r="I124" s="70"/>
      <c r="J124" s="70"/>
      <c r="K124" s="34" t="s">
        <v>65</v>
      </c>
      <c r="L124" s="77">
        <v>176</v>
      </c>
      <c r="M124" s="77"/>
      <c r="N124" s="72"/>
      <c r="O124" s="79" t="s">
        <v>176</v>
      </c>
      <c r="P124" s="81">
        <v>43699.52679398148</v>
      </c>
      <c r="Q124" s="79" t="s">
        <v>459</v>
      </c>
      <c r="R124" s="83" t="s">
        <v>590</v>
      </c>
      <c r="S124" s="79" t="s">
        <v>649</v>
      </c>
      <c r="T124" s="79"/>
      <c r="U124" s="79"/>
      <c r="V124" s="83" t="s">
        <v>905</v>
      </c>
      <c r="W124" s="81">
        <v>43699.52679398148</v>
      </c>
      <c r="X124" s="83" t="s">
        <v>1056</v>
      </c>
      <c r="Y124" s="79"/>
      <c r="Z124" s="79"/>
      <c r="AA124" s="85" t="s">
        <v>1316</v>
      </c>
      <c r="AB124" s="79"/>
      <c r="AC124" s="79" t="b">
        <v>0</v>
      </c>
      <c r="AD124" s="79">
        <v>5</v>
      </c>
      <c r="AE124" s="85" t="s">
        <v>1459</v>
      </c>
      <c r="AF124" s="79" t="b">
        <v>0</v>
      </c>
      <c r="AG124" s="79" t="s">
        <v>1467</v>
      </c>
      <c r="AH124" s="79"/>
      <c r="AI124" s="85" t="s">
        <v>1459</v>
      </c>
      <c r="AJ124" s="79" t="b">
        <v>0</v>
      </c>
      <c r="AK124" s="79">
        <v>2</v>
      </c>
      <c r="AL124" s="85" t="s">
        <v>1459</v>
      </c>
      <c r="AM124" s="79" t="s">
        <v>1489</v>
      </c>
      <c r="AN124" s="79" t="b">
        <v>0</v>
      </c>
      <c r="AO124" s="85" t="s">
        <v>1316</v>
      </c>
      <c r="AP124" s="79" t="s">
        <v>1499</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1</v>
      </c>
      <c r="BE124" s="49">
        <v>2.7027027027027026</v>
      </c>
      <c r="BF124" s="48">
        <v>0</v>
      </c>
      <c r="BG124" s="49">
        <v>0</v>
      </c>
      <c r="BH124" s="48">
        <v>0</v>
      </c>
      <c r="BI124" s="49">
        <v>0</v>
      </c>
      <c r="BJ124" s="48">
        <v>36</v>
      </c>
      <c r="BK124" s="49">
        <v>97.29729729729729</v>
      </c>
      <c r="BL124" s="48">
        <v>37</v>
      </c>
    </row>
    <row r="125" spans="1:64" ht="15">
      <c r="A125" s="64" t="s">
        <v>295</v>
      </c>
      <c r="B125" s="64" t="s">
        <v>298</v>
      </c>
      <c r="C125" s="65"/>
      <c r="D125" s="66"/>
      <c r="E125" s="67"/>
      <c r="F125" s="68"/>
      <c r="G125" s="65"/>
      <c r="H125" s="69"/>
      <c r="I125" s="70"/>
      <c r="J125" s="70"/>
      <c r="K125" s="34" t="s">
        <v>65</v>
      </c>
      <c r="L125" s="77">
        <v>177</v>
      </c>
      <c r="M125" s="77"/>
      <c r="N125" s="72"/>
      <c r="O125" s="79" t="s">
        <v>369</v>
      </c>
      <c r="P125" s="81">
        <v>43686.35091435185</v>
      </c>
      <c r="Q125" s="79" t="s">
        <v>460</v>
      </c>
      <c r="R125" s="83" t="s">
        <v>591</v>
      </c>
      <c r="S125" s="79" t="s">
        <v>645</v>
      </c>
      <c r="T125" s="79" t="s">
        <v>715</v>
      </c>
      <c r="U125" s="79"/>
      <c r="V125" s="83" t="s">
        <v>903</v>
      </c>
      <c r="W125" s="81">
        <v>43686.35091435185</v>
      </c>
      <c r="X125" s="83" t="s">
        <v>1057</v>
      </c>
      <c r="Y125" s="79"/>
      <c r="Z125" s="79"/>
      <c r="AA125" s="85" t="s">
        <v>1317</v>
      </c>
      <c r="AB125" s="79"/>
      <c r="AC125" s="79" t="b">
        <v>0</v>
      </c>
      <c r="AD125" s="79">
        <v>13</v>
      </c>
      <c r="AE125" s="85" t="s">
        <v>1459</v>
      </c>
      <c r="AF125" s="79" t="b">
        <v>0</v>
      </c>
      <c r="AG125" s="79" t="s">
        <v>1467</v>
      </c>
      <c r="AH125" s="79"/>
      <c r="AI125" s="85" t="s">
        <v>1459</v>
      </c>
      <c r="AJ125" s="79" t="b">
        <v>0</v>
      </c>
      <c r="AK125" s="79">
        <v>2</v>
      </c>
      <c r="AL125" s="85" t="s">
        <v>1459</v>
      </c>
      <c r="AM125" s="79" t="s">
        <v>1487</v>
      </c>
      <c r="AN125" s="79" t="b">
        <v>0</v>
      </c>
      <c r="AO125" s="85" t="s">
        <v>1317</v>
      </c>
      <c r="AP125" s="79" t="s">
        <v>1499</v>
      </c>
      <c r="AQ125" s="79">
        <v>0</v>
      </c>
      <c r="AR125" s="79">
        <v>0</v>
      </c>
      <c r="AS125" s="79"/>
      <c r="AT125" s="79"/>
      <c r="AU125" s="79"/>
      <c r="AV125" s="79"/>
      <c r="AW125" s="79"/>
      <c r="AX125" s="79"/>
      <c r="AY125" s="79"/>
      <c r="AZ125" s="79"/>
      <c r="BA125">
        <v>2</v>
      </c>
      <c r="BB125" s="78" t="str">
        <f>REPLACE(INDEX(GroupVertices[Group],MATCH(Edges25[[#This Row],[Vertex 1]],GroupVertices[Vertex],0)),1,1,"")</f>
        <v>1</v>
      </c>
      <c r="BC125" s="78" t="str">
        <f>REPLACE(INDEX(GroupVertices[Group],MATCH(Edges25[[#This Row],[Vertex 2]],GroupVertices[Vertex],0)),1,1,"")</f>
        <v>1</v>
      </c>
      <c r="BD125" s="48">
        <v>1</v>
      </c>
      <c r="BE125" s="49">
        <v>3.4482758620689653</v>
      </c>
      <c r="BF125" s="48">
        <v>0</v>
      </c>
      <c r="BG125" s="49">
        <v>0</v>
      </c>
      <c r="BH125" s="48">
        <v>0</v>
      </c>
      <c r="BI125" s="49">
        <v>0</v>
      </c>
      <c r="BJ125" s="48">
        <v>28</v>
      </c>
      <c r="BK125" s="49">
        <v>96.55172413793103</v>
      </c>
      <c r="BL125" s="48">
        <v>29</v>
      </c>
    </row>
    <row r="126" spans="1:64" ht="15">
      <c r="A126" s="64" t="s">
        <v>295</v>
      </c>
      <c r="B126" s="64" t="s">
        <v>298</v>
      </c>
      <c r="C126" s="65"/>
      <c r="D126" s="66"/>
      <c r="E126" s="67"/>
      <c r="F126" s="68"/>
      <c r="G126" s="65"/>
      <c r="H126" s="69"/>
      <c r="I126" s="70"/>
      <c r="J126" s="70"/>
      <c r="K126" s="34" t="s">
        <v>65</v>
      </c>
      <c r="L126" s="77">
        <v>178</v>
      </c>
      <c r="M126" s="77"/>
      <c r="N126" s="72"/>
      <c r="O126" s="79" t="s">
        <v>369</v>
      </c>
      <c r="P126" s="81">
        <v>43699.53266203704</v>
      </c>
      <c r="Q126" s="79" t="s">
        <v>461</v>
      </c>
      <c r="R126" s="79"/>
      <c r="S126" s="79"/>
      <c r="T126" s="79"/>
      <c r="U126" s="79"/>
      <c r="V126" s="83" t="s">
        <v>903</v>
      </c>
      <c r="W126" s="81">
        <v>43699.53266203704</v>
      </c>
      <c r="X126" s="83" t="s">
        <v>1058</v>
      </c>
      <c r="Y126" s="79"/>
      <c r="Z126" s="79"/>
      <c r="AA126" s="85" t="s">
        <v>1318</v>
      </c>
      <c r="AB126" s="79"/>
      <c r="AC126" s="79" t="b">
        <v>0</v>
      </c>
      <c r="AD126" s="79">
        <v>0</v>
      </c>
      <c r="AE126" s="85" t="s">
        <v>1459</v>
      </c>
      <c r="AF126" s="79" t="b">
        <v>0</v>
      </c>
      <c r="AG126" s="79" t="s">
        <v>1467</v>
      </c>
      <c r="AH126" s="79"/>
      <c r="AI126" s="85" t="s">
        <v>1459</v>
      </c>
      <c r="AJ126" s="79" t="b">
        <v>0</v>
      </c>
      <c r="AK126" s="79">
        <v>2</v>
      </c>
      <c r="AL126" s="85" t="s">
        <v>1316</v>
      </c>
      <c r="AM126" s="79" t="s">
        <v>1487</v>
      </c>
      <c r="AN126" s="79" t="b">
        <v>0</v>
      </c>
      <c r="AO126" s="85" t="s">
        <v>1316</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v>
      </c>
      <c r="BC126" s="78" t="str">
        <f>REPLACE(INDEX(GroupVertices[Group],MATCH(Edges25[[#This Row],[Vertex 2]],GroupVertices[Vertex],0)),1,1,"")</f>
        <v>1</v>
      </c>
      <c r="BD126" s="48">
        <v>1</v>
      </c>
      <c r="BE126" s="49">
        <v>3.5714285714285716</v>
      </c>
      <c r="BF126" s="48">
        <v>0</v>
      </c>
      <c r="BG126" s="49">
        <v>0</v>
      </c>
      <c r="BH126" s="48">
        <v>0</v>
      </c>
      <c r="BI126" s="49">
        <v>0</v>
      </c>
      <c r="BJ126" s="48">
        <v>27</v>
      </c>
      <c r="BK126" s="49">
        <v>96.42857142857143</v>
      </c>
      <c r="BL126" s="48">
        <v>28</v>
      </c>
    </row>
    <row r="127" spans="1:64" ht="15">
      <c r="A127" s="64" t="s">
        <v>295</v>
      </c>
      <c r="B127" s="64" t="s">
        <v>364</v>
      </c>
      <c r="C127" s="65"/>
      <c r="D127" s="66"/>
      <c r="E127" s="67"/>
      <c r="F127" s="68"/>
      <c r="G127" s="65"/>
      <c r="H127" s="69"/>
      <c r="I127" s="70"/>
      <c r="J127" s="70"/>
      <c r="K127" s="34" t="s">
        <v>65</v>
      </c>
      <c r="L127" s="77">
        <v>180</v>
      </c>
      <c r="M127" s="77"/>
      <c r="N127" s="72"/>
      <c r="O127" s="79" t="s">
        <v>369</v>
      </c>
      <c r="P127" s="81">
        <v>43700.29809027778</v>
      </c>
      <c r="Q127" s="79" t="s">
        <v>462</v>
      </c>
      <c r="R127" s="79"/>
      <c r="S127" s="79"/>
      <c r="T127" s="79" t="s">
        <v>678</v>
      </c>
      <c r="U127" s="79"/>
      <c r="V127" s="83" t="s">
        <v>903</v>
      </c>
      <c r="W127" s="81">
        <v>43700.29809027778</v>
      </c>
      <c r="X127" s="83" t="s">
        <v>1059</v>
      </c>
      <c r="Y127" s="79"/>
      <c r="Z127" s="79"/>
      <c r="AA127" s="85" t="s">
        <v>1319</v>
      </c>
      <c r="AB127" s="79"/>
      <c r="AC127" s="79" t="b">
        <v>0</v>
      </c>
      <c r="AD127" s="79">
        <v>0</v>
      </c>
      <c r="AE127" s="85" t="s">
        <v>1459</v>
      </c>
      <c r="AF127" s="79" t="b">
        <v>0</v>
      </c>
      <c r="AG127" s="79" t="s">
        <v>1467</v>
      </c>
      <c r="AH127" s="79"/>
      <c r="AI127" s="85" t="s">
        <v>1459</v>
      </c>
      <c r="AJ127" s="79" t="b">
        <v>0</v>
      </c>
      <c r="AK127" s="79">
        <v>2</v>
      </c>
      <c r="AL127" s="85" t="s">
        <v>1209</v>
      </c>
      <c r="AM127" s="79" t="s">
        <v>1487</v>
      </c>
      <c r="AN127" s="79" t="b">
        <v>0</v>
      </c>
      <c r="AO127" s="85" t="s">
        <v>1209</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4</v>
      </c>
      <c r="BD127" s="48">
        <v>4</v>
      </c>
      <c r="BE127" s="49">
        <v>18.181818181818183</v>
      </c>
      <c r="BF127" s="48">
        <v>0</v>
      </c>
      <c r="BG127" s="49">
        <v>0</v>
      </c>
      <c r="BH127" s="48">
        <v>0</v>
      </c>
      <c r="BI127" s="49">
        <v>0</v>
      </c>
      <c r="BJ127" s="48">
        <v>18</v>
      </c>
      <c r="BK127" s="49">
        <v>81.81818181818181</v>
      </c>
      <c r="BL127" s="48">
        <v>22</v>
      </c>
    </row>
    <row r="128" spans="1:64" ht="15">
      <c r="A128" s="64" t="s">
        <v>299</v>
      </c>
      <c r="B128" s="64" t="s">
        <v>354</v>
      </c>
      <c r="C128" s="65"/>
      <c r="D128" s="66"/>
      <c r="E128" s="67"/>
      <c r="F128" s="68"/>
      <c r="G128" s="65"/>
      <c r="H128" s="69"/>
      <c r="I128" s="70"/>
      <c r="J128" s="70"/>
      <c r="K128" s="34" t="s">
        <v>65</v>
      </c>
      <c r="L128" s="77">
        <v>182</v>
      </c>
      <c r="M128" s="77"/>
      <c r="N128" s="72"/>
      <c r="O128" s="79" t="s">
        <v>369</v>
      </c>
      <c r="P128" s="81">
        <v>43691.4612037037</v>
      </c>
      <c r="Q128" s="79" t="s">
        <v>429</v>
      </c>
      <c r="R128" s="79"/>
      <c r="S128" s="79"/>
      <c r="T128" s="79" t="s">
        <v>674</v>
      </c>
      <c r="U128" s="79"/>
      <c r="V128" s="83" t="s">
        <v>906</v>
      </c>
      <c r="W128" s="81">
        <v>43691.4612037037</v>
      </c>
      <c r="X128" s="83" t="s">
        <v>1060</v>
      </c>
      <c r="Y128" s="79"/>
      <c r="Z128" s="79"/>
      <c r="AA128" s="85" t="s">
        <v>1320</v>
      </c>
      <c r="AB128" s="79"/>
      <c r="AC128" s="79" t="b">
        <v>0</v>
      </c>
      <c r="AD128" s="79">
        <v>0</v>
      </c>
      <c r="AE128" s="85" t="s">
        <v>1459</v>
      </c>
      <c r="AF128" s="79" t="b">
        <v>0</v>
      </c>
      <c r="AG128" s="79" t="s">
        <v>1467</v>
      </c>
      <c r="AH128" s="79"/>
      <c r="AI128" s="85" t="s">
        <v>1459</v>
      </c>
      <c r="AJ128" s="79" t="b">
        <v>0</v>
      </c>
      <c r="AK128" s="79">
        <v>3</v>
      </c>
      <c r="AL128" s="85" t="s">
        <v>1355</v>
      </c>
      <c r="AM128" s="79" t="s">
        <v>1486</v>
      </c>
      <c r="AN128" s="79" t="b">
        <v>0</v>
      </c>
      <c r="AO128" s="85" t="s">
        <v>1355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c r="BE128" s="49"/>
      <c r="BF128" s="48"/>
      <c r="BG128" s="49"/>
      <c r="BH128" s="48"/>
      <c r="BI128" s="49"/>
      <c r="BJ128" s="48"/>
      <c r="BK128" s="49"/>
      <c r="BL128" s="48"/>
    </row>
    <row r="129" spans="1:64" ht="15">
      <c r="A129" s="64" t="s">
        <v>300</v>
      </c>
      <c r="B129" s="64" t="s">
        <v>354</v>
      </c>
      <c r="C129" s="65"/>
      <c r="D129" s="66"/>
      <c r="E129" s="67"/>
      <c r="F129" s="68"/>
      <c r="G129" s="65"/>
      <c r="H129" s="69"/>
      <c r="I129" s="70"/>
      <c r="J129" s="70"/>
      <c r="K129" s="34" t="s">
        <v>65</v>
      </c>
      <c r="L129" s="77">
        <v>183</v>
      </c>
      <c r="M129" s="77"/>
      <c r="N129" s="72"/>
      <c r="O129" s="79" t="s">
        <v>369</v>
      </c>
      <c r="P129" s="81">
        <v>43691.34085648148</v>
      </c>
      <c r="Q129" s="79" t="s">
        <v>429</v>
      </c>
      <c r="R129" s="79"/>
      <c r="S129" s="79"/>
      <c r="T129" s="79" t="s">
        <v>674</v>
      </c>
      <c r="U129" s="79"/>
      <c r="V129" s="83" t="s">
        <v>907</v>
      </c>
      <c r="W129" s="81">
        <v>43691.34085648148</v>
      </c>
      <c r="X129" s="83" t="s">
        <v>1061</v>
      </c>
      <c r="Y129" s="79"/>
      <c r="Z129" s="79"/>
      <c r="AA129" s="85" t="s">
        <v>1321</v>
      </c>
      <c r="AB129" s="79"/>
      <c r="AC129" s="79" t="b">
        <v>0</v>
      </c>
      <c r="AD129" s="79">
        <v>0</v>
      </c>
      <c r="AE129" s="85" t="s">
        <v>1459</v>
      </c>
      <c r="AF129" s="79" t="b">
        <v>0</v>
      </c>
      <c r="AG129" s="79" t="s">
        <v>1467</v>
      </c>
      <c r="AH129" s="79"/>
      <c r="AI129" s="85" t="s">
        <v>1459</v>
      </c>
      <c r="AJ129" s="79" t="b">
        <v>0</v>
      </c>
      <c r="AK129" s="79">
        <v>3</v>
      </c>
      <c r="AL129" s="85" t="s">
        <v>1355</v>
      </c>
      <c r="AM129" s="79" t="s">
        <v>1489</v>
      </c>
      <c r="AN129" s="79" t="b">
        <v>0</v>
      </c>
      <c r="AO129" s="85" t="s">
        <v>1355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4</v>
      </c>
      <c r="BD129" s="48"/>
      <c r="BE129" s="49"/>
      <c r="BF129" s="48"/>
      <c r="BG129" s="49"/>
      <c r="BH129" s="48"/>
      <c r="BI129" s="49"/>
      <c r="BJ129" s="48"/>
      <c r="BK129" s="49"/>
      <c r="BL129" s="48"/>
    </row>
    <row r="130" spans="1:64" ht="15">
      <c r="A130" s="64" t="s">
        <v>301</v>
      </c>
      <c r="B130" s="64" t="s">
        <v>301</v>
      </c>
      <c r="C130" s="65"/>
      <c r="D130" s="66"/>
      <c r="E130" s="67"/>
      <c r="F130" s="68"/>
      <c r="G130" s="65"/>
      <c r="H130" s="69"/>
      <c r="I130" s="70"/>
      <c r="J130" s="70"/>
      <c r="K130" s="34" t="s">
        <v>65</v>
      </c>
      <c r="L130" s="77">
        <v>184</v>
      </c>
      <c r="M130" s="77"/>
      <c r="N130" s="72"/>
      <c r="O130" s="79" t="s">
        <v>176</v>
      </c>
      <c r="P130" s="81">
        <v>43698.70689814815</v>
      </c>
      <c r="Q130" s="79" t="s">
        <v>463</v>
      </c>
      <c r="R130" s="83" t="s">
        <v>592</v>
      </c>
      <c r="S130" s="79" t="s">
        <v>635</v>
      </c>
      <c r="T130" s="79" t="s">
        <v>716</v>
      </c>
      <c r="U130" s="83" t="s">
        <v>797</v>
      </c>
      <c r="V130" s="83" t="s">
        <v>797</v>
      </c>
      <c r="W130" s="81">
        <v>43698.70689814815</v>
      </c>
      <c r="X130" s="83" t="s">
        <v>1062</v>
      </c>
      <c r="Y130" s="79"/>
      <c r="Z130" s="79"/>
      <c r="AA130" s="85" t="s">
        <v>1322</v>
      </c>
      <c r="AB130" s="79"/>
      <c r="AC130" s="79" t="b">
        <v>0</v>
      </c>
      <c r="AD130" s="79">
        <v>9</v>
      </c>
      <c r="AE130" s="85" t="s">
        <v>1459</v>
      </c>
      <c r="AF130" s="79" t="b">
        <v>0</v>
      </c>
      <c r="AG130" s="79" t="s">
        <v>1467</v>
      </c>
      <c r="AH130" s="79"/>
      <c r="AI130" s="85" t="s">
        <v>1459</v>
      </c>
      <c r="AJ130" s="79" t="b">
        <v>0</v>
      </c>
      <c r="AK130" s="79">
        <v>0</v>
      </c>
      <c r="AL130" s="85" t="s">
        <v>1459</v>
      </c>
      <c r="AM130" s="79" t="s">
        <v>1496</v>
      </c>
      <c r="AN130" s="79" t="b">
        <v>0</v>
      </c>
      <c r="AO130" s="85" t="s">
        <v>1322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2</v>
      </c>
      <c r="BE130" s="49">
        <v>18.181818181818183</v>
      </c>
      <c r="BF130" s="48">
        <v>0</v>
      </c>
      <c r="BG130" s="49">
        <v>0</v>
      </c>
      <c r="BH130" s="48">
        <v>0</v>
      </c>
      <c r="BI130" s="49">
        <v>0</v>
      </c>
      <c r="BJ130" s="48">
        <v>9</v>
      </c>
      <c r="BK130" s="49">
        <v>81.81818181818181</v>
      </c>
      <c r="BL130" s="48">
        <v>11</v>
      </c>
    </row>
    <row r="131" spans="1:64" ht="15">
      <c r="A131" s="64" t="s">
        <v>295</v>
      </c>
      <c r="B131" s="64" t="s">
        <v>301</v>
      </c>
      <c r="C131" s="65"/>
      <c r="D131" s="66"/>
      <c r="E131" s="67"/>
      <c r="F131" s="68"/>
      <c r="G131" s="65"/>
      <c r="H131" s="69"/>
      <c r="I131" s="70"/>
      <c r="J131" s="70"/>
      <c r="K131" s="34" t="s">
        <v>65</v>
      </c>
      <c r="L131" s="77">
        <v>185</v>
      </c>
      <c r="M131" s="77"/>
      <c r="N131" s="72"/>
      <c r="O131" s="79" t="s">
        <v>369</v>
      </c>
      <c r="P131" s="81">
        <v>43700.44527777778</v>
      </c>
      <c r="Q131" s="79" t="s">
        <v>464</v>
      </c>
      <c r="R131" s="83" t="s">
        <v>593</v>
      </c>
      <c r="S131" s="79" t="s">
        <v>650</v>
      </c>
      <c r="T131" s="79" t="s">
        <v>717</v>
      </c>
      <c r="U131" s="79"/>
      <c r="V131" s="83" t="s">
        <v>903</v>
      </c>
      <c r="W131" s="81">
        <v>43700.44527777778</v>
      </c>
      <c r="X131" s="83" t="s">
        <v>1063</v>
      </c>
      <c r="Y131" s="79"/>
      <c r="Z131" s="79"/>
      <c r="AA131" s="85" t="s">
        <v>1323</v>
      </c>
      <c r="AB131" s="79"/>
      <c r="AC131" s="79" t="b">
        <v>0</v>
      </c>
      <c r="AD131" s="79">
        <v>10</v>
      </c>
      <c r="AE131" s="85" t="s">
        <v>1459</v>
      </c>
      <c r="AF131" s="79" t="b">
        <v>0</v>
      </c>
      <c r="AG131" s="79" t="s">
        <v>1467</v>
      </c>
      <c r="AH131" s="79"/>
      <c r="AI131" s="85" t="s">
        <v>1459</v>
      </c>
      <c r="AJ131" s="79" t="b">
        <v>0</v>
      </c>
      <c r="AK131" s="79">
        <v>2</v>
      </c>
      <c r="AL131" s="85" t="s">
        <v>1459</v>
      </c>
      <c r="AM131" s="79" t="s">
        <v>1487</v>
      </c>
      <c r="AN131" s="79" t="b">
        <v>0</v>
      </c>
      <c r="AO131" s="85" t="s">
        <v>1323</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2</v>
      </c>
      <c r="BE131" s="49">
        <v>8</v>
      </c>
      <c r="BF131" s="48">
        <v>0</v>
      </c>
      <c r="BG131" s="49">
        <v>0</v>
      </c>
      <c r="BH131" s="48">
        <v>0</v>
      </c>
      <c r="BI131" s="49">
        <v>0</v>
      </c>
      <c r="BJ131" s="48">
        <v>23</v>
      </c>
      <c r="BK131" s="49">
        <v>92</v>
      </c>
      <c r="BL131" s="48">
        <v>25</v>
      </c>
    </row>
    <row r="132" spans="1:64" ht="15">
      <c r="A132" s="64" t="s">
        <v>300</v>
      </c>
      <c r="B132" s="64" t="s">
        <v>301</v>
      </c>
      <c r="C132" s="65"/>
      <c r="D132" s="66"/>
      <c r="E132" s="67"/>
      <c r="F132" s="68"/>
      <c r="G132" s="65"/>
      <c r="H132" s="69"/>
      <c r="I132" s="70"/>
      <c r="J132" s="70"/>
      <c r="K132" s="34" t="s">
        <v>65</v>
      </c>
      <c r="L132" s="77">
        <v>186</v>
      </c>
      <c r="M132" s="77"/>
      <c r="N132" s="72"/>
      <c r="O132" s="79" t="s">
        <v>369</v>
      </c>
      <c r="P132" s="81">
        <v>43700.44894675926</v>
      </c>
      <c r="Q132" s="79" t="s">
        <v>465</v>
      </c>
      <c r="R132" s="79"/>
      <c r="S132" s="79"/>
      <c r="T132" s="79"/>
      <c r="U132" s="79"/>
      <c r="V132" s="83" t="s">
        <v>907</v>
      </c>
      <c r="W132" s="81">
        <v>43700.44894675926</v>
      </c>
      <c r="X132" s="83" t="s">
        <v>1064</v>
      </c>
      <c r="Y132" s="79"/>
      <c r="Z132" s="79"/>
      <c r="AA132" s="85" t="s">
        <v>1324</v>
      </c>
      <c r="AB132" s="79"/>
      <c r="AC132" s="79" t="b">
        <v>0</v>
      </c>
      <c r="AD132" s="79">
        <v>0</v>
      </c>
      <c r="AE132" s="85" t="s">
        <v>1459</v>
      </c>
      <c r="AF132" s="79" t="b">
        <v>0</v>
      </c>
      <c r="AG132" s="79" t="s">
        <v>1467</v>
      </c>
      <c r="AH132" s="79"/>
      <c r="AI132" s="85" t="s">
        <v>1459</v>
      </c>
      <c r="AJ132" s="79" t="b">
        <v>0</v>
      </c>
      <c r="AK132" s="79">
        <v>2</v>
      </c>
      <c r="AL132" s="85" t="s">
        <v>1323</v>
      </c>
      <c r="AM132" s="79" t="s">
        <v>1489</v>
      </c>
      <c r="AN132" s="79" t="b">
        <v>0</v>
      </c>
      <c r="AO132" s="85" t="s">
        <v>1323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2</v>
      </c>
      <c r="BE132" s="49">
        <v>9.090909090909092</v>
      </c>
      <c r="BF132" s="48">
        <v>0</v>
      </c>
      <c r="BG132" s="49">
        <v>0</v>
      </c>
      <c r="BH132" s="48">
        <v>0</v>
      </c>
      <c r="BI132" s="49">
        <v>0</v>
      </c>
      <c r="BJ132" s="48">
        <v>20</v>
      </c>
      <c r="BK132" s="49">
        <v>90.9090909090909</v>
      </c>
      <c r="BL132" s="48">
        <v>22</v>
      </c>
    </row>
    <row r="133" spans="1:64" ht="15">
      <c r="A133" s="64" t="s">
        <v>302</v>
      </c>
      <c r="B133" s="64" t="s">
        <v>303</v>
      </c>
      <c r="C133" s="65"/>
      <c r="D133" s="66"/>
      <c r="E133" s="67"/>
      <c r="F133" s="68"/>
      <c r="G133" s="65"/>
      <c r="H133" s="69"/>
      <c r="I133" s="70"/>
      <c r="J133" s="70"/>
      <c r="K133" s="34" t="s">
        <v>66</v>
      </c>
      <c r="L133" s="77">
        <v>189</v>
      </c>
      <c r="M133" s="77"/>
      <c r="N133" s="72"/>
      <c r="O133" s="79" t="s">
        <v>369</v>
      </c>
      <c r="P133" s="81">
        <v>43688.50865740741</v>
      </c>
      <c r="Q133" s="79" t="s">
        <v>466</v>
      </c>
      <c r="R133" s="79"/>
      <c r="S133" s="79"/>
      <c r="T133" s="79" t="s">
        <v>718</v>
      </c>
      <c r="U133" s="79"/>
      <c r="V133" s="83" t="s">
        <v>908</v>
      </c>
      <c r="W133" s="81">
        <v>43688.50865740741</v>
      </c>
      <c r="X133" s="83" t="s">
        <v>1065</v>
      </c>
      <c r="Y133" s="79"/>
      <c r="Z133" s="79"/>
      <c r="AA133" s="85" t="s">
        <v>1325</v>
      </c>
      <c r="AB133" s="79"/>
      <c r="AC133" s="79" t="b">
        <v>0</v>
      </c>
      <c r="AD133" s="79">
        <v>0</v>
      </c>
      <c r="AE133" s="85" t="s">
        <v>1459</v>
      </c>
      <c r="AF133" s="79" t="b">
        <v>0</v>
      </c>
      <c r="AG133" s="79" t="s">
        <v>1468</v>
      </c>
      <c r="AH133" s="79"/>
      <c r="AI133" s="85" t="s">
        <v>1459</v>
      </c>
      <c r="AJ133" s="79" t="b">
        <v>0</v>
      </c>
      <c r="AK133" s="79">
        <v>1</v>
      </c>
      <c r="AL133" s="85" t="s">
        <v>1326</v>
      </c>
      <c r="AM133" s="79" t="s">
        <v>1489</v>
      </c>
      <c r="AN133" s="79" t="b">
        <v>0</v>
      </c>
      <c r="AO133" s="85" t="s">
        <v>1326</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3</v>
      </c>
      <c r="BC133" s="78" t="str">
        <f>REPLACE(INDEX(GroupVertices[Group],MATCH(Edges25[[#This Row],[Vertex 2]],GroupVertices[Vertex],0)),1,1,"")</f>
        <v>3</v>
      </c>
      <c r="BD133" s="48">
        <v>0</v>
      </c>
      <c r="BE133" s="49">
        <v>0</v>
      </c>
      <c r="BF133" s="48">
        <v>0</v>
      </c>
      <c r="BG133" s="49">
        <v>0</v>
      </c>
      <c r="BH133" s="48">
        <v>0</v>
      </c>
      <c r="BI133" s="49">
        <v>0</v>
      </c>
      <c r="BJ133" s="48">
        <v>17</v>
      </c>
      <c r="BK133" s="49">
        <v>100</v>
      </c>
      <c r="BL133" s="48">
        <v>17</v>
      </c>
    </row>
    <row r="134" spans="1:64" ht="15">
      <c r="A134" s="64" t="s">
        <v>303</v>
      </c>
      <c r="B134" s="64" t="s">
        <v>302</v>
      </c>
      <c r="C134" s="65"/>
      <c r="D134" s="66"/>
      <c r="E134" s="67"/>
      <c r="F134" s="68"/>
      <c r="G134" s="65"/>
      <c r="H134" s="69"/>
      <c r="I134" s="70"/>
      <c r="J134" s="70"/>
      <c r="K134" s="34" t="s">
        <v>66</v>
      </c>
      <c r="L134" s="77">
        <v>190</v>
      </c>
      <c r="M134" s="77"/>
      <c r="N134" s="72"/>
      <c r="O134" s="79" t="s">
        <v>369</v>
      </c>
      <c r="P134" s="81">
        <v>43650.458344907405</v>
      </c>
      <c r="Q134" s="79" t="s">
        <v>467</v>
      </c>
      <c r="R134" s="83" t="s">
        <v>594</v>
      </c>
      <c r="S134" s="79" t="s">
        <v>645</v>
      </c>
      <c r="T134" s="79" t="s">
        <v>719</v>
      </c>
      <c r="U134" s="79"/>
      <c r="V134" s="83" t="s">
        <v>909</v>
      </c>
      <c r="W134" s="81">
        <v>43650.458344907405</v>
      </c>
      <c r="X134" s="83" t="s">
        <v>1066</v>
      </c>
      <c r="Y134" s="79"/>
      <c r="Z134" s="79"/>
      <c r="AA134" s="85" t="s">
        <v>1326</v>
      </c>
      <c r="AB134" s="79"/>
      <c r="AC134" s="79" t="b">
        <v>0</v>
      </c>
      <c r="AD134" s="79">
        <v>5</v>
      </c>
      <c r="AE134" s="85" t="s">
        <v>1459</v>
      </c>
      <c r="AF134" s="79" t="b">
        <v>0</v>
      </c>
      <c r="AG134" s="79" t="s">
        <v>1468</v>
      </c>
      <c r="AH134" s="79"/>
      <c r="AI134" s="85" t="s">
        <v>1459</v>
      </c>
      <c r="AJ134" s="79" t="b">
        <v>0</v>
      </c>
      <c r="AK134" s="79">
        <v>2</v>
      </c>
      <c r="AL134" s="85" t="s">
        <v>1459</v>
      </c>
      <c r="AM134" s="79" t="s">
        <v>1495</v>
      </c>
      <c r="AN134" s="79" t="b">
        <v>0</v>
      </c>
      <c r="AO134" s="85" t="s">
        <v>1326</v>
      </c>
      <c r="AP134" s="79" t="s">
        <v>1499</v>
      </c>
      <c r="AQ134" s="79">
        <v>0</v>
      </c>
      <c r="AR134" s="79">
        <v>0</v>
      </c>
      <c r="AS134" s="79"/>
      <c r="AT134" s="79"/>
      <c r="AU134" s="79"/>
      <c r="AV134" s="79"/>
      <c r="AW134" s="79"/>
      <c r="AX134" s="79"/>
      <c r="AY134" s="79"/>
      <c r="AZ134" s="79"/>
      <c r="BA134">
        <v>1</v>
      </c>
      <c r="BB134" s="78" t="str">
        <f>REPLACE(INDEX(GroupVertices[Group],MATCH(Edges25[[#This Row],[Vertex 1]],GroupVertices[Vertex],0)),1,1,"")</f>
        <v>3</v>
      </c>
      <c r="BC134" s="78" t="str">
        <f>REPLACE(INDEX(GroupVertices[Group],MATCH(Edges25[[#This Row],[Vertex 2]],GroupVertices[Vertex],0)),1,1,"")</f>
        <v>3</v>
      </c>
      <c r="BD134" s="48">
        <v>0</v>
      </c>
      <c r="BE134" s="49">
        <v>0</v>
      </c>
      <c r="BF134" s="48">
        <v>0</v>
      </c>
      <c r="BG134" s="49">
        <v>0</v>
      </c>
      <c r="BH134" s="48">
        <v>0</v>
      </c>
      <c r="BI134" s="49">
        <v>0</v>
      </c>
      <c r="BJ134" s="48">
        <v>28</v>
      </c>
      <c r="BK134" s="49">
        <v>100</v>
      </c>
      <c r="BL134" s="48">
        <v>28</v>
      </c>
    </row>
    <row r="135" spans="1:64" ht="15">
      <c r="A135" s="64" t="s">
        <v>304</v>
      </c>
      <c r="B135" s="64" t="s">
        <v>303</v>
      </c>
      <c r="C135" s="65"/>
      <c r="D135" s="66"/>
      <c r="E135" s="67"/>
      <c r="F135" s="68"/>
      <c r="G135" s="65"/>
      <c r="H135" s="69"/>
      <c r="I135" s="70"/>
      <c r="J135" s="70"/>
      <c r="K135" s="34" t="s">
        <v>66</v>
      </c>
      <c r="L135" s="77">
        <v>191</v>
      </c>
      <c r="M135" s="77"/>
      <c r="N135" s="72"/>
      <c r="O135" s="79" t="s">
        <v>369</v>
      </c>
      <c r="P135" s="81">
        <v>43694.72042824074</v>
      </c>
      <c r="Q135" s="79" t="s">
        <v>423</v>
      </c>
      <c r="R135" s="79"/>
      <c r="S135" s="79"/>
      <c r="T135" s="79"/>
      <c r="U135" s="79"/>
      <c r="V135" s="83" t="s">
        <v>910</v>
      </c>
      <c r="W135" s="81">
        <v>43694.72042824074</v>
      </c>
      <c r="X135" s="83" t="s">
        <v>1067</v>
      </c>
      <c r="Y135" s="79"/>
      <c r="Z135" s="79"/>
      <c r="AA135" s="85" t="s">
        <v>1327</v>
      </c>
      <c r="AB135" s="79"/>
      <c r="AC135" s="79" t="b">
        <v>0</v>
      </c>
      <c r="AD135" s="79">
        <v>0</v>
      </c>
      <c r="AE135" s="85" t="s">
        <v>1459</v>
      </c>
      <c r="AF135" s="79" t="b">
        <v>0</v>
      </c>
      <c r="AG135" s="79" t="s">
        <v>1468</v>
      </c>
      <c r="AH135" s="79"/>
      <c r="AI135" s="85" t="s">
        <v>1459</v>
      </c>
      <c r="AJ135" s="79" t="b">
        <v>0</v>
      </c>
      <c r="AK135" s="79">
        <v>4</v>
      </c>
      <c r="AL135" s="85" t="s">
        <v>1328</v>
      </c>
      <c r="AM135" s="79" t="s">
        <v>1488</v>
      </c>
      <c r="AN135" s="79" t="b">
        <v>0</v>
      </c>
      <c r="AO135" s="85" t="s">
        <v>1328</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3</v>
      </c>
      <c r="BC135" s="78" t="str">
        <f>REPLACE(INDEX(GroupVertices[Group],MATCH(Edges25[[#This Row],[Vertex 2]],GroupVertices[Vertex],0)),1,1,"")</f>
        <v>3</v>
      </c>
      <c r="BD135" s="48">
        <v>0</v>
      </c>
      <c r="BE135" s="49">
        <v>0</v>
      </c>
      <c r="BF135" s="48">
        <v>0</v>
      </c>
      <c r="BG135" s="49">
        <v>0</v>
      </c>
      <c r="BH135" s="48">
        <v>0</v>
      </c>
      <c r="BI135" s="49">
        <v>0</v>
      </c>
      <c r="BJ135" s="48">
        <v>15</v>
      </c>
      <c r="BK135" s="49">
        <v>100</v>
      </c>
      <c r="BL135" s="48">
        <v>15</v>
      </c>
    </row>
    <row r="136" spans="1:64" ht="15">
      <c r="A136" s="64" t="s">
        <v>303</v>
      </c>
      <c r="B136" s="64" t="s">
        <v>304</v>
      </c>
      <c r="C136" s="65"/>
      <c r="D136" s="66"/>
      <c r="E136" s="67"/>
      <c r="F136" s="68"/>
      <c r="G136" s="65"/>
      <c r="H136" s="69"/>
      <c r="I136" s="70"/>
      <c r="J136" s="70"/>
      <c r="K136" s="34" t="s">
        <v>66</v>
      </c>
      <c r="L136" s="77">
        <v>192</v>
      </c>
      <c r="M136" s="77"/>
      <c r="N136" s="72"/>
      <c r="O136" s="79" t="s">
        <v>369</v>
      </c>
      <c r="P136" s="81">
        <v>43694.500393518516</v>
      </c>
      <c r="Q136" s="79" t="s">
        <v>468</v>
      </c>
      <c r="R136" s="83" t="s">
        <v>595</v>
      </c>
      <c r="S136" s="79" t="s">
        <v>645</v>
      </c>
      <c r="T136" s="79" t="s">
        <v>720</v>
      </c>
      <c r="U136" s="79"/>
      <c r="V136" s="83" t="s">
        <v>909</v>
      </c>
      <c r="W136" s="81">
        <v>43694.500393518516</v>
      </c>
      <c r="X136" s="83" t="s">
        <v>1068</v>
      </c>
      <c r="Y136" s="79"/>
      <c r="Z136" s="79"/>
      <c r="AA136" s="85" t="s">
        <v>1328</v>
      </c>
      <c r="AB136" s="79"/>
      <c r="AC136" s="79" t="b">
        <v>0</v>
      </c>
      <c r="AD136" s="79">
        <v>5</v>
      </c>
      <c r="AE136" s="85" t="s">
        <v>1459</v>
      </c>
      <c r="AF136" s="79" t="b">
        <v>0</v>
      </c>
      <c r="AG136" s="79" t="s">
        <v>1468</v>
      </c>
      <c r="AH136" s="79"/>
      <c r="AI136" s="85" t="s">
        <v>1459</v>
      </c>
      <c r="AJ136" s="79" t="b">
        <v>0</v>
      </c>
      <c r="AK136" s="79">
        <v>4</v>
      </c>
      <c r="AL136" s="85" t="s">
        <v>1459</v>
      </c>
      <c r="AM136" s="79" t="s">
        <v>1487</v>
      </c>
      <c r="AN136" s="79" t="b">
        <v>0</v>
      </c>
      <c r="AO136" s="85" t="s">
        <v>1328</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3</v>
      </c>
      <c r="BD136" s="48">
        <v>0</v>
      </c>
      <c r="BE136" s="49">
        <v>0</v>
      </c>
      <c r="BF136" s="48">
        <v>0</v>
      </c>
      <c r="BG136" s="49">
        <v>0</v>
      </c>
      <c r="BH136" s="48">
        <v>0</v>
      </c>
      <c r="BI136" s="49">
        <v>0</v>
      </c>
      <c r="BJ136" s="48">
        <v>16</v>
      </c>
      <c r="BK136" s="49">
        <v>100</v>
      </c>
      <c r="BL136" s="48">
        <v>16</v>
      </c>
    </row>
    <row r="137" spans="1:64" ht="15">
      <c r="A137" s="64" t="s">
        <v>305</v>
      </c>
      <c r="B137" s="64" t="s">
        <v>303</v>
      </c>
      <c r="C137" s="65"/>
      <c r="D137" s="66"/>
      <c r="E137" s="67"/>
      <c r="F137" s="68"/>
      <c r="G137" s="65"/>
      <c r="H137" s="69"/>
      <c r="I137" s="70"/>
      <c r="J137" s="70"/>
      <c r="K137" s="34" t="s">
        <v>66</v>
      </c>
      <c r="L137" s="77">
        <v>193</v>
      </c>
      <c r="M137" s="77"/>
      <c r="N137" s="72"/>
      <c r="O137" s="79" t="s">
        <v>369</v>
      </c>
      <c r="P137" s="81">
        <v>43699.34354166667</v>
      </c>
      <c r="Q137" s="79" t="s">
        <v>469</v>
      </c>
      <c r="R137" s="79"/>
      <c r="S137" s="79"/>
      <c r="T137" s="79" t="s">
        <v>721</v>
      </c>
      <c r="U137" s="79"/>
      <c r="V137" s="83" t="s">
        <v>911</v>
      </c>
      <c r="W137" s="81">
        <v>43699.34354166667</v>
      </c>
      <c r="X137" s="83" t="s">
        <v>1069</v>
      </c>
      <c r="Y137" s="79"/>
      <c r="Z137" s="79"/>
      <c r="AA137" s="85" t="s">
        <v>1329</v>
      </c>
      <c r="AB137" s="79"/>
      <c r="AC137" s="79" t="b">
        <v>0</v>
      </c>
      <c r="AD137" s="79">
        <v>0</v>
      </c>
      <c r="AE137" s="85" t="s">
        <v>1459</v>
      </c>
      <c r="AF137" s="79" t="b">
        <v>0</v>
      </c>
      <c r="AG137" s="79" t="s">
        <v>1468</v>
      </c>
      <c r="AH137" s="79"/>
      <c r="AI137" s="85" t="s">
        <v>1459</v>
      </c>
      <c r="AJ137" s="79" t="b">
        <v>0</v>
      </c>
      <c r="AK137" s="79">
        <v>2</v>
      </c>
      <c r="AL137" s="85" t="s">
        <v>1330</v>
      </c>
      <c r="AM137" s="79" t="s">
        <v>1487</v>
      </c>
      <c r="AN137" s="79" t="b">
        <v>0</v>
      </c>
      <c r="AO137" s="85" t="s">
        <v>1330</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5</v>
      </c>
      <c r="BC137" s="78" t="str">
        <f>REPLACE(INDEX(GroupVertices[Group],MATCH(Edges25[[#This Row],[Vertex 2]],GroupVertices[Vertex],0)),1,1,"")</f>
        <v>3</v>
      </c>
      <c r="BD137" s="48">
        <v>0</v>
      </c>
      <c r="BE137" s="49">
        <v>0</v>
      </c>
      <c r="BF137" s="48">
        <v>0</v>
      </c>
      <c r="BG137" s="49">
        <v>0</v>
      </c>
      <c r="BH137" s="48">
        <v>0</v>
      </c>
      <c r="BI137" s="49">
        <v>0</v>
      </c>
      <c r="BJ137" s="48">
        <v>14</v>
      </c>
      <c r="BK137" s="49">
        <v>100</v>
      </c>
      <c r="BL137" s="48">
        <v>14</v>
      </c>
    </row>
    <row r="138" spans="1:64" ht="15">
      <c r="A138" s="64" t="s">
        <v>303</v>
      </c>
      <c r="B138" s="64" t="s">
        <v>305</v>
      </c>
      <c r="C138" s="65"/>
      <c r="D138" s="66"/>
      <c r="E138" s="67"/>
      <c r="F138" s="68"/>
      <c r="G138" s="65"/>
      <c r="H138" s="69"/>
      <c r="I138" s="70"/>
      <c r="J138" s="70"/>
      <c r="K138" s="34" t="s">
        <v>66</v>
      </c>
      <c r="L138" s="77">
        <v>194</v>
      </c>
      <c r="M138" s="77"/>
      <c r="N138" s="72"/>
      <c r="O138" s="79" t="s">
        <v>369</v>
      </c>
      <c r="P138" s="81">
        <v>43699.291180555556</v>
      </c>
      <c r="Q138" s="79" t="s">
        <v>470</v>
      </c>
      <c r="R138" s="83" t="s">
        <v>596</v>
      </c>
      <c r="S138" s="79" t="s">
        <v>645</v>
      </c>
      <c r="T138" s="79" t="s">
        <v>722</v>
      </c>
      <c r="U138" s="79"/>
      <c r="V138" s="83" t="s">
        <v>909</v>
      </c>
      <c r="W138" s="81">
        <v>43699.291180555556</v>
      </c>
      <c r="X138" s="83" t="s">
        <v>1070</v>
      </c>
      <c r="Y138" s="79"/>
      <c r="Z138" s="79"/>
      <c r="AA138" s="85" t="s">
        <v>1330</v>
      </c>
      <c r="AB138" s="79"/>
      <c r="AC138" s="79" t="b">
        <v>0</v>
      </c>
      <c r="AD138" s="79">
        <v>12</v>
      </c>
      <c r="AE138" s="85" t="s">
        <v>1459</v>
      </c>
      <c r="AF138" s="79" t="b">
        <v>0</v>
      </c>
      <c r="AG138" s="79" t="s">
        <v>1468</v>
      </c>
      <c r="AH138" s="79"/>
      <c r="AI138" s="85" t="s">
        <v>1459</v>
      </c>
      <c r="AJ138" s="79" t="b">
        <v>0</v>
      </c>
      <c r="AK138" s="79">
        <v>2</v>
      </c>
      <c r="AL138" s="85" t="s">
        <v>1459</v>
      </c>
      <c r="AM138" s="79" t="s">
        <v>1487</v>
      </c>
      <c r="AN138" s="79" t="b">
        <v>0</v>
      </c>
      <c r="AO138" s="85" t="s">
        <v>1330</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5</v>
      </c>
      <c r="BD138" s="48"/>
      <c r="BE138" s="49"/>
      <c r="BF138" s="48"/>
      <c r="BG138" s="49"/>
      <c r="BH138" s="48"/>
      <c r="BI138" s="49"/>
      <c r="BJ138" s="48"/>
      <c r="BK138" s="49"/>
      <c r="BL138" s="48"/>
    </row>
    <row r="139" spans="1:64" ht="15">
      <c r="A139" s="64" t="s">
        <v>303</v>
      </c>
      <c r="B139" s="64" t="s">
        <v>365</v>
      </c>
      <c r="C139" s="65"/>
      <c r="D139" s="66"/>
      <c r="E139" s="67"/>
      <c r="F139" s="68"/>
      <c r="G139" s="65"/>
      <c r="H139" s="69"/>
      <c r="I139" s="70"/>
      <c r="J139" s="70"/>
      <c r="K139" s="34" t="s">
        <v>65</v>
      </c>
      <c r="L139" s="77">
        <v>195</v>
      </c>
      <c r="M139" s="77"/>
      <c r="N139" s="72"/>
      <c r="O139" s="79" t="s">
        <v>369</v>
      </c>
      <c r="P139" s="81">
        <v>43700.45162037037</v>
      </c>
      <c r="Q139" s="79" t="s">
        <v>471</v>
      </c>
      <c r="R139" s="83" t="s">
        <v>597</v>
      </c>
      <c r="S139" s="79" t="s">
        <v>645</v>
      </c>
      <c r="T139" s="79" t="s">
        <v>723</v>
      </c>
      <c r="U139" s="79"/>
      <c r="V139" s="83" t="s">
        <v>909</v>
      </c>
      <c r="W139" s="81">
        <v>43700.45162037037</v>
      </c>
      <c r="X139" s="83" t="s">
        <v>1071</v>
      </c>
      <c r="Y139" s="79"/>
      <c r="Z139" s="79"/>
      <c r="AA139" s="85" t="s">
        <v>1331</v>
      </c>
      <c r="AB139" s="79"/>
      <c r="AC139" s="79" t="b">
        <v>0</v>
      </c>
      <c r="AD139" s="79">
        <v>0</v>
      </c>
      <c r="AE139" s="85" t="s">
        <v>1459</v>
      </c>
      <c r="AF139" s="79" t="b">
        <v>0</v>
      </c>
      <c r="AG139" s="79" t="s">
        <v>1468</v>
      </c>
      <c r="AH139" s="79"/>
      <c r="AI139" s="85" t="s">
        <v>1459</v>
      </c>
      <c r="AJ139" s="79" t="b">
        <v>0</v>
      </c>
      <c r="AK139" s="79">
        <v>0</v>
      </c>
      <c r="AL139" s="85" t="s">
        <v>1459</v>
      </c>
      <c r="AM139" s="79" t="s">
        <v>1487</v>
      </c>
      <c r="AN139" s="79" t="b">
        <v>0</v>
      </c>
      <c r="AO139" s="85" t="s">
        <v>1331</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3</v>
      </c>
      <c r="BC139" s="78" t="str">
        <f>REPLACE(INDEX(GroupVertices[Group],MATCH(Edges25[[#This Row],[Vertex 2]],GroupVertices[Vertex],0)),1,1,"")</f>
        <v>3</v>
      </c>
      <c r="BD139" s="48">
        <v>0</v>
      </c>
      <c r="BE139" s="49">
        <v>0</v>
      </c>
      <c r="BF139" s="48">
        <v>0</v>
      </c>
      <c r="BG139" s="49">
        <v>0</v>
      </c>
      <c r="BH139" s="48">
        <v>0</v>
      </c>
      <c r="BI139" s="49">
        <v>0</v>
      </c>
      <c r="BJ139" s="48">
        <v>25</v>
      </c>
      <c r="BK139" s="49">
        <v>100</v>
      </c>
      <c r="BL139" s="48">
        <v>25</v>
      </c>
    </row>
    <row r="140" spans="1:64" ht="15">
      <c r="A140" s="64" t="s">
        <v>303</v>
      </c>
      <c r="B140" s="64" t="s">
        <v>215</v>
      </c>
      <c r="C140" s="65"/>
      <c r="D140" s="66"/>
      <c r="E140" s="67"/>
      <c r="F140" s="68"/>
      <c r="G140" s="65"/>
      <c r="H140" s="69"/>
      <c r="I140" s="70"/>
      <c r="J140" s="70"/>
      <c r="K140" s="34" t="s">
        <v>65</v>
      </c>
      <c r="L140" s="77">
        <v>202</v>
      </c>
      <c r="M140" s="77"/>
      <c r="N140" s="72"/>
      <c r="O140" s="79" t="s">
        <v>369</v>
      </c>
      <c r="P140" s="81">
        <v>43689.338842592595</v>
      </c>
      <c r="Q140" s="79" t="s">
        <v>374</v>
      </c>
      <c r="R140" s="83" t="s">
        <v>563</v>
      </c>
      <c r="S140" s="79" t="s">
        <v>637</v>
      </c>
      <c r="T140" s="79"/>
      <c r="U140" s="79"/>
      <c r="V140" s="83" t="s">
        <v>909</v>
      </c>
      <c r="W140" s="81">
        <v>43689.338842592595</v>
      </c>
      <c r="X140" s="83" t="s">
        <v>1072</v>
      </c>
      <c r="Y140" s="79"/>
      <c r="Z140" s="79"/>
      <c r="AA140" s="85" t="s">
        <v>1332</v>
      </c>
      <c r="AB140" s="79"/>
      <c r="AC140" s="79" t="b">
        <v>0</v>
      </c>
      <c r="AD140" s="79">
        <v>0</v>
      </c>
      <c r="AE140" s="85" t="s">
        <v>1459</v>
      </c>
      <c r="AF140" s="79" t="b">
        <v>0</v>
      </c>
      <c r="AG140" s="79" t="s">
        <v>1468</v>
      </c>
      <c r="AH140" s="79"/>
      <c r="AI140" s="85" t="s">
        <v>1459</v>
      </c>
      <c r="AJ140" s="79" t="b">
        <v>0</v>
      </c>
      <c r="AK140" s="79">
        <v>5</v>
      </c>
      <c r="AL140" s="85" t="s">
        <v>1199</v>
      </c>
      <c r="AM140" s="79" t="s">
        <v>1487</v>
      </c>
      <c r="AN140" s="79" t="b">
        <v>0</v>
      </c>
      <c r="AO140" s="85" t="s">
        <v>1199</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3</v>
      </c>
      <c r="BC140" s="78" t="str">
        <f>REPLACE(INDEX(GroupVertices[Group],MATCH(Edges25[[#This Row],[Vertex 2]],GroupVertices[Vertex],0)),1,1,"")</f>
        <v>9</v>
      </c>
      <c r="BD140" s="48">
        <v>0</v>
      </c>
      <c r="BE140" s="49">
        <v>0</v>
      </c>
      <c r="BF140" s="48">
        <v>0</v>
      </c>
      <c r="BG140" s="49">
        <v>0</v>
      </c>
      <c r="BH140" s="48">
        <v>0</v>
      </c>
      <c r="BI140" s="49">
        <v>0</v>
      </c>
      <c r="BJ140" s="48">
        <v>12</v>
      </c>
      <c r="BK140" s="49">
        <v>100</v>
      </c>
      <c r="BL140" s="48">
        <v>12</v>
      </c>
    </row>
    <row r="141" spans="1:64" ht="15">
      <c r="A141" s="64" t="s">
        <v>306</v>
      </c>
      <c r="B141" s="64" t="s">
        <v>215</v>
      </c>
      <c r="C141" s="65"/>
      <c r="D141" s="66"/>
      <c r="E141" s="67"/>
      <c r="F141" s="68"/>
      <c r="G141" s="65"/>
      <c r="H141" s="69"/>
      <c r="I141" s="70"/>
      <c r="J141" s="70"/>
      <c r="K141" s="34" t="s">
        <v>66</v>
      </c>
      <c r="L141" s="77">
        <v>203</v>
      </c>
      <c r="M141" s="77"/>
      <c r="N141" s="72"/>
      <c r="O141" s="79" t="s">
        <v>369</v>
      </c>
      <c r="P141" s="81">
        <v>43689.32782407408</v>
      </c>
      <c r="Q141" s="79" t="s">
        <v>374</v>
      </c>
      <c r="R141" s="83" t="s">
        <v>563</v>
      </c>
      <c r="S141" s="79" t="s">
        <v>637</v>
      </c>
      <c r="T141" s="79"/>
      <c r="U141" s="79"/>
      <c r="V141" s="83" t="s">
        <v>912</v>
      </c>
      <c r="W141" s="81">
        <v>43689.32782407408</v>
      </c>
      <c r="X141" s="83" t="s">
        <v>1073</v>
      </c>
      <c r="Y141" s="79"/>
      <c r="Z141" s="79"/>
      <c r="AA141" s="85" t="s">
        <v>1333</v>
      </c>
      <c r="AB141" s="79"/>
      <c r="AC141" s="79" t="b">
        <v>0</v>
      </c>
      <c r="AD141" s="79">
        <v>0</v>
      </c>
      <c r="AE141" s="85" t="s">
        <v>1459</v>
      </c>
      <c r="AF141" s="79" t="b">
        <v>0</v>
      </c>
      <c r="AG141" s="79" t="s">
        <v>1468</v>
      </c>
      <c r="AH141" s="79"/>
      <c r="AI141" s="85" t="s">
        <v>1459</v>
      </c>
      <c r="AJ141" s="79" t="b">
        <v>0</v>
      </c>
      <c r="AK141" s="79">
        <v>5</v>
      </c>
      <c r="AL141" s="85" t="s">
        <v>1199</v>
      </c>
      <c r="AM141" s="79" t="s">
        <v>1495</v>
      </c>
      <c r="AN141" s="79" t="b">
        <v>0</v>
      </c>
      <c r="AO141" s="85" t="s">
        <v>1199</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9</v>
      </c>
      <c r="BD141" s="48">
        <v>0</v>
      </c>
      <c r="BE141" s="49">
        <v>0</v>
      </c>
      <c r="BF141" s="48">
        <v>0</v>
      </c>
      <c r="BG141" s="49">
        <v>0</v>
      </c>
      <c r="BH141" s="48">
        <v>0</v>
      </c>
      <c r="BI141" s="49">
        <v>0</v>
      </c>
      <c r="BJ141" s="48">
        <v>12</v>
      </c>
      <c r="BK141" s="49">
        <v>100</v>
      </c>
      <c r="BL141" s="48">
        <v>12</v>
      </c>
    </row>
    <row r="142" spans="1:64" ht="15">
      <c r="A142" s="64" t="s">
        <v>307</v>
      </c>
      <c r="B142" s="64" t="s">
        <v>295</v>
      </c>
      <c r="C142" s="65"/>
      <c r="D142" s="66"/>
      <c r="E142" s="67"/>
      <c r="F142" s="68"/>
      <c r="G142" s="65"/>
      <c r="H142" s="69"/>
      <c r="I142" s="70"/>
      <c r="J142" s="70"/>
      <c r="K142" s="34" t="s">
        <v>66</v>
      </c>
      <c r="L142" s="77">
        <v>204</v>
      </c>
      <c r="M142" s="77"/>
      <c r="N142" s="72"/>
      <c r="O142" s="79" t="s">
        <v>369</v>
      </c>
      <c r="P142" s="81">
        <v>43689.54800925926</v>
      </c>
      <c r="Q142" s="79" t="s">
        <v>472</v>
      </c>
      <c r="R142" s="83" t="s">
        <v>598</v>
      </c>
      <c r="S142" s="79" t="s">
        <v>651</v>
      </c>
      <c r="T142" s="79" t="s">
        <v>724</v>
      </c>
      <c r="U142" s="79"/>
      <c r="V142" s="83" t="s">
        <v>913</v>
      </c>
      <c r="W142" s="81">
        <v>43689.54800925926</v>
      </c>
      <c r="X142" s="83" t="s">
        <v>1074</v>
      </c>
      <c r="Y142" s="79"/>
      <c r="Z142" s="79"/>
      <c r="AA142" s="85" t="s">
        <v>1334</v>
      </c>
      <c r="AB142" s="79"/>
      <c r="AC142" s="79" t="b">
        <v>0</v>
      </c>
      <c r="AD142" s="79">
        <v>1</v>
      </c>
      <c r="AE142" s="85" t="s">
        <v>1459</v>
      </c>
      <c r="AF142" s="79" t="b">
        <v>0</v>
      </c>
      <c r="AG142" s="79" t="s">
        <v>1468</v>
      </c>
      <c r="AH142" s="79"/>
      <c r="AI142" s="85" t="s">
        <v>1459</v>
      </c>
      <c r="AJ142" s="79" t="b">
        <v>0</v>
      </c>
      <c r="AK142" s="79">
        <v>0</v>
      </c>
      <c r="AL142" s="85" t="s">
        <v>1459</v>
      </c>
      <c r="AM142" s="79" t="s">
        <v>1486</v>
      </c>
      <c r="AN142" s="79" t="b">
        <v>0</v>
      </c>
      <c r="AO142" s="85" t="s">
        <v>1334</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4</v>
      </c>
      <c r="BC142" s="78" t="str">
        <f>REPLACE(INDEX(GroupVertices[Group],MATCH(Edges25[[#This Row],[Vertex 2]],GroupVertices[Vertex],0)),1,1,"")</f>
        <v>1</v>
      </c>
      <c r="BD142" s="48">
        <v>0</v>
      </c>
      <c r="BE142" s="49">
        <v>0</v>
      </c>
      <c r="BF142" s="48">
        <v>0</v>
      </c>
      <c r="BG142" s="49">
        <v>0</v>
      </c>
      <c r="BH142" s="48">
        <v>0</v>
      </c>
      <c r="BI142" s="49">
        <v>0</v>
      </c>
      <c r="BJ142" s="48">
        <v>13</v>
      </c>
      <c r="BK142" s="49">
        <v>100</v>
      </c>
      <c r="BL142" s="48">
        <v>13</v>
      </c>
    </row>
    <row r="143" spans="1:64" ht="15">
      <c r="A143" s="64" t="s">
        <v>307</v>
      </c>
      <c r="B143" s="64" t="s">
        <v>295</v>
      </c>
      <c r="C143" s="65"/>
      <c r="D143" s="66"/>
      <c r="E143" s="67"/>
      <c r="F143" s="68"/>
      <c r="G143" s="65"/>
      <c r="H143" s="69"/>
      <c r="I143" s="70"/>
      <c r="J143" s="70"/>
      <c r="K143" s="34" t="s">
        <v>66</v>
      </c>
      <c r="L143" s="77">
        <v>205</v>
      </c>
      <c r="M143" s="77"/>
      <c r="N143" s="72"/>
      <c r="O143" s="79" t="s">
        <v>369</v>
      </c>
      <c r="P143" s="81">
        <v>43692.48978009259</v>
      </c>
      <c r="Q143" s="79" t="s">
        <v>473</v>
      </c>
      <c r="R143" s="79"/>
      <c r="S143" s="79"/>
      <c r="T143" s="79"/>
      <c r="U143" s="79"/>
      <c r="V143" s="83" t="s">
        <v>913</v>
      </c>
      <c r="W143" s="81">
        <v>43692.48978009259</v>
      </c>
      <c r="X143" s="83" t="s">
        <v>1075</v>
      </c>
      <c r="Y143" s="79"/>
      <c r="Z143" s="79"/>
      <c r="AA143" s="85" t="s">
        <v>1335</v>
      </c>
      <c r="AB143" s="79"/>
      <c r="AC143" s="79" t="b">
        <v>0</v>
      </c>
      <c r="AD143" s="79">
        <v>0</v>
      </c>
      <c r="AE143" s="85" t="s">
        <v>1459</v>
      </c>
      <c r="AF143" s="79" t="b">
        <v>0</v>
      </c>
      <c r="AG143" s="79" t="s">
        <v>1467</v>
      </c>
      <c r="AH143" s="79"/>
      <c r="AI143" s="85" t="s">
        <v>1459</v>
      </c>
      <c r="AJ143" s="79" t="b">
        <v>0</v>
      </c>
      <c r="AK143" s="79">
        <v>1</v>
      </c>
      <c r="AL143" s="85" t="s">
        <v>1336</v>
      </c>
      <c r="AM143" s="79" t="s">
        <v>1487</v>
      </c>
      <c r="AN143" s="79" t="b">
        <v>0</v>
      </c>
      <c r="AO143" s="85" t="s">
        <v>1336</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4</v>
      </c>
      <c r="BC143" s="78" t="str">
        <f>REPLACE(INDEX(GroupVertices[Group],MATCH(Edges25[[#This Row],[Vertex 2]],GroupVertices[Vertex],0)),1,1,"")</f>
        <v>1</v>
      </c>
      <c r="BD143" s="48">
        <v>2</v>
      </c>
      <c r="BE143" s="49">
        <v>9.523809523809524</v>
      </c>
      <c r="BF143" s="48">
        <v>0</v>
      </c>
      <c r="BG143" s="49">
        <v>0</v>
      </c>
      <c r="BH143" s="48">
        <v>0</v>
      </c>
      <c r="BI143" s="49">
        <v>0</v>
      </c>
      <c r="BJ143" s="48">
        <v>19</v>
      </c>
      <c r="BK143" s="49">
        <v>90.47619047619048</v>
      </c>
      <c r="BL143" s="48">
        <v>21</v>
      </c>
    </row>
    <row r="144" spans="1:64" ht="15">
      <c r="A144" s="64" t="s">
        <v>295</v>
      </c>
      <c r="B144" s="64" t="s">
        <v>307</v>
      </c>
      <c r="C144" s="65"/>
      <c r="D144" s="66"/>
      <c r="E144" s="67"/>
      <c r="F144" s="68"/>
      <c r="G144" s="65"/>
      <c r="H144" s="69"/>
      <c r="I144" s="70"/>
      <c r="J144" s="70"/>
      <c r="K144" s="34" t="s">
        <v>66</v>
      </c>
      <c r="L144" s="77">
        <v>207</v>
      </c>
      <c r="M144" s="77"/>
      <c r="N144" s="72"/>
      <c r="O144" s="79" t="s">
        <v>369</v>
      </c>
      <c r="P144" s="81">
        <v>43692.47479166667</v>
      </c>
      <c r="Q144" s="79" t="s">
        <v>474</v>
      </c>
      <c r="R144" s="83" t="s">
        <v>599</v>
      </c>
      <c r="S144" s="79" t="s">
        <v>645</v>
      </c>
      <c r="T144" s="79" t="s">
        <v>725</v>
      </c>
      <c r="U144" s="83" t="s">
        <v>798</v>
      </c>
      <c r="V144" s="83" t="s">
        <v>798</v>
      </c>
      <c r="W144" s="81">
        <v>43692.47479166667</v>
      </c>
      <c r="X144" s="83" t="s">
        <v>1076</v>
      </c>
      <c r="Y144" s="79"/>
      <c r="Z144" s="79"/>
      <c r="AA144" s="85" t="s">
        <v>1336</v>
      </c>
      <c r="AB144" s="79"/>
      <c r="AC144" s="79" t="b">
        <v>0</v>
      </c>
      <c r="AD144" s="79">
        <v>5</v>
      </c>
      <c r="AE144" s="85" t="s">
        <v>1459</v>
      </c>
      <c r="AF144" s="79" t="b">
        <v>0</v>
      </c>
      <c r="AG144" s="79" t="s">
        <v>1467</v>
      </c>
      <c r="AH144" s="79"/>
      <c r="AI144" s="85" t="s">
        <v>1459</v>
      </c>
      <c r="AJ144" s="79" t="b">
        <v>0</v>
      </c>
      <c r="AK144" s="79">
        <v>1</v>
      </c>
      <c r="AL144" s="85" t="s">
        <v>1459</v>
      </c>
      <c r="AM144" s="79" t="s">
        <v>1487</v>
      </c>
      <c r="AN144" s="79" t="b">
        <v>0</v>
      </c>
      <c r="AO144" s="85" t="s">
        <v>1336</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4</v>
      </c>
      <c r="BD144" s="48"/>
      <c r="BE144" s="49"/>
      <c r="BF144" s="48"/>
      <c r="BG144" s="49"/>
      <c r="BH144" s="48"/>
      <c r="BI144" s="49"/>
      <c r="BJ144" s="48"/>
      <c r="BK144" s="49"/>
      <c r="BL144" s="48"/>
    </row>
    <row r="145" spans="1:64" ht="15">
      <c r="A145" s="64" t="s">
        <v>303</v>
      </c>
      <c r="B145" s="64" t="s">
        <v>307</v>
      </c>
      <c r="C145" s="65"/>
      <c r="D145" s="66"/>
      <c r="E145" s="67"/>
      <c r="F145" s="68"/>
      <c r="G145" s="65"/>
      <c r="H145" s="69"/>
      <c r="I145" s="70"/>
      <c r="J145" s="70"/>
      <c r="K145" s="34" t="s">
        <v>65</v>
      </c>
      <c r="L145" s="77">
        <v>208</v>
      </c>
      <c r="M145" s="77"/>
      <c r="N145" s="72"/>
      <c r="O145" s="79" t="s">
        <v>369</v>
      </c>
      <c r="P145" s="81">
        <v>43690.32150462963</v>
      </c>
      <c r="Q145" s="79" t="s">
        <v>405</v>
      </c>
      <c r="R145" s="79"/>
      <c r="S145" s="79"/>
      <c r="T145" s="79" t="s">
        <v>683</v>
      </c>
      <c r="U145" s="79"/>
      <c r="V145" s="83" t="s">
        <v>909</v>
      </c>
      <c r="W145" s="81">
        <v>43690.32150462963</v>
      </c>
      <c r="X145" s="83" t="s">
        <v>1077</v>
      </c>
      <c r="Y145" s="79"/>
      <c r="Z145" s="79"/>
      <c r="AA145" s="85" t="s">
        <v>1337</v>
      </c>
      <c r="AB145" s="79"/>
      <c r="AC145" s="79" t="b">
        <v>0</v>
      </c>
      <c r="AD145" s="79">
        <v>0</v>
      </c>
      <c r="AE145" s="85" t="s">
        <v>1459</v>
      </c>
      <c r="AF145" s="79" t="b">
        <v>0</v>
      </c>
      <c r="AG145" s="79" t="s">
        <v>1468</v>
      </c>
      <c r="AH145" s="79"/>
      <c r="AI145" s="85" t="s">
        <v>1459</v>
      </c>
      <c r="AJ145" s="79" t="b">
        <v>0</v>
      </c>
      <c r="AK145" s="79">
        <v>3</v>
      </c>
      <c r="AL145" s="85" t="s">
        <v>1334</v>
      </c>
      <c r="AM145" s="79" t="s">
        <v>1487</v>
      </c>
      <c r="AN145" s="79" t="b">
        <v>0</v>
      </c>
      <c r="AO145" s="85" t="s">
        <v>1334</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3</v>
      </c>
      <c r="BC145" s="78" t="str">
        <f>REPLACE(INDEX(GroupVertices[Group],MATCH(Edges25[[#This Row],[Vertex 2]],GroupVertices[Vertex],0)),1,1,"")</f>
        <v>4</v>
      </c>
      <c r="BD145" s="48">
        <v>0</v>
      </c>
      <c r="BE145" s="49">
        <v>0</v>
      </c>
      <c r="BF145" s="48">
        <v>0</v>
      </c>
      <c r="BG145" s="49">
        <v>0</v>
      </c>
      <c r="BH145" s="48">
        <v>0</v>
      </c>
      <c r="BI145" s="49">
        <v>0</v>
      </c>
      <c r="BJ145" s="48">
        <v>14</v>
      </c>
      <c r="BK145" s="49">
        <v>100</v>
      </c>
      <c r="BL145" s="48">
        <v>14</v>
      </c>
    </row>
    <row r="146" spans="1:64" ht="15">
      <c r="A146" s="64" t="s">
        <v>303</v>
      </c>
      <c r="B146" s="64" t="s">
        <v>307</v>
      </c>
      <c r="C146" s="65"/>
      <c r="D146" s="66"/>
      <c r="E146" s="67"/>
      <c r="F146" s="68"/>
      <c r="G146" s="65"/>
      <c r="H146" s="69"/>
      <c r="I146" s="70"/>
      <c r="J146" s="70"/>
      <c r="K146" s="34" t="s">
        <v>65</v>
      </c>
      <c r="L146" s="77">
        <v>209</v>
      </c>
      <c r="M146" s="77"/>
      <c r="N146" s="72"/>
      <c r="O146" s="79" t="s">
        <v>369</v>
      </c>
      <c r="P146" s="81">
        <v>43692.4708912037</v>
      </c>
      <c r="Q146" s="79" t="s">
        <v>475</v>
      </c>
      <c r="R146" s="83" t="s">
        <v>600</v>
      </c>
      <c r="S146" s="79" t="s">
        <v>652</v>
      </c>
      <c r="T146" s="79" t="s">
        <v>710</v>
      </c>
      <c r="U146" s="83" t="s">
        <v>799</v>
      </c>
      <c r="V146" s="83" t="s">
        <v>799</v>
      </c>
      <c r="W146" s="81">
        <v>43692.4708912037</v>
      </c>
      <c r="X146" s="83" t="s">
        <v>1078</v>
      </c>
      <c r="Y146" s="79"/>
      <c r="Z146" s="79"/>
      <c r="AA146" s="85" t="s">
        <v>1338</v>
      </c>
      <c r="AB146" s="79"/>
      <c r="AC146" s="79" t="b">
        <v>0</v>
      </c>
      <c r="AD146" s="79">
        <v>4</v>
      </c>
      <c r="AE146" s="85" t="s">
        <v>1459</v>
      </c>
      <c r="AF146" s="79" t="b">
        <v>0</v>
      </c>
      <c r="AG146" s="79" t="s">
        <v>1468</v>
      </c>
      <c r="AH146" s="79"/>
      <c r="AI146" s="85" t="s">
        <v>1459</v>
      </c>
      <c r="AJ146" s="79" t="b">
        <v>0</v>
      </c>
      <c r="AK146" s="79">
        <v>2</v>
      </c>
      <c r="AL146" s="85" t="s">
        <v>1459</v>
      </c>
      <c r="AM146" s="79" t="s">
        <v>1487</v>
      </c>
      <c r="AN146" s="79" t="b">
        <v>0</v>
      </c>
      <c r="AO146" s="85" t="s">
        <v>1338</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3</v>
      </c>
      <c r="BC146" s="78" t="str">
        <f>REPLACE(INDEX(GroupVertices[Group],MATCH(Edges25[[#This Row],[Vertex 2]],GroupVertices[Vertex],0)),1,1,"")</f>
        <v>4</v>
      </c>
      <c r="BD146" s="48"/>
      <c r="BE146" s="49"/>
      <c r="BF146" s="48"/>
      <c r="BG146" s="49"/>
      <c r="BH146" s="48"/>
      <c r="BI146" s="49"/>
      <c r="BJ146" s="48"/>
      <c r="BK146" s="49"/>
      <c r="BL146" s="48"/>
    </row>
    <row r="147" spans="1:64" ht="15">
      <c r="A147" s="64" t="s">
        <v>306</v>
      </c>
      <c r="B147" s="64" t="s">
        <v>307</v>
      </c>
      <c r="C147" s="65"/>
      <c r="D147" s="66"/>
      <c r="E147" s="67"/>
      <c r="F147" s="68"/>
      <c r="G147" s="65"/>
      <c r="H147" s="69"/>
      <c r="I147" s="70"/>
      <c r="J147" s="70"/>
      <c r="K147" s="34" t="s">
        <v>65</v>
      </c>
      <c r="L147" s="77">
        <v>210</v>
      </c>
      <c r="M147" s="77"/>
      <c r="N147" s="72"/>
      <c r="O147" s="79" t="s">
        <v>369</v>
      </c>
      <c r="P147" s="81">
        <v>43690.312951388885</v>
      </c>
      <c r="Q147" s="79" t="s">
        <v>405</v>
      </c>
      <c r="R147" s="79"/>
      <c r="S147" s="79"/>
      <c r="T147" s="79" t="s">
        <v>683</v>
      </c>
      <c r="U147" s="79"/>
      <c r="V147" s="83" t="s">
        <v>912</v>
      </c>
      <c r="W147" s="81">
        <v>43690.312951388885</v>
      </c>
      <c r="X147" s="83" t="s">
        <v>1079</v>
      </c>
      <c r="Y147" s="79"/>
      <c r="Z147" s="79"/>
      <c r="AA147" s="85" t="s">
        <v>1339</v>
      </c>
      <c r="AB147" s="79"/>
      <c r="AC147" s="79" t="b">
        <v>0</v>
      </c>
      <c r="AD147" s="79">
        <v>0</v>
      </c>
      <c r="AE147" s="85" t="s">
        <v>1459</v>
      </c>
      <c r="AF147" s="79" t="b">
        <v>0</v>
      </c>
      <c r="AG147" s="79" t="s">
        <v>1468</v>
      </c>
      <c r="AH147" s="79"/>
      <c r="AI147" s="85" t="s">
        <v>1459</v>
      </c>
      <c r="AJ147" s="79" t="b">
        <v>0</v>
      </c>
      <c r="AK147" s="79">
        <v>3</v>
      </c>
      <c r="AL147" s="85" t="s">
        <v>1334</v>
      </c>
      <c r="AM147" s="79" t="s">
        <v>1495</v>
      </c>
      <c r="AN147" s="79" t="b">
        <v>0</v>
      </c>
      <c r="AO147" s="85" t="s">
        <v>1334</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4</v>
      </c>
      <c r="BD147" s="48">
        <v>0</v>
      </c>
      <c r="BE147" s="49">
        <v>0</v>
      </c>
      <c r="BF147" s="48">
        <v>0</v>
      </c>
      <c r="BG147" s="49">
        <v>0</v>
      </c>
      <c r="BH147" s="48">
        <v>0</v>
      </c>
      <c r="BI147" s="49">
        <v>0</v>
      </c>
      <c r="BJ147" s="48">
        <v>14</v>
      </c>
      <c r="BK147" s="49">
        <v>100</v>
      </c>
      <c r="BL147" s="48">
        <v>14</v>
      </c>
    </row>
    <row r="148" spans="1:64" ht="15">
      <c r="A148" s="64" t="s">
        <v>308</v>
      </c>
      <c r="B148" s="64" t="s">
        <v>308</v>
      </c>
      <c r="C148" s="65"/>
      <c r="D148" s="66"/>
      <c r="E148" s="67"/>
      <c r="F148" s="68"/>
      <c r="G148" s="65"/>
      <c r="H148" s="69"/>
      <c r="I148" s="70"/>
      <c r="J148" s="70"/>
      <c r="K148" s="34" t="s">
        <v>65</v>
      </c>
      <c r="L148" s="77">
        <v>211</v>
      </c>
      <c r="M148" s="77"/>
      <c r="N148" s="72"/>
      <c r="O148" s="79" t="s">
        <v>176</v>
      </c>
      <c r="P148" s="81">
        <v>43692.35622685185</v>
      </c>
      <c r="Q148" s="79" t="s">
        <v>476</v>
      </c>
      <c r="R148" s="79"/>
      <c r="S148" s="79"/>
      <c r="T148" s="79" t="s">
        <v>726</v>
      </c>
      <c r="U148" s="83" t="s">
        <v>800</v>
      </c>
      <c r="V148" s="83" t="s">
        <v>800</v>
      </c>
      <c r="W148" s="81">
        <v>43692.35622685185</v>
      </c>
      <c r="X148" s="83" t="s">
        <v>1080</v>
      </c>
      <c r="Y148" s="79"/>
      <c r="Z148" s="79"/>
      <c r="AA148" s="85" t="s">
        <v>1340</v>
      </c>
      <c r="AB148" s="79"/>
      <c r="AC148" s="79" t="b">
        <v>0</v>
      </c>
      <c r="AD148" s="79">
        <v>4</v>
      </c>
      <c r="AE148" s="85" t="s">
        <v>1459</v>
      </c>
      <c r="AF148" s="79" t="b">
        <v>0</v>
      </c>
      <c r="AG148" s="79" t="s">
        <v>1468</v>
      </c>
      <c r="AH148" s="79"/>
      <c r="AI148" s="85" t="s">
        <v>1459</v>
      </c>
      <c r="AJ148" s="79" t="b">
        <v>0</v>
      </c>
      <c r="AK148" s="79">
        <v>3</v>
      </c>
      <c r="AL148" s="85" t="s">
        <v>1459</v>
      </c>
      <c r="AM148" s="79" t="s">
        <v>1487</v>
      </c>
      <c r="AN148" s="79" t="b">
        <v>0</v>
      </c>
      <c r="AO148" s="85" t="s">
        <v>1340</v>
      </c>
      <c r="AP148" s="79" t="s">
        <v>176</v>
      </c>
      <c r="AQ148" s="79">
        <v>0</v>
      </c>
      <c r="AR148" s="79">
        <v>0</v>
      </c>
      <c r="AS148" s="79"/>
      <c r="AT148" s="79"/>
      <c r="AU148" s="79"/>
      <c r="AV148" s="79"/>
      <c r="AW148" s="79"/>
      <c r="AX148" s="79"/>
      <c r="AY148" s="79"/>
      <c r="AZ148" s="79"/>
      <c r="BA148">
        <v>8</v>
      </c>
      <c r="BB148" s="78" t="str">
        <f>REPLACE(INDEX(GroupVertices[Group],MATCH(Edges25[[#This Row],[Vertex 1]],GroupVertices[Vertex],0)),1,1,"")</f>
        <v>10</v>
      </c>
      <c r="BC148" s="78" t="str">
        <f>REPLACE(INDEX(GroupVertices[Group],MATCH(Edges25[[#This Row],[Vertex 2]],GroupVertices[Vertex],0)),1,1,"")</f>
        <v>10</v>
      </c>
      <c r="BD148" s="48">
        <v>0</v>
      </c>
      <c r="BE148" s="49">
        <v>0</v>
      </c>
      <c r="BF148" s="48">
        <v>0</v>
      </c>
      <c r="BG148" s="49">
        <v>0</v>
      </c>
      <c r="BH148" s="48">
        <v>0</v>
      </c>
      <c r="BI148" s="49">
        <v>0</v>
      </c>
      <c r="BJ148" s="48">
        <v>29</v>
      </c>
      <c r="BK148" s="49">
        <v>100</v>
      </c>
      <c r="BL148" s="48">
        <v>29</v>
      </c>
    </row>
    <row r="149" spans="1:64" ht="15">
      <c r="A149" s="64" t="s">
        <v>308</v>
      </c>
      <c r="B149" s="64" t="s">
        <v>308</v>
      </c>
      <c r="C149" s="65"/>
      <c r="D149" s="66"/>
      <c r="E149" s="67"/>
      <c r="F149" s="68"/>
      <c r="G149" s="65"/>
      <c r="H149" s="69"/>
      <c r="I149" s="70"/>
      <c r="J149" s="70"/>
      <c r="K149" s="34" t="s">
        <v>65</v>
      </c>
      <c r="L149" s="77">
        <v>212</v>
      </c>
      <c r="M149" s="77"/>
      <c r="N149" s="72"/>
      <c r="O149" s="79" t="s">
        <v>176</v>
      </c>
      <c r="P149" s="81">
        <v>43692.37118055556</v>
      </c>
      <c r="Q149" s="79" t="s">
        <v>477</v>
      </c>
      <c r="R149" s="79"/>
      <c r="S149" s="79"/>
      <c r="T149" s="79" t="s">
        <v>726</v>
      </c>
      <c r="U149" s="83" t="s">
        <v>801</v>
      </c>
      <c r="V149" s="83" t="s">
        <v>801</v>
      </c>
      <c r="W149" s="81">
        <v>43692.37118055556</v>
      </c>
      <c r="X149" s="83" t="s">
        <v>1081</v>
      </c>
      <c r="Y149" s="79"/>
      <c r="Z149" s="79"/>
      <c r="AA149" s="85" t="s">
        <v>1341</v>
      </c>
      <c r="AB149" s="79"/>
      <c r="AC149" s="79" t="b">
        <v>0</v>
      </c>
      <c r="AD149" s="79">
        <v>14</v>
      </c>
      <c r="AE149" s="85" t="s">
        <v>1459</v>
      </c>
      <c r="AF149" s="79" t="b">
        <v>0</v>
      </c>
      <c r="AG149" s="79" t="s">
        <v>1468</v>
      </c>
      <c r="AH149" s="79"/>
      <c r="AI149" s="85" t="s">
        <v>1459</v>
      </c>
      <c r="AJ149" s="79" t="b">
        <v>0</v>
      </c>
      <c r="AK149" s="79">
        <v>4</v>
      </c>
      <c r="AL149" s="85" t="s">
        <v>1459</v>
      </c>
      <c r="AM149" s="79" t="s">
        <v>1487</v>
      </c>
      <c r="AN149" s="79" t="b">
        <v>0</v>
      </c>
      <c r="AO149" s="85" t="s">
        <v>1341</v>
      </c>
      <c r="AP149" s="79" t="s">
        <v>176</v>
      </c>
      <c r="AQ149" s="79">
        <v>0</v>
      </c>
      <c r="AR149" s="79">
        <v>0</v>
      </c>
      <c r="AS149" s="79"/>
      <c r="AT149" s="79"/>
      <c r="AU149" s="79"/>
      <c r="AV149" s="79"/>
      <c r="AW149" s="79"/>
      <c r="AX149" s="79"/>
      <c r="AY149" s="79"/>
      <c r="AZ149" s="79"/>
      <c r="BA149">
        <v>8</v>
      </c>
      <c r="BB149" s="78" t="str">
        <f>REPLACE(INDEX(GroupVertices[Group],MATCH(Edges25[[#This Row],[Vertex 1]],GroupVertices[Vertex],0)),1,1,"")</f>
        <v>10</v>
      </c>
      <c r="BC149" s="78" t="str">
        <f>REPLACE(INDEX(GroupVertices[Group],MATCH(Edges25[[#This Row],[Vertex 2]],GroupVertices[Vertex],0)),1,1,"")</f>
        <v>10</v>
      </c>
      <c r="BD149" s="48">
        <v>0</v>
      </c>
      <c r="BE149" s="49">
        <v>0</v>
      </c>
      <c r="BF149" s="48">
        <v>0</v>
      </c>
      <c r="BG149" s="49">
        <v>0</v>
      </c>
      <c r="BH149" s="48">
        <v>0</v>
      </c>
      <c r="BI149" s="49">
        <v>0</v>
      </c>
      <c r="BJ149" s="48">
        <v>26</v>
      </c>
      <c r="BK149" s="49">
        <v>100</v>
      </c>
      <c r="BL149" s="48">
        <v>26</v>
      </c>
    </row>
    <row r="150" spans="1:64" ht="15">
      <c r="A150" s="64" t="s">
        <v>308</v>
      </c>
      <c r="B150" s="64" t="s">
        <v>308</v>
      </c>
      <c r="C150" s="65"/>
      <c r="D150" s="66"/>
      <c r="E150" s="67"/>
      <c r="F150" s="68"/>
      <c r="G150" s="65"/>
      <c r="H150" s="69"/>
      <c r="I150" s="70"/>
      <c r="J150" s="70"/>
      <c r="K150" s="34" t="s">
        <v>65</v>
      </c>
      <c r="L150" s="77">
        <v>213</v>
      </c>
      <c r="M150" s="77"/>
      <c r="N150" s="72"/>
      <c r="O150" s="79" t="s">
        <v>176</v>
      </c>
      <c r="P150" s="81">
        <v>43692.445081018515</v>
      </c>
      <c r="Q150" s="79" t="s">
        <v>478</v>
      </c>
      <c r="R150" s="79"/>
      <c r="S150" s="79"/>
      <c r="T150" s="79" t="s">
        <v>727</v>
      </c>
      <c r="U150" s="83" t="s">
        <v>802</v>
      </c>
      <c r="V150" s="83" t="s">
        <v>802</v>
      </c>
      <c r="W150" s="81">
        <v>43692.445081018515</v>
      </c>
      <c r="X150" s="83" t="s">
        <v>1082</v>
      </c>
      <c r="Y150" s="79"/>
      <c r="Z150" s="79"/>
      <c r="AA150" s="85" t="s">
        <v>1342</v>
      </c>
      <c r="AB150" s="79"/>
      <c r="AC150" s="79" t="b">
        <v>0</v>
      </c>
      <c r="AD150" s="79">
        <v>1</v>
      </c>
      <c r="AE150" s="85" t="s">
        <v>1459</v>
      </c>
      <c r="AF150" s="79" t="b">
        <v>0</v>
      </c>
      <c r="AG150" s="79" t="s">
        <v>1468</v>
      </c>
      <c r="AH150" s="79"/>
      <c r="AI150" s="85" t="s">
        <v>1459</v>
      </c>
      <c r="AJ150" s="79" t="b">
        <v>0</v>
      </c>
      <c r="AK150" s="79">
        <v>0</v>
      </c>
      <c r="AL150" s="85" t="s">
        <v>1459</v>
      </c>
      <c r="AM150" s="79" t="s">
        <v>1487</v>
      </c>
      <c r="AN150" s="79" t="b">
        <v>0</v>
      </c>
      <c r="AO150" s="85" t="s">
        <v>1342</v>
      </c>
      <c r="AP150" s="79" t="s">
        <v>176</v>
      </c>
      <c r="AQ150" s="79">
        <v>0</v>
      </c>
      <c r="AR150" s="79">
        <v>0</v>
      </c>
      <c r="AS150" s="79"/>
      <c r="AT150" s="79"/>
      <c r="AU150" s="79"/>
      <c r="AV150" s="79"/>
      <c r="AW150" s="79"/>
      <c r="AX150" s="79"/>
      <c r="AY150" s="79"/>
      <c r="AZ150" s="79"/>
      <c r="BA150">
        <v>8</v>
      </c>
      <c r="BB150" s="78" t="str">
        <f>REPLACE(INDEX(GroupVertices[Group],MATCH(Edges25[[#This Row],[Vertex 1]],GroupVertices[Vertex],0)),1,1,"")</f>
        <v>10</v>
      </c>
      <c r="BC150" s="78" t="str">
        <f>REPLACE(INDEX(GroupVertices[Group],MATCH(Edges25[[#This Row],[Vertex 2]],GroupVertices[Vertex],0)),1,1,"")</f>
        <v>10</v>
      </c>
      <c r="BD150" s="48">
        <v>0</v>
      </c>
      <c r="BE150" s="49">
        <v>0</v>
      </c>
      <c r="BF150" s="48">
        <v>0</v>
      </c>
      <c r="BG150" s="49">
        <v>0</v>
      </c>
      <c r="BH150" s="48">
        <v>0</v>
      </c>
      <c r="BI150" s="49">
        <v>0</v>
      </c>
      <c r="BJ150" s="48">
        <v>20</v>
      </c>
      <c r="BK150" s="49">
        <v>100</v>
      </c>
      <c r="BL150" s="48">
        <v>20</v>
      </c>
    </row>
    <row r="151" spans="1:64" ht="15">
      <c r="A151" s="64" t="s">
        <v>308</v>
      </c>
      <c r="B151" s="64" t="s">
        <v>308</v>
      </c>
      <c r="C151" s="65"/>
      <c r="D151" s="66"/>
      <c r="E151" s="67"/>
      <c r="F151" s="68"/>
      <c r="G151" s="65"/>
      <c r="H151" s="69"/>
      <c r="I151" s="70"/>
      <c r="J151" s="70"/>
      <c r="K151" s="34" t="s">
        <v>65</v>
      </c>
      <c r="L151" s="77">
        <v>214</v>
      </c>
      <c r="M151" s="77"/>
      <c r="N151" s="72"/>
      <c r="O151" s="79" t="s">
        <v>176</v>
      </c>
      <c r="P151" s="81">
        <v>43693.26001157407</v>
      </c>
      <c r="Q151" s="79" t="s">
        <v>479</v>
      </c>
      <c r="R151" s="79"/>
      <c r="S151" s="79"/>
      <c r="T151" s="79" t="s">
        <v>726</v>
      </c>
      <c r="U151" s="83" t="s">
        <v>803</v>
      </c>
      <c r="V151" s="83" t="s">
        <v>803</v>
      </c>
      <c r="W151" s="81">
        <v>43693.26001157407</v>
      </c>
      <c r="X151" s="83" t="s">
        <v>1083</v>
      </c>
      <c r="Y151" s="79"/>
      <c r="Z151" s="79"/>
      <c r="AA151" s="85" t="s">
        <v>1343</v>
      </c>
      <c r="AB151" s="79"/>
      <c r="AC151" s="79" t="b">
        <v>0</v>
      </c>
      <c r="AD151" s="79">
        <v>1</v>
      </c>
      <c r="AE151" s="85" t="s">
        <v>1459</v>
      </c>
      <c r="AF151" s="79" t="b">
        <v>0</v>
      </c>
      <c r="AG151" s="79" t="s">
        <v>1468</v>
      </c>
      <c r="AH151" s="79"/>
      <c r="AI151" s="85" t="s">
        <v>1459</v>
      </c>
      <c r="AJ151" s="79" t="b">
        <v>0</v>
      </c>
      <c r="AK151" s="79">
        <v>0</v>
      </c>
      <c r="AL151" s="85" t="s">
        <v>1459</v>
      </c>
      <c r="AM151" s="79" t="s">
        <v>1487</v>
      </c>
      <c r="AN151" s="79" t="b">
        <v>0</v>
      </c>
      <c r="AO151" s="85" t="s">
        <v>1343</v>
      </c>
      <c r="AP151" s="79" t="s">
        <v>176</v>
      </c>
      <c r="AQ151" s="79">
        <v>0</v>
      </c>
      <c r="AR151" s="79">
        <v>0</v>
      </c>
      <c r="AS151" s="79"/>
      <c r="AT151" s="79"/>
      <c r="AU151" s="79"/>
      <c r="AV151" s="79"/>
      <c r="AW151" s="79"/>
      <c r="AX151" s="79"/>
      <c r="AY151" s="79"/>
      <c r="AZ151" s="79"/>
      <c r="BA151">
        <v>8</v>
      </c>
      <c r="BB151" s="78" t="str">
        <f>REPLACE(INDEX(GroupVertices[Group],MATCH(Edges25[[#This Row],[Vertex 1]],GroupVertices[Vertex],0)),1,1,"")</f>
        <v>10</v>
      </c>
      <c r="BC151" s="78" t="str">
        <f>REPLACE(INDEX(GroupVertices[Group],MATCH(Edges25[[#This Row],[Vertex 2]],GroupVertices[Vertex],0)),1,1,"")</f>
        <v>10</v>
      </c>
      <c r="BD151" s="48">
        <v>0</v>
      </c>
      <c r="BE151" s="49">
        <v>0</v>
      </c>
      <c r="BF151" s="48">
        <v>0</v>
      </c>
      <c r="BG151" s="49">
        <v>0</v>
      </c>
      <c r="BH151" s="48">
        <v>0</v>
      </c>
      <c r="BI151" s="49">
        <v>0</v>
      </c>
      <c r="BJ151" s="48">
        <v>29</v>
      </c>
      <c r="BK151" s="49">
        <v>100</v>
      </c>
      <c r="BL151" s="48">
        <v>29</v>
      </c>
    </row>
    <row r="152" spans="1:64" ht="15">
      <c r="A152" s="64" t="s">
        <v>308</v>
      </c>
      <c r="B152" s="64" t="s">
        <v>308</v>
      </c>
      <c r="C152" s="65"/>
      <c r="D152" s="66"/>
      <c r="E152" s="67"/>
      <c r="F152" s="68"/>
      <c r="G152" s="65"/>
      <c r="H152" s="69"/>
      <c r="I152" s="70"/>
      <c r="J152" s="70"/>
      <c r="K152" s="34" t="s">
        <v>65</v>
      </c>
      <c r="L152" s="77">
        <v>215</v>
      </c>
      <c r="M152" s="77"/>
      <c r="N152" s="72"/>
      <c r="O152" s="79" t="s">
        <v>176</v>
      </c>
      <c r="P152" s="81">
        <v>43693.26354166667</v>
      </c>
      <c r="Q152" s="79" t="s">
        <v>480</v>
      </c>
      <c r="R152" s="83" t="s">
        <v>601</v>
      </c>
      <c r="S152" s="79" t="s">
        <v>653</v>
      </c>
      <c r="T152" s="79" t="s">
        <v>728</v>
      </c>
      <c r="U152" s="83" t="s">
        <v>804</v>
      </c>
      <c r="V152" s="83" t="s">
        <v>804</v>
      </c>
      <c r="W152" s="81">
        <v>43693.26354166667</v>
      </c>
      <c r="X152" s="83" t="s">
        <v>1084</v>
      </c>
      <c r="Y152" s="79"/>
      <c r="Z152" s="79"/>
      <c r="AA152" s="85" t="s">
        <v>1344</v>
      </c>
      <c r="AB152" s="79"/>
      <c r="AC152" s="79" t="b">
        <v>0</v>
      </c>
      <c r="AD152" s="79">
        <v>0</v>
      </c>
      <c r="AE152" s="85" t="s">
        <v>1459</v>
      </c>
      <c r="AF152" s="79" t="b">
        <v>0</v>
      </c>
      <c r="AG152" s="79" t="s">
        <v>1468</v>
      </c>
      <c r="AH152" s="79"/>
      <c r="AI152" s="85" t="s">
        <v>1459</v>
      </c>
      <c r="AJ152" s="79" t="b">
        <v>0</v>
      </c>
      <c r="AK152" s="79">
        <v>0</v>
      </c>
      <c r="AL152" s="85" t="s">
        <v>1459</v>
      </c>
      <c r="AM152" s="79" t="s">
        <v>1487</v>
      </c>
      <c r="AN152" s="79" t="b">
        <v>0</v>
      </c>
      <c r="AO152" s="85" t="s">
        <v>1344</v>
      </c>
      <c r="AP152" s="79" t="s">
        <v>176</v>
      </c>
      <c r="AQ152" s="79">
        <v>0</v>
      </c>
      <c r="AR152" s="79">
        <v>0</v>
      </c>
      <c r="AS152" s="79"/>
      <c r="AT152" s="79"/>
      <c r="AU152" s="79"/>
      <c r="AV152" s="79"/>
      <c r="AW152" s="79"/>
      <c r="AX152" s="79"/>
      <c r="AY152" s="79"/>
      <c r="AZ152" s="79"/>
      <c r="BA152">
        <v>8</v>
      </c>
      <c r="BB152" s="78" t="str">
        <f>REPLACE(INDEX(GroupVertices[Group],MATCH(Edges25[[#This Row],[Vertex 1]],GroupVertices[Vertex],0)),1,1,"")</f>
        <v>10</v>
      </c>
      <c r="BC152" s="78" t="str">
        <f>REPLACE(INDEX(GroupVertices[Group],MATCH(Edges25[[#This Row],[Vertex 2]],GroupVertices[Vertex],0)),1,1,"")</f>
        <v>10</v>
      </c>
      <c r="BD152" s="48">
        <v>0</v>
      </c>
      <c r="BE152" s="49">
        <v>0</v>
      </c>
      <c r="BF152" s="48">
        <v>0</v>
      </c>
      <c r="BG152" s="49">
        <v>0</v>
      </c>
      <c r="BH152" s="48">
        <v>0</v>
      </c>
      <c r="BI152" s="49">
        <v>0</v>
      </c>
      <c r="BJ152" s="48">
        <v>23</v>
      </c>
      <c r="BK152" s="49">
        <v>100</v>
      </c>
      <c r="BL152" s="48">
        <v>23</v>
      </c>
    </row>
    <row r="153" spans="1:64" ht="15">
      <c r="A153" s="64" t="s">
        <v>308</v>
      </c>
      <c r="B153" s="64" t="s">
        <v>308</v>
      </c>
      <c r="C153" s="65"/>
      <c r="D153" s="66"/>
      <c r="E153" s="67"/>
      <c r="F153" s="68"/>
      <c r="G153" s="65"/>
      <c r="H153" s="69"/>
      <c r="I153" s="70"/>
      <c r="J153" s="70"/>
      <c r="K153" s="34" t="s">
        <v>65</v>
      </c>
      <c r="L153" s="77">
        <v>216</v>
      </c>
      <c r="M153" s="77"/>
      <c r="N153" s="72"/>
      <c r="O153" s="79" t="s">
        <v>176</v>
      </c>
      <c r="P153" s="81">
        <v>43693.26799768519</v>
      </c>
      <c r="Q153" s="79" t="s">
        <v>481</v>
      </c>
      <c r="R153" s="79"/>
      <c r="S153" s="79"/>
      <c r="T153" s="79" t="s">
        <v>729</v>
      </c>
      <c r="U153" s="83" t="s">
        <v>805</v>
      </c>
      <c r="V153" s="83" t="s">
        <v>805</v>
      </c>
      <c r="W153" s="81">
        <v>43693.26799768519</v>
      </c>
      <c r="X153" s="83" t="s">
        <v>1085</v>
      </c>
      <c r="Y153" s="79"/>
      <c r="Z153" s="79"/>
      <c r="AA153" s="85" t="s">
        <v>1345</v>
      </c>
      <c r="AB153" s="79"/>
      <c r="AC153" s="79" t="b">
        <v>0</v>
      </c>
      <c r="AD153" s="79">
        <v>1</v>
      </c>
      <c r="AE153" s="85" t="s">
        <v>1459</v>
      </c>
      <c r="AF153" s="79" t="b">
        <v>0</v>
      </c>
      <c r="AG153" s="79" t="s">
        <v>1468</v>
      </c>
      <c r="AH153" s="79"/>
      <c r="AI153" s="85" t="s">
        <v>1459</v>
      </c>
      <c r="AJ153" s="79" t="b">
        <v>0</v>
      </c>
      <c r="AK153" s="79">
        <v>0</v>
      </c>
      <c r="AL153" s="85" t="s">
        <v>1459</v>
      </c>
      <c r="AM153" s="79" t="s">
        <v>1487</v>
      </c>
      <c r="AN153" s="79" t="b">
        <v>0</v>
      </c>
      <c r="AO153" s="85" t="s">
        <v>1345</v>
      </c>
      <c r="AP153" s="79" t="s">
        <v>176</v>
      </c>
      <c r="AQ153" s="79">
        <v>0</v>
      </c>
      <c r="AR153" s="79">
        <v>0</v>
      </c>
      <c r="AS153" s="79"/>
      <c r="AT153" s="79"/>
      <c r="AU153" s="79"/>
      <c r="AV153" s="79"/>
      <c r="AW153" s="79"/>
      <c r="AX153" s="79"/>
      <c r="AY153" s="79"/>
      <c r="AZ153" s="79"/>
      <c r="BA153">
        <v>8</v>
      </c>
      <c r="BB153" s="78" t="str">
        <f>REPLACE(INDEX(GroupVertices[Group],MATCH(Edges25[[#This Row],[Vertex 1]],GroupVertices[Vertex],0)),1,1,"")</f>
        <v>10</v>
      </c>
      <c r="BC153" s="78" t="str">
        <f>REPLACE(INDEX(GroupVertices[Group],MATCH(Edges25[[#This Row],[Vertex 2]],GroupVertices[Vertex],0)),1,1,"")</f>
        <v>10</v>
      </c>
      <c r="BD153" s="48">
        <v>0</v>
      </c>
      <c r="BE153" s="49">
        <v>0</v>
      </c>
      <c r="BF153" s="48">
        <v>0</v>
      </c>
      <c r="BG153" s="49">
        <v>0</v>
      </c>
      <c r="BH153" s="48">
        <v>0</v>
      </c>
      <c r="BI153" s="49">
        <v>0</v>
      </c>
      <c r="BJ153" s="48">
        <v>24</v>
      </c>
      <c r="BK153" s="49">
        <v>100</v>
      </c>
      <c r="BL153" s="48">
        <v>24</v>
      </c>
    </row>
    <row r="154" spans="1:64" ht="15">
      <c r="A154" s="64" t="s">
        <v>308</v>
      </c>
      <c r="B154" s="64" t="s">
        <v>308</v>
      </c>
      <c r="C154" s="65"/>
      <c r="D154" s="66"/>
      <c r="E154" s="67"/>
      <c r="F154" s="68"/>
      <c r="G154" s="65"/>
      <c r="H154" s="69"/>
      <c r="I154" s="70"/>
      <c r="J154" s="70"/>
      <c r="K154" s="34" t="s">
        <v>65</v>
      </c>
      <c r="L154" s="77">
        <v>217</v>
      </c>
      <c r="M154" s="77"/>
      <c r="N154" s="72"/>
      <c r="O154" s="79" t="s">
        <v>176</v>
      </c>
      <c r="P154" s="81">
        <v>43693.280185185184</v>
      </c>
      <c r="Q154" s="79" t="s">
        <v>482</v>
      </c>
      <c r="R154" s="79"/>
      <c r="S154" s="79"/>
      <c r="T154" s="79" t="s">
        <v>726</v>
      </c>
      <c r="U154" s="83" t="s">
        <v>806</v>
      </c>
      <c r="V154" s="83" t="s">
        <v>806</v>
      </c>
      <c r="W154" s="81">
        <v>43693.280185185184</v>
      </c>
      <c r="X154" s="83" t="s">
        <v>1086</v>
      </c>
      <c r="Y154" s="79"/>
      <c r="Z154" s="79"/>
      <c r="AA154" s="85" t="s">
        <v>1346</v>
      </c>
      <c r="AB154" s="79"/>
      <c r="AC154" s="79" t="b">
        <v>0</v>
      </c>
      <c r="AD154" s="79">
        <v>0</v>
      </c>
      <c r="AE154" s="85" t="s">
        <v>1459</v>
      </c>
      <c r="AF154" s="79" t="b">
        <v>0</v>
      </c>
      <c r="AG154" s="79" t="s">
        <v>1468</v>
      </c>
      <c r="AH154" s="79"/>
      <c r="AI154" s="85" t="s">
        <v>1459</v>
      </c>
      <c r="AJ154" s="79" t="b">
        <v>0</v>
      </c>
      <c r="AK154" s="79">
        <v>0</v>
      </c>
      <c r="AL154" s="85" t="s">
        <v>1459</v>
      </c>
      <c r="AM154" s="79" t="s">
        <v>1487</v>
      </c>
      <c r="AN154" s="79" t="b">
        <v>0</v>
      </c>
      <c r="AO154" s="85" t="s">
        <v>1346</v>
      </c>
      <c r="AP154" s="79" t="s">
        <v>176</v>
      </c>
      <c r="AQ154" s="79">
        <v>0</v>
      </c>
      <c r="AR154" s="79">
        <v>0</v>
      </c>
      <c r="AS154" s="79"/>
      <c r="AT154" s="79"/>
      <c r="AU154" s="79"/>
      <c r="AV154" s="79"/>
      <c r="AW154" s="79"/>
      <c r="AX154" s="79"/>
      <c r="AY154" s="79"/>
      <c r="AZ154" s="79"/>
      <c r="BA154">
        <v>8</v>
      </c>
      <c r="BB154" s="78" t="str">
        <f>REPLACE(INDEX(GroupVertices[Group],MATCH(Edges25[[#This Row],[Vertex 1]],GroupVertices[Vertex],0)),1,1,"")</f>
        <v>10</v>
      </c>
      <c r="BC154" s="78" t="str">
        <f>REPLACE(INDEX(GroupVertices[Group],MATCH(Edges25[[#This Row],[Vertex 2]],GroupVertices[Vertex],0)),1,1,"")</f>
        <v>10</v>
      </c>
      <c r="BD154" s="48">
        <v>0</v>
      </c>
      <c r="BE154" s="49">
        <v>0</v>
      </c>
      <c r="BF154" s="48">
        <v>0</v>
      </c>
      <c r="BG154" s="49">
        <v>0</v>
      </c>
      <c r="BH154" s="48">
        <v>0</v>
      </c>
      <c r="BI154" s="49">
        <v>0</v>
      </c>
      <c r="BJ154" s="48">
        <v>33</v>
      </c>
      <c r="BK154" s="49">
        <v>100</v>
      </c>
      <c r="BL154" s="48">
        <v>33</v>
      </c>
    </row>
    <row r="155" spans="1:64" ht="15">
      <c r="A155" s="64" t="s">
        <v>308</v>
      </c>
      <c r="B155" s="64" t="s">
        <v>308</v>
      </c>
      <c r="C155" s="65"/>
      <c r="D155" s="66"/>
      <c r="E155" s="67"/>
      <c r="F155" s="68"/>
      <c r="G155" s="65"/>
      <c r="H155" s="69"/>
      <c r="I155" s="70"/>
      <c r="J155" s="70"/>
      <c r="K155" s="34" t="s">
        <v>65</v>
      </c>
      <c r="L155" s="77">
        <v>218</v>
      </c>
      <c r="M155" s="77"/>
      <c r="N155" s="72"/>
      <c r="O155" s="79" t="s">
        <v>176</v>
      </c>
      <c r="P155" s="81">
        <v>43693.437430555554</v>
      </c>
      <c r="Q155" s="79" t="s">
        <v>483</v>
      </c>
      <c r="R155" s="79"/>
      <c r="S155" s="79"/>
      <c r="T155" s="79" t="s">
        <v>726</v>
      </c>
      <c r="U155" s="83" t="s">
        <v>807</v>
      </c>
      <c r="V155" s="83" t="s">
        <v>807</v>
      </c>
      <c r="W155" s="81">
        <v>43693.437430555554</v>
      </c>
      <c r="X155" s="83" t="s">
        <v>1087</v>
      </c>
      <c r="Y155" s="79"/>
      <c r="Z155" s="79"/>
      <c r="AA155" s="85" t="s">
        <v>1347</v>
      </c>
      <c r="AB155" s="79"/>
      <c r="AC155" s="79" t="b">
        <v>0</v>
      </c>
      <c r="AD155" s="79">
        <v>1</v>
      </c>
      <c r="AE155" s="85" t="s">
        <v>1459</v>
      </c>
      <c r="AF155" s="79" t="b">
        <v>0</v>
      </c>
      <c r="AG155" s="79" t="s">
        <v>1468</v>
      </c>
      <c r="AH155" s="79"/>
      <c r="AI155" s="85" t="s">
        <v>1459</v>
      </c>
      <c r="AJ155" s="79" t="b">
        <v>0</v>
      </c>
      <c r="AK155" s="79">
        <v>0</v>
      </c>
      <c r="AL155" s="85" t="s">
        <v>1459</v>
      </c>
      <c r="AM155" s="79" t="s">
        <v>1487</v>
      </c>
      <c r="AN155" s="79" t="b">
        <v>0</v>
      </c>
      <c r="AO155" s="85" t="s">
        <v>1347</v>
      </c>
      <c r="AP155" s="79" t="s">
        <v>176</v>
      </c>
      <c r="AQ155" s="79">
        <v>0</v>
      </c>
      <c r="AR155" s="79">
        <v>0</v>
      </c>
      <c r="AS155" s="79"/>
      <c r="AT155" s="79"/>
      <c r="AU155" s="79"/>
      <c r="AV155" s="79"/>
      <c r="AW155" s="79"/>
      <c r="AX155" s="79"/>
      <c r="AY155" s="79"/>
      <c r="AZ155" s="79"/>
      <c r="BA155">
        <v>8</v>
      </c>
      <c r="BB155" s="78" t="str">
        <f>REPLACE(INDEX(GroupVertices[Group],MATCH(Edges25[[#This Row],[Vertex 1]],GroupVertices[Vertex],0)),1,1,"")</f>
        <v>10</v>
      </c>
      <c r="BC155" s="78" t="str">
        <f>REPLACE(INDEX(GroupVertices[Group],MATCH(Edges25[[#This Row],[Vertex 2]],GroupVertices[Vertex],0)),1,1,"")</f>
        <v>10</v>
      </c>
      <c r="BD155" s="48">
        <v>0</v>
      </c>
      <c r="BE155" s="49">
        <v>0</v>
      </c>
      <c r="BF155" s="48">
        <v>0</v>
      </c>
      <c r="BG155" s="49">
        <v>0</v>
      </c>
      <c r="BH155" s="48">
        <v>0</v>
      </c>
      <c r="BI155" s="49">
        <v>0</v>
      </c>
      <c r="BJ155" s="48">
        <v>33</v>
      </c>
      <c r="BK155" s="49">
        <v>100</v>
      </c>
      <c r="BL155" s="48">
        <v>33</v>
      </c>
    </row>
    <row r="156" spans="1:64" ht="15">
      <c r="A156" s="64" t="s">
        <v>303</v>
      </c>
      <c r="B156" s="64" t="s">
        <v>308</v>
      </c>
      <c r="C156" s="65"/>
      <c r="D156" s="66"/>
      <c r="E156" s="67"/>
      <c r="F156" s="68"/>
      <c r="G156" s="65"/>
      <c r="H156" s="69"/>
      <c r="I156" s="70"/>
      <c r="J156" s="70"/>
      <c r="K156" s="34" t="s">
        <v>65</v>
      </c>
      <c r="L156" s="77">
        <v>220</v>
      </c>
      <c r="M156" s="77"/>
      <c r="N156" s="72"/>
      <c r="O156" s="79" t="s">
        <v>369</v>
      </c>
      <c r="P156" s="81">
        <v>43692.379791666666</v>
      </c>
      <c r="Q156" s="79" t="s">
        <v>404</v>
      </c>
      <c r="R156" s="79"/>
      <c r="S156" s="79"/>
      <c r="T156" s="79"/>
      <c r="U156" s="79"/>
      <c r="V156" s="83" t="s">
        <v>909</v>
      </c>
      <c r="W156" s="81">
        <v>43692.379791666666</v>
      </c>
      <c r="X156" s="83" t="s">
        <v>1088</v>
      </c>
      <c r="Y156" s="79"/>
      <c r="Z156" s="79"/>
      <c r="AA156" s="85" t="s">
        <v>1348</v>
      </c>
      <c r="AB156" s="79"/>
      <c r="AC156" s="79" t="b">
        <v>0</v>
      </c>
      <c r="AD156" s="79">
        <v>0</v>
      </c>
      <c r="AE156" s="85" t="s">
        <v>1459</v>
      </c>
      <c r="AF156" s="79" t="b">
        <v>0</v>
      </c>
      <c r="AG156" s="79" t="s">
        <v>1468</v>
      </c>
      <c r="AH156" s="79"/>
      <c r="AI156" s="85" t="s">
        <v>1459</v>
      </c>
      <c r="AJ156" s="79" t="b">
        <v>0</v>
      </c>
      <c r="AK156" s="79">
        <v>4</v>
      </c>
      <c r="AL156" s="85" t="s">
        <v>1341</v>
      </c>
      <c r="AM156" s="79" t="s">
        <v>1487</v>
      </c>
      <c r="AN156" s="79" t="b">
        <v>0</v>
      </c>
      <c r="AO156" s="85" t="s">
        <v>1341</v>
      </c>
      <c r="AP156" s="79" t="s">
        <v>176</v>
      </c>
      <c r="AQ156" s="79">
        <v>0</v>
      </c>
      <c r="AR156" s="79">
        <v>0</v>
      </c>
      <c r="AS156" s="79"/>
      <c r="AT156" s="79"/>
      <c r="AU156" s="79"/>
      <c r="AV156" s="79"/>
      <c r="AW156" s="79"/>
      <c r="AX156" s="79"/>
      <c r="AY156" s="79"/>
      <c r="AZ156" s="79"/>
      <c r="BA156">
        <v>3</v>
      </c>
      <c r="BB156" s="78" t="str">
        <f>REPLACE(INDEX(GroupVertices[Group],MATCH(Edges25[[#This Row],[Vertex 1]],GroupVertices[Vertex],0)),1,1,"")</f>
        <v>3</v>
      </c>
      <c r="BC156" s="78" t="str">
        <f>REPLACE(INDEX(GroupVertices[Group],MATCH(Edges25[[#This Row],[Vertex 2]],GroupVertices[Vertex],0)),1,1,"")</f>
        <v>10</v>
      </c>
      <c r="BD156" s="48">
        <v>0</v>
      </c>
      <c r="BE156" s="49">
        <v>0</v>
      </c>
      <c r="BF156" s="48">
        <v>0</v>
      </c>
      <c r="BG156" s="49">
        <v>0</v>
      </c>
      <c r="BH156" s="48">
        <v>0</v>
      </c>
      <c r="BI156" s="49">
        <v>0</v>
      </c>
      <c r="BJ156" s="48">
        <v>16</v>
      </c>
      <c r="BK156" s="49">
        <v>100</v>
      </c>
      <c r="BL156" s="48">
        <v>16</v>
      </c>
    </row>
    <row r="157" spans="1:64" ht="15">
      <c r="A157" s="64" t="s">
        <v>303</v>
      </c>
      <c r="B157" s="64" t="s">
        <v>308</v>
      </c>
      <c r="C157" s="65"/>
      <c r="D157" s="66"/>
      <c r="E157" s="67"/>
      <c r="F157" s="68"/>
      <c r="G157" s="65"/>
      <c r="H157" s="69"/>
      <c r="I157" s="70"/>
      <c r="J157" s="70"/>
      <c r="K157" s="34" t="s">
        <v>65</v>
      </c>
      <c r="L157" s="77">
        <v>221</v>
      </c>
      <c r="M157" s="77"/>
      <c r="N157" s="72"/>
      <c r="O157" s="79" t="s">
        <v>369</v>
      </c>
      <c r="P157" s="81">
        <v>43692.379953703705</v>
      </c>
      <c r="Q157" s="79" t="s">
        <v>403</v>
      </c>
      <c r="R157" s="79"/>
      <c r="S157" s="79"/>
      <c r="T157" s="79"/>
      <c r="U157" s="79"/>
      <c r="V157" s="83" t="s">
        <v>909</v>
      </c>
      <c r="W157" s="81">
        <v>43692.379953703705</v>
      </c>
      <c r="X157" s="83" t="s">
        <v>1089</v>
      </c>
      <c r="Y157" s="79"/>
      <c r="Z157" s="79"/>
      <c r="AA157" s="85" t="s">
        <v>1349</v>
      </c>
      <c r="AB157" s="79"/>
      <c r="AC157" s="79" t="b">
        <v>0</v>
      </c>
      <c r="AD157" s="79">
        <v>0</v>
      </c>
      <c r="AE157" s="85" t="s">
        <v>1459</v>
      </c>
      <c r="AF157" s="79" t="b">
        <v>0</v>
      </c>
      <c r="AG157" s="79" t="s">
        <v>1468</v>
      </c>
      <c r="AH157" s="79"/>
      <c r="AI157" s="85" t="s">
        <v>1459</v>
      </c>
      <c r="AJ157" s="79" t="b">
        <v>0</v>
      </c>
      <c r="AK157" s="79">
        <v>3</v>
      </c>
      <c r="AL157" s="85" t="s">
        <v>1340</v>
      </c>
      <c r="AM157" s="79" t="s">
        <v>1487</v>
      </c>
      <c r="AN157" s="79" t="b">
        <v>0</v>
      </c>
      <c r="AO157" s="85" t="s">
        <v>1340</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3</v>
      </c>
      <c r="BC157" s="78" t="str">
        <f>REPLACE(INDEX(GroupVertices[Group],MATCH(Edges25[[#This Row],[Vertex 2]],GroupVertices[Vertex],0)),1,1,"")</f>
        <v>10</v>
      </c>
      <c r="BD157" s="48">
        <v>0</v>
      </c>
      <c r="BE157" s="49">
        <v>0</v>
      </c>
      <c r="BF157" s="48">
        <v>0</v>
      </c>
      <c r="BG157" s="49">
        <v>0</v>
      </c>
      <c r="BH157" s="48">
        <v>0</v>
      </c>
      <c r="BI157" s="49">
        <v>0</v>
      </c>
      <c r="BJ157" s="48">
        <v>16</v>
      </c>
      <c r="BK157" s="49">
        <v>100</v>
      </c>
      <c r="BL157" s="48">
        <v>16</v>
      </c>
    </row>
    <row r="158" spans="1:64" ht="15">
      <c r="A158" s="64" t="s">
        <v>303</v>
      </c>
      <c r="B158" s="64" t="s">
        <v>308</v>
      </c>
      <c r="C158" s="65"/>
      <c r="D158" s="66"/>
      <c r="E158" s="67"/>
      <c r="F158" s="68"/>
      <c r="G158" s="65"/>
      <c r="H158" s="69"/>
      <c r="I158" s="70"/>
      <c r="J158" s="70"/>
      <c r="K158" s="34" t="s">
        <v>65</v>
      </c>
      <c r="L158" s="77">
        <v>222</v>
      </c>
      <c r="M158" s="77"/>
      <c r="N158" s="72"/>
      <c r="O158" s="79" t="s">
        <v>369</v>
      </c>
      <c r="P158" s="81">
        <v>43693.43931712963</v>
      </c>
      <c r="Q158" s="79" t="s">
        <v>484</v>
      </c>
      <c r="R158" s="83" t="s">
        <v>602</v>
      </c>
      <c r="S158" s="79" t="s">
        <v>645</v>
      </c>
      <c r="T158" s="79" t="s">
        <v>725</v>
      </c>
      <c r="U158" s="79"/>
      <c r="V158" s="83" t="s">
        <v>909</v>
      </c>
      <c r="W158" s="81">
        <v>43693.43931712963</v>
      </c>
      <c r="X158" s="83" t="s">
        <v>1090</v>
      </c>
      <c r="Y158" s="79"/>
      <c r="Z158" s="79"/>
      <c r="AA158" s="85" t="s">
        <v>1350</v>
      </c>
      <c r="AB158" s="79"/>
      <c r="AC158" s="79" t="b">
        <v>0</v>
      </c>
      <c r="AD158" s="79">
        <v>3</v>
      </c>
      <c r="AE158" s="85" t="s">
        <v>1459</v>
      </c>
      <c r="AF158" s="79" t="b">
        <v>0</v>
      </c>
      <c r="AG158" s="79" t="s">
        <v>1468</v>
      </c>
      <c r="AH158" s="79"/>
      <c r="AI158" s="85" t="s">
        <v>1459</v>
      </c>
      <c r="AJ158" s="79" t="b">
        <v>0</v>
      </c>
      <c r="AK158" s="79">
        <v>0</v>
      </c>
      <c r="AL158" s="85" t="s">
        <v>1459</v>
      </c>
      <c r="AM158" s="79" t="s">
        <v>1487</v>
      </c>
      <c r="AN158" s="79" t="b">
        <v>0</v>
      </c>
      <c r="AO158" s="85" t="s">
        <v>1350</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3</v>
      </c>
      <c r="BC158" s="78" t="str">
        <f>REPLACE(INDEX(GroupVertices[Group],MATCH(Edges25[[#This Row],[Vertex 2]],GroupVertices[Vertex],0)),1,1,"")</f>
        <v>10</v>
      </c>
      <c r="BD158" s="48">
        <v>0</v>
      </c>
      <c r="BE158" s="49">
        <v>0</v>
      </c>
      <c r="BF158" s="48">
        <v>0</v>
      </c>
      <c r="BG158" s="49">
        <v>0</v>
      </c>
      <c r="BH158" s="48">
        <v>0</v>
      </c>
      <c r="BI158" s="49">
        <v>0</v>
      </c>
      <c r="BJ158" s="48">
        <v>26</v>
      </c>
      <c r="BK158" s="49">
        <v>100</v>
      </c>
      <c r="BL158" s="48">
        <v>26</v>
      </c>
    </row>
    <row r="159" spans="1:64" ht="15">
      <c r="A159" s="64" t="s">
        <v>306</v>
      </c>
      <c r="B159" s="64" t="s">
        <v>308</v>
      </c>
      <c r="C159" s="65"/>
      <c r="D159" s="66"/>
      <c r="E159" s="67"/>
      <c r="F159" s="68"/>
      <c r="G159" s="65"/>
      <c r="H159" s="69"/>
      <c r="I159" s="70"/>
      <c r="J159" s="70"/>
      <c r="K159" s="34" t="s">
        <v>65</v>
      </c>
      <c r="L159" s="77">
        <v>223</v>
      </c>
      <c r="M159" s="77"/>
      <c r="N159" s="72"/>
      <c r="O159" s="79" t="s">
        <v>369</v>
      </c>
      <c r="P159" s="81">
        <v>43692.40940972222</v>
      </c>
      <c r="Q159" s="79" t="s">
        <v>403</v>
      </c>
      <c r="R159" s="79"/>
      <c r="S159" s="79"/>
      <c r="T159" s="79"/>
      <c r="U159" s="79"/>
      <c r="V159" s="83" t="s">
        <v>912</v>
      </c>
      <c r="W159" s="81">
        <v>43692.40940972222</v>
      </c>
      <c r="X159" s="83" t="s">
        <v>1091</v>
      </c>
      <c r="Y159" s="79"/>
      <c r="Z159" s="79"/>
      <c r="AA159" s="85" t="s">
        <v>1351</v>
      </c>
      <c r="AB159" s="79"/>
      <c r="AC159" s="79" t="b">
        <v>0</v>
      </c>
      <c r="AD159" s="79">
        <v>0</v>
      </c>
      <c r="AE159" s="85" t="s">
        <v>1459</v>
      </c>
      <c r="AF159" s="79" t="b">
        <v>0</v>
      </c>
      <c r="AG159" s="79" t="s">
        <v>1468</v>
      </c>
      <c r="AH159" s="79"/>
      <c r="AI159" s="85" t="s">
        <v>1459</v>
      </c>
      <c r="AJ159" s="79" t="b">
        <v>0</v>
      </c>
      <c r="AK159" s="79">
        <v>3</v>
      </c>
      <c r="AL159" s="85" t="s">
        <v>1340</v>
      </c>
      <c r="AM159" s="79" t="s">
        <v>1495</v>
      </c>
      <c r="AN159" s="79" t="b">
        <v>0</v>
      </c>
      <c r="AO159" s="85" t="s">
        <v>1340</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2</v>
      </c>
      <c r="BC159" s="78" t="str">
        <f>REPLACE(INDEX(GroupVertices[Group],MATCH(Edges25[[#This Row],[Vertex 2]],GroupVertices[Vertex],0)),1,1,"")</f>
        <v>10</v>
      </c>
      <c r="BD159" s="48">
        <v>0</v>
      </c>
      <c r="BE159" s="49">
        <v>0</v>
      </c>
      <c r="BF159" s="48">
        <v>0</v>
      </c>
      <c r="BG159" s="49">
        <v>0</v>
      </c>
      <c r="BH159" s="48">
        <v>0</v>
      </c>
      <c r="BI159" s="49">
        <v>0</v>
      </c>
      <c r="BJ159" s="48">
        <v>16</v>
      </c>
      <c r="BK159" s="49">
        <v>100</v>
      </c>
      <c r="BL159" s="48">
        <v>16</v>
      </c>
    </row>
    <row r="160" spans="1:64" ht="15">
      <c r="A160" s="64" t="s">
        <v>303</v>
      </c>
      <c r="B160" s="64" t="s">
        <v>366</v>
      </c>
      <c r="C160" s="65"/>
      <c r="D160" s="66"/>
      <c r="E160" s="67"/>
      <c r="F160" s="68"/>
      <c r="G160" s="65"/>
      <c r="H160" s="69"/>
      <c r="I160" s="70"/>
      <c r="J160" s="70"/>
      <c r="K160" s="34" t="s">
        <v>65</v>
      </c>
      <c r="L160" s="77">
        <v>224</v>
      </c>
      <c r="M160" s="77"/>
      <c r="N160" s="72"/>
      <c r="O160" s="79" t="s">
        <v>369</v>
      </c>
      <c r="P160" s="81">
        <v>43693.380891203706</v>
      </c>
      <c r="Q160" s="79" t="s">
        <v>485</v>
      </c>
      <c r="R160" s="83" t="s">
        <v>603</v>
      </c>
      <c r="S160" s="79" t="s">
        <v>645</v>
      </c>
      <c r="T160" s="79" t="s">
        <v>730</v>
      </c>
      <c r="U160" s="79"/>
      <c r="V160" s="83" t="s">
        <v>909</v>
      </c>
      <c r="W160" s="81">
        <v>43693.380891203706</v>
      </c>
      <c r="X160" s="83" t="s">
        <v>1092</v>
      </c>
      <c r="Y160" s="79"/>
      <c r="Z160" s="79"/>
      <c r="AA160" s="85" t="s">
        <v>1352</v>
      </c>
      <c r="AB160" s="79"/>
      <c r="AC160" s="79" t="b">
        <v>0</v>
      </c>
      <c r="AD160" s="79">
        <v>7</v>
      </c>
      <c r="AE160" s="85" t="s">
        <v>1459</v>
      </c>
      <c r="AF160" s="79" t="b">
        <v>0</v>
      </c>
      <c r="AG160" s="79" t="s">
        <v>1468</v>
      </c>
      <c r="AH160" s="79"/>
      <c r="AI160" s="85" t="s">
        <v>1459</v>
      </c>
      <c r="AJ160" s="79" t="b">
        <v>0</v>
      </c>
      <c r="AK160" s="79">
        <v>5</v>
      </c>
      <c r="AL160" s="85" t="s">
        <v>1459</v>
      </c>
      <c r="AM160" s="79" t="s">
        <v>1487</v>
      </c>
      <c r="AN160" s="79" t="b">
        <v>0</v>
      </c>
      <c r="AO160" s="85" t="s">
        <v>1352</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v>0</v>
      </c>
      <c r="BE160" s="49">
        <v>0</v>
      </c>
      <c r="BF160" s="48">
        <v>0</v>
      </c>
      <c r="BG160" s="49">
        <v>0</v>
      </c>
      <c r="BH160" s="48">
        <v>0</v>
      </c>
      <c r="BI160" s="49">
        <v>0</v>
      </c>
      <c r="BJ160" s="48">
        <v>29</v>
      </c>
      <c r="BK160" s="49">
        <v>100</v>
      </c>
      <c r="BL160" s="48">
        <v>29</v>
      </c>
    </row>
    <row r="161" spans="1:64" ht="15">
      <c r="A161" s="64" t="s">
        <v>306</v>
      </c>
      <c r="B161" s="64" t="s">
        <v>366</v>
      </c>
      <c r="C161" s="65"/>
      <c r="D161" s="66"/>
      <c r="E161" s="67"/>
      <c r="F161" s="68"/>
      <c r="G161" s="65"/>
      <c r="H161" s="69"/>
      <c r="I161" s="70"/>
      <c r="J161" s="70"/>
      <c r="K161" s="34" t="s">
        <v>65</v>
      </c>
      <c r="L161" s="77">
        <v>225</v>
      </c>
      <c r="M161" s="77"/>
      <c r="N161" s="72"/>
      <c r="O161" s="79" t="s">
        <v>369</v>
      </c>
      <c r="P161" s="81">
        <v>43693.42710648148</v>
      </c>
      <c r="Q161" s="79" t="s">
        <v>486</v>
      </c>
      <c r="R161" s="83" t="s">
        <v>604</v>
      </c>
      <c r="S161" s="79" t="s">
        <v>654</v>
      </c>
      <c r="T161" s="79" t="s">
        <v>731</v>
      </c>
      <c r="U161" s="83" t="s">
        <v>808</v>
      </c>
      <c r="V161" s="83" t="s">
        <v>808</v>
      </c>
      <c r="W161" s="81">
        <v>43693.42710648148</v>
      </c>
      <c r="X161" s="83" t="s">
        <v>1093</v>
      </c>
      <c r="Y161" s="79"/>
      <c r="Z161" s="79"/>
      <c r="AA161" s="85" t="s">
        <v>1353</v>
      </c>
      <c r="AB161" s="79"/>
      <c r="AC161" s="79" t="b">
        <v>0</v>
      </c>
      <c r="AD161" s="79">
        <v>19</v>
      </c>
      <c r="AE161" s="85" t="s">
        <v>1459</v>
      </c>
      <c r="AF161" s="79" t="b">
        <v>0</v>
      </c>
      <c r="AG161" s="79" t="s">
        <v>1468</v>
      </c>
      <c r="AH161" s="79"/>
      <c r="AI161" s="85" t="s">
        <v>1459</v>
      </c>
      <c r="AJ161" s="79" t="b">
        <v>0</v>
      </c>
      <c r="AK161" s="79">
        <v>0</v>
      </c>
      <c r="AL161" s="85" t="s">
        <v>1459</v>
      </c>
      <c r="AM161" s="79" t="s">
        <v>1495</v>
      </c>
      <c r="AN161" s="79" t="b">
        <v>0</v>
      </c>
      <c r="AO161" s="85" t="s">
        <v>1353</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3</v>
      </c>
      <c r="BD161" s="48">
        <v>0</v>
      </c>
      <c r="BE161" s="49">
        <v>0</v>
      </c>
      <c r="BF161" s="48">
        <v>0</v>
      </c>
      <c r="BG161" s="49">
        <v>0</v>
      </c>
      <c r="BH161" s="48">
        <v>0</v>
      </c>
      <c r="BI161" s="49">
        <v>0</v>
      </c>
      <c r="BJ161" s="48">
        <v>25</v>
      </c>
      <c r="BK161" s="49">
        <v>100</v>
      </c>
      <c r="BL161" s="48">
        <v>25</v>
      </c>
    </row>
    <row r="162" spans="1:64" ht="15">
      <c r="A162" s="64" t="s">
        <v>309</v>
      </c>
      <c r="B162" s="64" t="s">
        <v>303</v>
      </c>
      <c r="C162" s="65"/>
      <c r="D162" s="66"/>
      <c r="E162" s="67"/>
      <c r="F162" s="68"/>
      <c r="G162" s="65"/>
      <c r="H162" s="69"/>
      <c r="I162" s="70"/>
      <c r="J162" s="70"/>
      <c r="K162" s="34" t="s">
        <v>66</v>
      </c>
      <c r="L162" s="77">
        <v>226</v>
      </c>
      <c r="M162" s="77"/>
      <c r="N162" s="72"/>
      <c r="O162" s="79" t="s">
        <v>369</v>
      </c>
      <c r="P162" s="81">
        <v>43692.47148148148</v>
      </c>
      <c r="Q162" s="79" t="s">
        <v>487</v>
      </c>
      <c r="R162" s="79"/>
      <c r="S162" s="79"/>
      <c r="T162" s="79" t="s">
        <v>674</v>
      </c>
      <c r="U162" s="79"/>
      <c r="V162" s="83" t="s">
        <v>914</v>
      </c>
      <c r="W162" s="81">
        <v>43692.47148148148</v>
      </c>
      <c r="X162" s="83" t="s">
        <v>1094</v>
      </c>
      <c r="Y162" s="79"/>
      <c r="Z162" s="79"/>
      <c r="AA162" s="85" t="s">
        <v>1354</v>
      </c>
      <c r="AB162" s="79"/>
      <c r="AC162" s="79" t="b">
        <v>0</v>
      </c>
      <c r="AD162" s="79">
        <v>0</v>
      </c>
      <c r="AE162" s="85" t="s">
        <v>1459</v>
      </c>
      <c r="AF162" s="79" t="b">
        <v>0</v>
      </c>
      <c r="AG162" s="79" t="s">
        <v>1468</v>
      </c>
      <c r="AH162" s="79"/>
      <c r="AI162" s="85" t="s">
        <v>1459</v>
      </c>
      <c r="AJ162" s="79" t="b">
        <v>0</v>
      </c>
      <c r="AK162" s="79">
        <v>2</v>
      </c>
      <c r="AL162" s="85" t="s">
        <v>1338</v>
      </c>
      <c r="AM162" s="79" t="s">
        <v>1489</v>
      </c>
      <c r="AN162" s="79" t="b">
        <v>0</v>
      </c>
      <c r="AO162" s="85" t="s">
        <v>1338</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3</v>
      </c>
      <c r="BC162" s="78" t="str">
        <f>REPLACE(INDEX(GroupVertices[Group],MATCH(Edges25[[#This Row],[Vertex 2]],GroupVertices[Vertex],0)),1,1,"")</f>
        <v>3</v>
      </c>
      <c r="BD162" s="48">
        <v>0</v>
      </c>
      <c r="BE162" s="49">
        <v>0</v>
      </c>
      <c r="BF162" s="48">
        <v>0</v>
      </c>
      <c r="BG162" s="49">
        <v>0</v>
      </c>
      <c r="BH162" s="48">
        <v>0</v>
      </c>
      <c r="BI162" s="49">
        <v>0</v>
      </c>
      <c r="BJ162" s="48">
        <v>14</v>
      </c>
      <c r="BK162" s="49">
        <v>100</v>
      </c>
      <c r="BL162" s="48">
        <v>14</v>
      </c>
    </row>
    <row r="163" spans="1:64" ht="15">
      <c r="A163" s="64" t="s">
        <v>295</v>
      </c>
      <c r="B163" s="64" t="s">
        <v>309</v>
      </c>
      <c r="C163" s="65"/>
      <c r="D163" s="66"/>
      <c r="E163" s="67"/>
      <c r="F163" s="68"/>
      <c r="G163" s="65"/>
      <c r="H163" s="69"/>
      <c r="I163" s="70"/>
      <c r="J163" s="70"/>
      <c r="K163" s="34" t="s">
        <v>65</v>
      </c>
      <c r="L163" s="77">
        <v>227</v>
      </c>
      <c r="M163" s="77"/>
      <c r="N163" s="72"/>
      <c r="O163" s="79" t="s">
        <v>369</v>
      </c>
      <c r="P163" s="81">
        <v>43691.316400462965</v>
      </c>
      <c r="Q163" s="79" t="s">
        <v>488</v>
      </c>
      <c r="R163" s="83" t="s">
        <v>599</v>
      </c>
      <c r="S163" s="79" t="s">
        <v>645</v>
      </c>
      <c r="T163" s="79" t="s">
        <v>710</v>
      </c>
      <c r="U163" s="79"/>
      <c r="V163" s="83" t="s">
        <v>903</v>
      </c>
      <c r="W163" s="81">
        <v>43691.316400462965</v>
      </c>
      <c r="X163" s="83" t="s">
        <v>1095</v>
      </c>
      <c r="Y163" s="79"/>
      <c r="Z163" s="79"/>
      <c r="AA163" s="85" t="s">
        <v>1355</v>
      </c>
      <c r="AB163" s="79"/>
      <c r="AC163" s="79" t="b">
        <v>0</v>
      </c>
      <c r="AD163" s="79">
        <v>15</v>
      </c>
      <c r="AE163" s="85" t="s">
        <v>1459</v>
      </c>
      <c r="AF163" s="79" t="b">
        <v>0</v>
      </c>
      <c r="AG163" s="79" t="s">
        <v>1467</v>
      </c>
      <c r="AH163" s="79"/>
      <c r="AI163" s="85" t="s">
        <v>1459</v>
      </c>
      <c r="AJ163" s="79" t="b">
        <v>0</v>
      </c>
      <c r="AK163" s="79">
        <v>3</v>
      </c>
      <c r="AL163" s="85" t="s">
        <v>1459</v>
      </c>
      <c r="AM163" s="79" t="s">
        <v>1487</v>
      </c>
      <c r="AN163" s="79" t="b">
        <v>0</v>
      </c>
      <c r="AO163" s="85" t="s">
        <v>1355</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1</v>
      </c>
      <c r="BC163" s="78" t="str">
        <f>REPLACE(INDEX(GroupVertices[Group],MATCH(Edges25[[#This Row],[Vertex 2]],GroupVertices[Vertex],0)),1,1,"")</f>
        <v>3</v>
      </c>
      <c r="BD163" s="48">
        <v>2</v>
      </c>
      <c r="BE163" s="49">
        <v>5.714285714285714</v>
      </c>
      <c r="BF163" s="48">
        <v>0</v>
      </c>
      <c r="BG163" s="49">
        <v>0</v>
      </c>
      <c r="BH163" s="48">
        <v>0</v>
      </c>
      <c r="BI163" s="49">
        <v>0</v>
      </c>
      <c r="BJ163" s="48">
        <v>33</v>
      </c>
      <c r="BK163" s="49">
        <v>94.28571428571429</v>
      </c>
      <c r="BL163" s="48">
        <v>35</v>
      </c>
    </row>
    <row r="164" spans="1:64" ht="15">
      <c r="A164" s="64" t="s">
        <v>295</v>
      </c>
      <c r="B164" s="64" t="s">
        <v>309</v>
      </c>
      <c r="C164" s="65"/>
      <c r="D164" s="66"/>
      <c r="E164" s="67"/>
      <c r="F164" s="68"/>
      <c r="G164" s="65"/>
      <c r="H164" s="69"/>
      <c r="I164" s="70"/>
      <c r="J164" s="70"/>
      <c r="K164" s="34" t="s">
        <v>65</v>
      </c>
      <c r="L164" s="77">
        <v>229</v>
      </c>
      <c r="M164" s="77"/>
      <c r="N164" s="72"/>
      <c r="O164" s="79" t="s">
        <v>369</v>
      </c>
      <c r="P164" s="81">
        <v>43694.65728009259</v>
      </c>
      <c r="Q164" s="79" t="s">
        <v>489</v>
      </c>
      <c r="R164" s="79"/>
      <c r="S164" s="79"/>
      <c r="T164" s="79" t="s">
        <v>732</v>
      </c>
      <c r="U164" s="83" t="s">
        <v>809</v>
      </c>
      <c r="V164" s="83" t="s">
        <v>809</v>
      </c>
      <c r="W164" s="81">
        <v>43694.65728009259</v>
      </c>
      <c r="X164" s="83" t="s">
        <v>1096</v>
      </c>
      <c r="Y164" s="79"/>
      <c r="Z164" s="79"/>
      <c r="AA164" s="85" t="s">
        <v>1356</v>
      </c>
      <c r="AB164" s="79"/>
      <c r="AC164" s="79" t="b">
        <v>0</v>
      </c>
      <c r="AD164" s="79">
        <v>17</v>
      </c>
      <c r="AE164" s="85" t="s">
        <v>1459</v>
      </c>
      <c r="AF164" s="79" t="b">
        <v>0</v>
      </c>
      <c r="AG164" s="79" t="s">
        <v>1467</v>
      </c>
      <c r="AH164" s="79"/>
      <c r="AI164" s="85" t="s">
        <v>1459</v>
      </c>
      <c r="AJ164" s="79" t="b">
        <v>0</v>
      </c>
      <c r="AK164" s="79">
        <v>1</v>
      </c>
      <c r="AL164" s="85" t="s">
        <v>1459</v>
      </c>
      <c r="AM164" s="79" t="s">
        <v>1487</v>
      </c>
      <c r="AN164" s="79" t="b">
        <v>0</v>
      </c>
      <c r="AO164" s="85" t="s">
        <v>1356</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1</v>
      </c>
      <c r="BC164" s="78" t="str">
        <f>REPLACE(INDEX(GroupVertices[Group],MATCH(Edges25[[#This Row],[Vertex 2]],GroupVertices[Vertex],0)),1,1,"")</f>
        <v>3</v>
      </c>
      <c r="BD164" s="48">
        <v>2</v>
      </c>
      <c r="BE164" s="49">
        <v>8</v>
      </c>
      <c r="BF164" s="48">
        <v>0</v>
      </c>
      <c r="BG164" s="49">
        <v>0</v>
      </c>
      <c r="BH164" s="48">
        <v>0</v>
      </c>
      <c r="BI164" s="49">
        <v>0</v>
      </c>
      <c r="BJ164" s="48">
        <v>23</v>
      </c>
      <c r="BK164" s="49">
        <v>92</v>
      </c>
      <c r="BL164" s="48">
        <v>25</v>
      </c>
    </row>
    <row r="165" spans="1:64" ht="15">
      <c r="A165" s="64" t="s">
        <v>303</v>
      </c>
      <c r="B165" s="64" t="s">
        <v>309</v>
      </c>
      <c r="C165" s="65"/>
      <c r="D165" s="66"/>
      <c r="E165" s="67"/>
      <c r="F165" s="68"/>
      <c r="G165" s="65"/>
      <c r="H165" s="69"/>
      <c r="I165" s="70"/>
      <c r="J165" s="70"/>
      <c r="K165" s="34" t="s">
        <v>66</v>
      </c>
      <c r="L165" s="77">
        <v>230</v>
      </c>
      <c r="M165" s="77"/>
      <c r="N165" s="72"/>
      <c r="O165" s="79" t="s">
        <v>369</v>
      </c>
      <c r="P165" s="81">
        <v>43691.28333333333</v>
      </c>
      <c r="Q165" s="79" t="s">
        <v>490</v>
      </c>
      <c r="R165" s="83" t="s">
        <v>605</v>
      </c>
      <c r="S165" s="79" t="s">
        <v>645</v>
      </c>
      <c r="T165" s="79" t="s">
        <v>710</v>
      </c>
      <c r="U165" s="79"/>
      <c r="V165" s="83" t="s">
        <v>909</v>
      </c>
      <c r="W165" s="81">
        <v>43691.28333333333</v>
      </c>
      <c r="X165" s="83" t="s">
        <v>1097</v>
      </c>
      <c r="Y165" s="79"/>
      <c r="Z165" s="79"/>
      <c r="AA165" s="85" t="s">
        <v>1357</v>
      </c>
      <c r="AB165" s="79"/>
      <c r="AC165" s="79" t="b">
        <v>0</v>
      </c>
      <c r="AD165" s="79">
        <v>4</v>
      </c>
      <c r="AE165" s="85" t="s">
        <v>1459</v>
      </c>
      <c r="AF165" s="79" t="b">
        <v>0</v>
      </c>
      <c r="AG165" s="79" t="s">
        <v>1468</v>
      </c>
      <c r="AH165" s="79"/>
      <c r="AI165" s="85" t="s">
        <v>1459</v>
      </c>
      <c r="AJ165" s="79" t="b">
        <v>0</v>
      </c>
      <c r="AK165" s="79">
        <v>1</v>
      </c>
      <c r="AL165" s="85" t="s">
        <v>1459</v>
      </c>
      <c r="AM165" s="79" t="s">
        <v>1487</v>
      </c>
      <c r="AN165" s="79" t="b">
        <v>0</v>
      </c>
      <c r="AO165" s="85" t="s">
        <v>1357</v>
      </c>
      <c r="AP165" s="79" t="s">
        <v>176</v>
      </c>
      <c r="AQ165" s="79">
        <v>0</v>
      </c>
      <c r="AR165" s="79">
        <v>0</v>
      </c>
      <c r="AS165" s="79"/>
      <c r="AT165" s="79"/>
      <c r="AU165" s="79"/>
      <c r="AV165" s="79"/>
      <c r="AW165" s="79"/>
      <c r="AX165" s="79"/>
      <c r="AY165" s="79"/>
      <c r="AZ165" s="79"/>
      <c r="BA165">
        <v>3</v>
      </c>
      <c r="BB165" s="78" t="str">
        <f>REPLACE(INDEX(GroupVertices[Group],MATCH(Edges25[[#This Row],[Vertex 1]],GroupVertices[Vertex],0)),1,1,"")</f>
        <v>3</v>
      </c>
      <c r="BC165" s="78" t="str">
        <f>REPLACE(INDEX(GroupVertices[Group],MATCH(Edges25[[#This Row],[Vertex 2]],GroupVertices[Vertex],0)),1,1,"")</f>
        <v>3</v>
      </c>
      <c r="BD165" s="48">
        <v>1</v>
      </c>
      <c r="BE165" s="49">
        <v>4</v>
      </c>
      <c r="BF165" s="48">
        <v>0</v>
      </c>
      <c r="BG165" s="49">
        <v>0</v>
      </c>
      <c r="BH165" s="48">
        <v>0</v>
      </c>
      <c r="BI165" s="49">
        <v>0</v>
      </c>
      <c r="BJ165" s="48">
        <v>24</v>
      </c>
      <c r="BK165" s="49">
        <v>96</v>
      </c>
      <c r="BL165" s="48">
        <v>25</v>
      </c>
    </row>
    <row r="166" spans="1:64" ht="15">
      <c r="A166" s="64" t="s">
        <v>303</v>
      </c>
      <c r="B166" s="64" t="s">
        <v>309</v>
      </c>
      <c r="C166" s="65"/>
      <c r="D166" s="66"/>
      <c r="E166" s="67"/>
      <c r="F166" s="68"/>
      <c r="G166" s="65"/>
      <c r="H166" s="69"/>
      <c r="I166" s="70"/>
      <c r="J166" s="70"/>
      <c r="K166" s="34" t="s">
        <v>66</v>
      </c>
      <c r="L166" s="77">
        <v>232</v>
      </c>
      <c r="M166" s="77"/>
      <c r="N166" s="72"/>
      <c r="O166" s="79" t="s">
        <v>369</v>
      </c>
      <c r="P166" s="81">
        <v>43694.64881944445</v>
      </c>
      <c r="Q166" s="79" t="s">
        <v>491</v>
      </c>
      <c r="R166" s="83" t="s">
        <v>606</v>
      </c>
      <c r="S166" s="79" t="s">
        <v>653</v>
      </c>
      <c r="T166" s="79" t="s">
        <v>733</v>
      </c>
      <c r="U166" s="83" t="s">
        <v>810</v>
      </c>
      <c r="V166" s="83" t="s">
        <v>810</v>
      </c>
      <c r="W166" s="81">
        <v>43694.64881944445</v>
      </c>
      <c r="X166" s="83" t="s">
        <v>1098</v>
      </c>
      <c r="Y166" s="79"/>
      <c r="Z166" s="79"/>
      <c r="AA166" s="85" t="s">
        <v>1358</v>
      </c>
      <c r="AB166" s="79"/>
      <c r="AC166" s="79" t="b">
        <v>0</v>
      </c>
      <c r="AD166" s="79">
        <v>2</v>
      </c>
      <c r="AE166" s="85" t="s">
        <v>1459</v>
      </c>
      <c r="AF166" s="79" t="b">
        <v>0</v>
      </c>
      <c r="AG166" s="79" t="s">
        <v>1468</v>
      </c>
      <c r="AH166" s="79"/>
      <c r="AI166" s="85" t="s">
        <v>1459</v>
      </c>
      <c r="AJ166" s="79" t="b">
        <v>0</v>
      </c>
      <c r="AK166" s="79">
        <v>0</v>
      </c>
      <c r="AL166" s="85" t="s">
        <v>1459</v>
      </c>
      <c r="AM166" s="79" t="s">
        <v>1487</v>
      </c>
      <c r="AN166" s="79" t="b">
        <v>0</v>
      </c>
      <c r="AO166" s="85" t="s">
        <v>1358</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3</v>
      </c>
      <c r="BC166" s="78" t="str">
        <f>REPLACE(INDEX(GroupVertices[Group],MATCH(Edges25[[#This Row],[Vertex 2]],GroupVertices[Vertex],0)),1,1,"")</f>
        <v>3</v>
      </c>
      <c r="BD166" s="48">
        <v>0</v>
      </c>
      <c r="BE166" s="49">
        <v>0</v>
      </c>
      <c r="BF166" s="48">
        <v>0</v>
      </c>
      <c r="BG166" s="49">
        <v>0</v>
      </c>
      <c r="BH166" s="48">
        <v>0</v>
      </c>
      <c r="BI166" s="49">
        <v>0</v>
      </c>
      <c r="BJ166" s="48">
        <v>18</v>
      </c>
      <c r="BK166" s="49">
        <v>100</v>
      </c>
      <c r="BL166" s="48">
        <v>18</v>
      </c>
    </row>
    <row r="167" spans="1:64" ht="15">
      <c r="A167" s="64" t="s">
        <v>306</v>
      </c>
      <c r="B167" s="64" t="s">
        <v>309</v>
      </c>
      <c r="C167" s="65"/>
      <c r="D167" s="66"/>
      <c r="E167" s="67"/>
      <c r="F167" s="68"/>
      <c r="G167" s="65"/>
      <c r="H167" s="69"/>
      <c r="I167" s="70"/>
      <c r="J167" s="70"/>
      <c r="K167" s="34" t="s">
        <v>65</v>
      </c>
      <c r="L167" s="77">
        <v>233</v>
      </c>
      <c r="M167" s="77"/>
      <c r="N167" s="72"/>
      <c r="O167" s="79" t="s">
        <v>369</v>
      </c>
      <c r="P167" s="81">
        <v>43696.48479166667</v>
      </c>
      <c r="Q167" s="79" t="s">
        <v>492</v>
      </c>
      <c r="R167" s="79"/>
      <c r="S167" s="79"/>
      <c r="T167" s="79"/>
      <c r="U167" s="79"/>
      <c r="V167" s="83" t="s">
        <v>912</v>
      </c>
      <c r="W167" s="81">
        <v>43696.48479166667</v>
      </c>
      <c r="X167" s="83" t="s">
        <v>1099</v>
      </c>
      <c r="Y167" s="79"/>
      <c r="Z167" s="79"/>
      <c r="AA167" s="85" t="s">
        <v>1359</v>
      </c>
      <c r="AB167" s="79"/>
      <c r="AC167" s="79" t="b">
        <v>0</v>
      </c>
      <c r="AD167" s="79">
        <v>0</v>
      </c>
      <c r="AE167" s="85" t="s">
        <v>1459</v>
      </c>
      <c r="AF167" s="79" t="b">
        <v>0</v>
      </c>
      <c r="AG167" s="79" t="s">
        <v>1468</v>
      </c>
      <c r="AH167" s="79"/>
      <c r="AI167" s="85" t="s">
        <v>1459</v>
      </c>
      <c r="AJ167" s="79" t="b">
        <v>0</v>
      </c>
      <c r="AK167" s="79">
        <v>1</v>
      </c>
      <c r="AL167" s="85" t="s">
        <v>1358</v>
      </c>
      <c r="AM167" s="79" t="s">
        <v>1495</v>
      </c>
      <c r="AN167" s="79" t="b">
        <v>0</v>
      </c>
      <c r="AO167" s="85" t="s">
        <v>1358</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3</v>
      </c>
      <c r="BD167" s="48">
        <v>0</v>
      </c>
      <c r="BE167" s="49">
        <v>0</v>
      </c>
      <c r="BF167" s="48">
        <v>0</v>
      </c>
      <c r="BG167" s="49">
        <v>0</v>
      </c>
      <c r="BH167" s="48">
        <v>0</v>
      </c>
      <c r="BI167" s="49">
        <v>0</v>
      </c>
      <c r="BJ167" s="48">
        <v>15</v>
      </c>
      <c r="BK167" s="49">
        <v>100</v>
      </c>
      <c r="BL167" s="48">
        <v>15</v>
      </c>
    </row>
    <row r="168" spans="1:64" ht="15">
      <c r="A168" s="64" t="s">
        <v>310</v>
      </c>
      <c r="B168" s="64" t="s">
        <v>310</v>
      </c>
      <c r="C168" s="65"/>
      <c r="D168" s="66"/>
      <c r="E168" s="67"/>
      <c r="F168" s="68"/>
      <c r="G168" s="65"/>
      <c r="H168" s="69"/>
      <c r="I168" s="70"/>
      <c r="J168" s="70"/>
      <c r="K168" s="34" t="s">
        <v>65</v>
      </c>
      <c r="L168" s="77">
        <v>234</v>
      </c>
      <c r="M168" s="77"/>
      <c r="N168" s="72"/>
      <c r="O168" s="79" t="s">
        <v>176</v>
      </c>
      <c r="P168" s="81">
        <v>43700.32016203704</v>
      </c>
      <c r="Q168" s="79" t="s">
        <v>493</v>
      </c>
      <c r="R168" s="83" t="s">
        <v>607</v>
      </c>
      <c r="S168" s="79" t="s">
        <v>655</v>
      </c>
      <c r="T168" s="79" t="s">
        <v>734</v>
      </c>
      <c r="U168" s="79"/>
      <c r="V168" s="83" t="s">
        <v>915</v>
      </c>
      <c r="W168" s="81">
        <v>43700.32016203704</v>
      </c>
      <c r="X168" s="83" t="s">
        <v>1100</v>
      </c>
      <c r="Y168" s="79"/>
      <c r="Z168" s="79"/>
      <c r="AA168" s="85" t="s">
        <v>1360</v>
      </c>
      <c r="AB168" s="79"/>
      <c r="AC168" s="79" t="b">
        <v>0</v>
      </c>
      <c r="AD168" s="79">
        <v>2</v>
      </c>
      <c r="AE168" s="85" t="s">
        <v>1459</v>
      </c>
      <c r="AF168" s="79" t="b">
        <v>0</v>
      </c>
      <c r="AG168" s="79" t="s">
        <v>1468</v>
      </c>
      <c r="AH168" s="79"/>
      <c r="AI168" s="85" t="s">
        <v>1459</v>
      </c>
      <c r="AJ168" s="79" t="b">
        <v>0</v>
      </c>
      <c r="AK168" s="79">
        <v>2</v>
      </c>
      <c r="AL168" s="85" t="s">
        <v>1459</v>
      </c>
      <c r="AM168" s="79" t="s">
        <v>1487</v>
      </c>
      <c r="AN168" s="79" t="b">
        <v>0</v>
      </c>
      <c r="AO168" s="85" t="s">
        <v>1360</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v>0</v>
      </c>
      <c r="BE168" s="49">
        <v>0</v>
      </c>
      <c r="BF168" s="48">
        <v>0</v>
      </c>
      <c r="BG168" s="49">
        <v>0</v>
      </c>
      <c r="BH168" s="48">
        <v>0</v>
      </c>
      <c r="BI168" s="49">
        <v>0</v>
      </c>
      <c r="BJ168" s="48">
        <v>23</v>
      </c>
      <c r="BK168" s="49">
        <v>100</v>
      </c>
      <c r="BL168" s="48">
        <v>23</v>
      </c>
    </row>
    <row r="169" spans="1:64" ht="15">
      <c r="A169" s="64" t="s">
        <v>303</v>
      </c>
      <c r="B169" s="64" t="s">
        <v>310</v>
      </c>
      <c r="C169" s="65"/>
      <c r="D169" s="66"/>
      <c r="E169" s="67"/>
      <c r="F169" s="68"/>
      <c r="G169" s="65"/>
      <c r="H169" s="69"/>
      <c r="I169" s="70"/>
      <c r="J169" s="70"/>
      <c r="K169" s="34" t="s">
        <v>65</v>
      </c>
      <c r="L169" s="77">
        <v>235</v>
      </c>
      <c r="M169" s="77"/>
      <c r="N169" s="72"/>
      <c r="O169" s="79" t="s">
        <v>369</v>
      </c>
      <c r="P169" s="81">
        <v>43700.32413194444</v>
      </c>
      <c r="Q169" s="79" t="s">
        <v>494</v>
      </c>
      <c r="R169" s="79"/>
      <c r="S169" s="79"/>
      <c r="T169" s="79"/>
      <c r="U169" s="79"/>
      <c r="V169" s="83" t="s">
        <v>909</v>
      </c>
      <c r="W169" s="81">
        <v>43700.32413194444</v>
      </c>
      <c r="X169" s="83" t="s">
        <v>1101</v>
      </c>
      <c r="Y169" s="79"/>
      <c r="Z169" s="79"/>
      <c r="AA169" s="85" t="s">
        <v>1361</v>
      </c>
      <c r="AB169" s="79"/>
      <c r="AC169" s="79" t="b">
        <v>0</v>
      </c>
      <c r="AD169" s="79">
        <v>0</v>
      </c>
      <c r="AE169" s="85" t="s">
        <v>1459</v>
      </c>
      <c r="AF169" s="79" t="b">
        <v>0</v>
      </c>
      <c r="AG169" s="79" t="s">
        <v>1468</v>
      </c>
      <c r="AH169" s="79"/>
      <c r="AI169" s="85" t="s">
        <v>1459</v>
      </c>
      <c r="AJ169" s="79" t="b">
        <v>0</v>
      </c>
      <c r="AK169" s="79">
        <v>2</v>
      </c>
      <c r="AL169" s="85" t="s">
        <v>1360</v>
      </c>
      <c r="AM169" s="79" t="s">
        <v>1487</v>
      </c>
      <c r="AN169" s="79" t="b">
        <v>0</v>
      </c>
      <c r="AO169" s="85" t="s">
        <v>1360</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3</v>
      </c>
      <c r="BC169" s="78" t="str">
        <f>REPLACE(INDEX(GroupVertices[Group],MATCH(Edges25[[#This Row],[Vertex 2]],GroupVertices[Vertex],0)),1,1,"")</f>
        <v>3</v>
      </c>
      <c r="BD169" s="48">
        <v>0</v>
      </c>
      <c r="BE169" s="49">
        <v>0</v>
      </c>
      <c r="BF169" s="48">
        <v>0</v>
      </c>
      <c r="BG169" s="49">
        <v>0</v>
      </c>
      <c r="BH169" s="48">
        <v>0</v>
      </c>
      <c r="BI169" s="49">
        <v>0</v>
      </c>
      <c r="BJ169" s="48">
        <v>16</v>
      </c>
      <c r="BK169" s="49">
        <v>100</v>
      </c>
      <c r="BL169" s="48">
        <v>16</v>
      </c>
    </row>
    <row r="170" spans="1:64" ht="15">
      <c r="A170" s="64" t="s">
        <v>306</v>
      </c>
      <c r="B170" s="64" t="s">
        <v>310</v>
      </c>
      <c r="C170" s="65"/>
      <c r="D170" s="66"/>
      <c r="E170" s="67"/>
      <c r="F170" s="68"/>
      <c r="G170" s="65"/>
      <c r="H170" s="69"/>
      <c r="I170" s="70"/>
      <c r="J170" s="70"/>
      <c r="K170" s="34" t="s">
        <v>65</v>
      </c>
      <c r="L170" s="77">
        <v>236</v>
      </c>
      <c r="M170" s="77"/>
      <c r="N170" s="72"/>
      <c r="O170" s="79" t="s">
        <v>369</v>
      </c>
      <c r="P170" s="81">
        <v>43700.415555555555</v>
      </c>
      <c r="Q170" s="79" t="s">
        <v>494</v>
      </c>
      <c r="R170" s="79"/>
      <c r="S170" s="79"/>
      <c r="T170" s="79"/>
      <c r="U170" s="79"/>
      <c r="V170" s="83" t="s">
        <v>912</v>
      </c>
      <c r="W170" s="81">
        <v>43700.415555555555</v>
      </c>
      <c r="X170" s="83" t="s">
        <v>1102</v>
      </c>
      <c r="Y170" s="79"/>
      <c r="Z170" s="79"/>
      <c r="AA170" s="85" t="s">
        <v>1362</v>
      </c>
      <c r="AB170" s="79"/>
      <c r="AC170" s="79" t="b">
        <v>0</v>
      </c>
      <c r="AD170" s="79">
        <v>0</v>
      </c>
      <c r="AE170" s="85" t="s">
        <v>1459</v>
      </c>
      <c r="AF170" s="79" t="b">
        <v>0</v>
      </c>
      <c r="AG170" s="79" t="s">
        <v>1468</v>
      </c>
      <c r="AH170" s="79"/>
      <c r="AI170" s="85" t="s">
        <v>1459</v>
      </c>
      <c r="AJ170" s="79" t="b">
        <v>0</v>
      </c>
      <c r="AK170" s="79">
        <v>2</v>
      </c>
      <c r="AL170" s="85" t="s">
        <v>1360</v>
      </c>
      <c r="AM170" s="79" t="s">
        <v>1495</v>
      </c>
      <c r="AN170" s="79" t="b">
        <v>0</v>
      </c>
      <c r="AO170" s="85" t="s">
        <v>1360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2</v>
      </c>
      <c r="BC170" s="78" t="str">
        <f>REPLACE(INDEX(GroupVertices[Group],MATCH(Edges25[[#This Row],[Vertex 2]],GroupVertices[Vertex],0)),1,1,"")</f>
        <v>3</v>
      </c>
      <c r="BD170" s="48">
        <v>0</v>
      </c>
      <c r="BE170" s="49">
        <v>0</v>
      </c>
      <c r="BF170" s="48">
        <v>0</v>
      </c>
      <c r="BG170" s="49">
        <v>0</v>
      </c>
      <c r="BH170" s="48">
        <v>0</v>
      </c>
      <c r="BI170" s="49">
        <v>0</v>
      </c>
      <c r="BJ170" s="48">
        <v>16</v>
      </c>
      <c r="BK170" s="49">
        <v>100</v>
      </c>
      <c r="BL170" s="48">
        <v>16</v>
      </c>
    </row>
    <row r="171" spans="1:64" ht="15">
      <c r="A171" s="64" t="s">
        <v>311</v>
      </c>
      <c r="B171" s="64" t="s">
        <v>311</v>
      </c>
      <c r="C171" s="65"/>
      <c r="D171" s="66"/>
      <c r="E171" s="67"/>
      <c r="F171" s="68"/>
      <c r="G171" s="65"/>
      <c r="H171" s="69"/>
      <c r="I171" s="70"/>
      <c r="J171" s="70"/>
      <c r="K171" s="34" t="s">
        <v>65</v>
      </c>
      <c r="L171" s="77">
        <v>237</v>
      </c>
      <c r="M171" s="77"/>
      <c r="N171" s="72"/>
      <c r="O171" s="79" t="s">
        <v>176</v>
      </c>
      <c r="P171" s="81">
        <v>43699.796481481484</v>
      </c>
      <c r="Q171" s="79" t="s">
        <v>495</v>
      </c>
      <c r="R171" s="83" t="s">
        <v>608</v>
      </c>
      <c r="S171" s="79" t="s">
        <v>639</v>
      </c>
      <c r="T171" s="79" t="s">
        <v>735</v>
      </c>
      <c r="U171" s="79"/>
      <c r="V171" s="83" t="s">
        <v>916</v>
      </c>
      <c r="W171" s="81">
        <v>43699.796481481484</v>
      </c>
      <c r="X171" s="83" t="s">
        <v>1103</v>
      </c>
      <c r="Y171" s="79"/>
      <c r="Z171" s="79"/>
      <c r="AA171" s="85" t="s">
        <v>1363</v>
      </c>
      <c r="AB171" s="79"/>
      <c r="AC171" s="79" t="b">
        <v>0</v>
      </c>
      <c r="AD171" s="79">
        <v>1</v>
      </c>
      <c r="AE171" s="85" t="s">
        <v>1459</v>
      </c>
      <c r="AF171" s="79" t="b">
        <v>1</v>
      </c>
      <c r="AG171" s="79" t="s">
        <v>1468</v>
      </c>
      <c r="AH171" s="79"/>
      <c r="AI171" s="85" t="s">
        <v>1481</v>
      </c>
      <c r="AJ171" s="79" t="b">
        <v>0</v>
      </c>
      <c r="AK171" s="79">
        <v>0</v>
      </c>
      <c r="AL171" s="85" t="s">
        <v>1459</v>
      </c>
      <c r="AM171" s="79" t="s">
        <v>1489</v>
      </c>
      <c r="AN171" s="79" t="b">
        <v>0</v>
      </c>
      <c r="AO171" s="85" t="s">
        <v>1363</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v>0</v>
      </c>
      <c r="BE171" s="49">
        <v>0</v>
      </c>
      <c r="BF171" s="48">
        <v>0</v>
      </c>
      <c r="BG171" s="49">
        <v>0</v>
      </c>
      <c r="BH171" s="48">
        <v>0</v>
      </c>
      <c r="BI171" s="49">
        <v>0</v>
      </c>
      <c r="BJ171" s="48">
        <v>17</v>
      </c>
      <c r="BK171" s="49">
        <v>100</v>
      </c>
      <c r="BL171" s="48">
        <v>17</v>
      </c>
    </row>
    <row r="172" spans="1:64" ht="15">
      <c r="A172" s="64" t="s">
        <v>306</v>
      </c>
      <c r="B172" s="64" t="s">
        <v>311</v>
      </c>
      <c r="C172" s="65"/>
      <c r="D172" s="66"/>
      <c r="E172" s="67"/>
      <c r="F172" s="68"/>
      <c r="G172" s="65"/>
      <c r="H172" s="69"/>
      <c r="I172" s="70"/>
      <c r="J172" s="70"/>
      <c r="K172" s="34" t="s">
        <v>65</v>
      </c>
      <c r="L172" s="77">
        <v>238</v>
      </c>
      <c r="M172" s="77"/>
      <c r="N172" s="72"/>
      <c r="O172" s="79" t="s">
        <v>369</v>
      </c>
      <c r="P172" s="81">
        <v>43700.4178125</v>
      </c>
      <c r="Q172" s="79" t="s">
        <v>496</v>
      </c>
      <c r="R172" s="79"/>
      <c r="S172" s="79"/>
      <c r="T172" s="79"/>
      <c r="U172" s="79"/>
      <c r="V172" s="83" t="s">
        <v>912</v>
      </c>
      <c r="W172" s="81">
        <v>43700.4178125</v>
      </c>
      <c r="X172" s="83" t="s">
        <v>1104</v>
      </c>
      <c r="Y172" s="79"/>
      <c r="Z172" s="79"/>
      <c r="AA172" s="85" t="s">
        <v>1364</v>
      </c>
      <c r="AB172" s="79"/>
      <c r="AC172" s="79" t="b">
        <v>0</v>
      </c>
      <c r="AD172" s="79">
        <v>0</v>
      </c>
      <c r="AE172" s="85" t="s">
        <v>1459</v>
      </c>
      <c r="AF172" s="79" t="b">
        <v>1</v>
      </c>
      <c r="AG172" s="79" t="s">
        <v>1468</v>
      </c>
      <c r="AH172" s="79"/>
      <c r="AI172" s="85" t="s">
        <v>1481</v>
      </c>
      <c r="AJ172" s="79" t="b">
        <v>0</v>
      </c>
      <c r="AK172" s="79">
        <v>1</v>
      </c>
      <c r="AL172" s="85" t="s">
        <v>1363</v>
      </c>
      <c r="AM172" s="79" t="s">
        <v>1495</v>
      </c>
      <c r="AN172" s="79" t="b">
        <v>0</v>
      </c>
      <c r="AO172" s="85" t="s">
        <v>1363</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2</v>
      </c>
      <c r="BD172" s="48">
        <v>0</v>
      </c>
      <c r="BE172" s="49">
        <v>0</v>
      </c>
      <c r="BF172" s="48">
        <v>0</v>
      </c>
      <c r="BG172" s="49">
        <v>0</v>
      </c>
      <c r="BH172" s="48">
        <v>0</v>
      </c>
      <c r="BI172" s="49">
        <v>0</v>
      </c>
      <c r="BJ172" s="48">
        <v>17</v>
      </c>
      <c r="BK172" s="49">
        <v>100</v>
      </c>
      <c r="BL172" s="48">
        <v>17</v>
      </c>
    </row>
    <row r="173" spans="1:64" ht="15">
      <c r="A173" s="64" t="s">
        <v>306</v>
      </c>
      <c r="B173" s="64" t="s">
        <v>367</v>
      </c>
      <c r="C173" s="65"/>
      <c r="D173" s="66"/>
      <c r="E173" s="67"/>
      <c r="F173" s="68"/>
      <c r="G173" s="65"/>
      <c r="H173" s="69"/>
      <c r="I173" s="70"/>
      <c r="J173" s="70"/>
      <c r="K173" s="34" t="s">
        <v>65</v>
      </c>
      <c r="L173" s="77">
        <v>239</v>
      </c>
      <c r="M173" s="77"/>
      <c r="N173" s="72"/>
      <c r="O173" s="79" t="s">
        <v>369</v>
      </c>
      <c r="P173" s="81">
        <v>43700.500601851854</v>
      </c>
      <c r="Q173" s="79" t="s">
        <v>497</v>
      </c>
      <c r="R173" s="83" t="s">
        <v>609</v>
      </c>
      <c r="S173" s="79" t="s">
        <v>653</v>
      </c>
      <c r="T173" s="79" t="s">
        <v>736</v>
      </c>
      <c r="U173" s="79"/>
      <c r="V173" s="83" t="s">
        <v>912</v>
      </c>
      <c r="W173" s="81">
        <v>43700.500601851854</v>
      </c>
      <c r="X173" s="83" t="s">
        <v>1105</v>
      </c>
      <c r="Y173" s="79"/>
      <c r="Z173" s="79"/>
      <c r="AA173" s="85" t="s">
        <v>1365</v>
      </c>
      <c r="AB173" s="79"/>
      <c r="AC173" s="79" t="b">
        <v>0</v>
      </c>
      <c r="AD173" s="79">
        <v>4</v>
      </c>
      <c r="AE173" s="85" t="s">
        <v>1459</v>
      </c>
      <c r="AF173" s="79" t="b">
        <v>0</v>
      </c>
      <c r="AG173" s="79" t="s">
        <v>1468</v>
      </c>
      <c r="AH173" s="79"/>
      <c r="AI173" s="85" t="s">
        <v>1459</v>
      </c>
      <c r="AJ173" s="79" t="b">
        <v>0</v>
      </c>
      <c r="AK173" s="79">
        <v>1</v>
      </c>
      <c r="AL173" s="85" t="s">
        <v>1459</v>
      </c>
      <c r="AM173" s="79" t="s">
        <v>1495</v>
      </c>
      <c r="AN173" s="79" t="b">
        <v>0</v>
      </c>
      <c r="AO173" s="85" t="s">
        <v>1365</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2</v>
      </c>
      <c r="BC173" s="78" t="str">
        <f>REPLACE(INDEX(GroupVertices[Group],MATCH(Edges25[[#This Row],[Vertex 2]],GroupVertices[Vertex],0)),1,1,"")</f>
        <v>2</v>
      </c>
      <c r="BD173" s="48">
        <v>0</v>
      </c>
      <c r="BE173" s="49">
        <v>0</v>
      </c>
      <c r="BF173" s="48">
        <v>0</v>
      </c>
      <c r="BG173" s="49">
        <v>0</v>
      </c>
      <c r="BH173" s="48">
        <v>0</v>
      </c>
      <c r="BI173" s="49">
        <v>0</v>
      </c>
      <c r="BJ173" s="48">
        <v>21</v>
      </c>
      <c r="BK173" s="49">
        <v>100</v>
      </c>
      <c r="BL173" s="48">
        <v>21</v>
      </c>
    </row>
    <row r="174" spans="1:64" ht="15">
      <c r="A174" s="64" t="s">
        <v>312</v>
      </c>
      <c r="B174" s="64" t="s">
        <v>303</v>
      </c>
      <c r="C174" s="65"/>
      <c r="D174" s="66"/>
      <c r="E174" s="67"/>
      <c r="F174" s="68"/>
      <c r="G174" s="65"/>
      <c r="H174" s="69"/>
      <c r="I174" s="70"/>
      <c r="J174" s="70"/>
      <c r="K174" s="34" t="s">
        <v>66</v>
      </c>
      <c r="L174" s="77">
        <v>240</v>
      </c>
      <c r="M174" s="77"/>
      <c r="N174" s="72"/>
      <c r="O174" s="79" t="s">
        <v>369</v>
      </c>
      <c r="P174" s="81">
        <v>43697.46837962963</v>
      </c>
      <c r="Q174" s="79" t="s">
        <v>434</v>
      </c>
      <c r="R174" s="79"/>
      <c r="S174" s="79"/>
      <c r="T174" s="79" t="s">
        <v>699</v>
      </c>
      <c r="U174" s="79"/>
      <c r="V174" s="83" t="s">
        <v>917</v>
      </c>
      <c r="W174" s="81">
        <v>43697.46837962963</v>
      </c>
      <c r="X174" s="83" t="s">
        <v>1106</v>
      </c>
      <c r="Y174" s="79"/>
      <c r="Z174" s="79"/>
      <c r="AA174" s="85" t="s">
        <v>1366</v>
      </c>
      <c r="AB174" s="79"/>
      <c r="AC174" s="79" t="b">
        <v>0</v>
      </c>
      <c r="AD174" s="79">
        <v>0</v>
      </c>
      <c r="AE174" s="85" t="s">
        <v>1459</v>
      </c>
      <c r="AF174" s="79" t="b">
        <v>0</v>
      </c>
      <c r="AG174" s="79" t="s">
        <v>1468</v>
      </c>
      <c r="AH174" s="79"/>
      <c r="AI174" s="85" t="s">
        <v>1459</v>
      </c>
      <c r="AJ174" s="79" t="b">
        <v>0</v>
      </c>
      <c r="AK174" s="79">
        <v>2</v>
      </c>
      <c r="AL174" s="85" t="s">
        <v>1373</v>
      </c>
      <c r="AM174" s="79" t="s">
        <v>1487</v>
      </c>
      <c r="AN174" s="79" t="b">
        <v>0</v>
      </c>
      <c r="AO174" s="85" t="s">
        <v>1373</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2</v>
      </c>
      <c r="BC174" s="78" t="str">
        <f>REPLACE(INDEX(GroupVertices[Group],MATCH(Edges25[[#This Row],[Vertex 2]],GroupVertices[Vertex],0)),1,1,"")</f>
        <v>3</v>
      </c>
      <c r="BD174" s="48">
        <v>0</v>
      </c>
      <c r="BE174" s="49">
        <v>0</v>
      </c>
      <c r="BF174" s="48">
        <v>0</v>
      </c>
      <c r="BG174" s="49">
        <v>0</v>
      </c>
      <c r="BH174" s="48">
        <v>0</v>
      </c>
      <c r="BI174" s="49">
        <v>0</v>
      </c>
      <c r="BJ174" s="48">
        <v>15</v>
      </c>
      <c r="BK174" s="49">
        <v>100</v>
      </c>
      <c r="BL174" s="48">
        <v>15</v>
      </c>
    </row>
    <row r="175" spans="1:64" ht="15">
      <c r="A175" s="64" t="s">
        <v>303</v>
      </c>
      <c r="B175" s="64" t="s">
        <v>303</v>
      </c>
      <c r="C175" s="65"/>
      <c r="D175" s="66"/>
      <c r="E175" s="67"/>
      <c r="F175" s="68"/>
      <c r="G175" s="65"/>
      <c r="H175" s="69"/>
      <c r="I175" s="70"/>
      <c r="J175" s="70"/>
      <c r="K175" s="34" t="s">
        <v>65</v>
      </c>
      <c r="L175" s="77">
        <v>241</v>
      </c>
      <c r="M175" s="77"/>
      <c r="N175" s="72"/>
      <c r="O175" s="79" t="s">
        <v>176</v>
      </c>
      <c r="P175" s="81">
        <v>43686.57884259259</v>
      </c>
      <c r="Q175" s="79" t="s">
        <v>498</v>
      </c>
      <c r="R175" s="83" t="s">
        <v>610</v>
      </c>
      <c r="S175" s="79" t="s">
        <v>645</v>
      </c>
      <c r="T175" s="79" t="s">
        <v>737</v>
      </c>
      <c r="U175" s="79"/>
      <c r="V175" s="83" t="s">
        <v>909</v>
      </c>
      <c r="W175" s="81">
        <v>43686.57884259259</v>
      </c>
      <c r="X175" s="83" t="s">
        <v>1107</v>
      </c>
      <c r="Y175" s="79"/>
      <c r="Z175" s="79"/>
      <c r="AA175" s="85" t="s">
        <v>1367</v>
      </c>
      <c r="AB175" s="79"/>
      <c r="AC175" s="79" t="b">
        <v>0</v>
      </c>
      <c r="AD175" s="79">
        <v>8</v>
      </c>
      <c r="AE175" s="85" t="s">
        <v>1459</v>
      </c>
      <c r="AF175" s="79" t="b">
        <v>0</v>
      </c>
      <c r="AG175" s="79" t="s">
        <v>1468</v>
      </c>
      <c r="AH175" s="79"/>
      <c r="AI175" s="85" t="s">
        <v>1459</v>
      </c>
      <c r="AJ175" s="79" t="b">
        <v>0</v>
      </c>
      <c r="AK175" s="79">
        <v>2</v>
      </c>
      <c r="AL175" s="85" t="s">
        <v>1459</v>
      </c>
      <c r="AM175" s="79" t="s">
        <v>1487</v>
      </c>
      <c r="AN175" s="79" t="b">
        <v>0</v>
      </c>
      <c r="AO175" s="85" t="s">
        <v>1367</v>
      </c>
      <c r="AP175" s="79" t="s">
        <v>1499</v>
      </c>
      <c r="AQ175" s="79">
        <v>0</v>
      </c>
      <c r="AR175" s="79">
        <v>0</v>
      </c>
      <c r="AS175" s="79"/>
      <c r="AT175" s="79"/>
      <c r="AU175" s="79"/>
      <c r="AV175" s="79"/>
      <c r="AW175" s="79"/>
      <c r="AX175" s="79"/>
      <c r="AY175" s="79"/>
      <c r="AZ175" s="79"/>
      <c r="BA175">
        <v>5</v>
      </c>
      <c r="BB175" s="78" t="str">
        <f>REPLACE(INDEX(GroupVertices[Group],MATCH(Edges25[[#This Row],[Vertex 1]],GroupVertices[Vertex],0)),1,1,"")</f>
        <v>3</v>
      </c>
      <c r="BC175" s="78" t="str">
        <f>REPLACE(INDEX(GroupVertices[Group],MATCH(Edges25[[#This Row],[Vertex 2]],GroupVertices[Vertex],0)),1,1,"")</f>
        <v>3</v>
      </c>
      <c r="BD175" s="48">
        <v>0</v>
      </c>
      <c r="BE175" s="49">
        <v>0</v>
      </c>
      <c r="BF175" s="48">
        <v>0</v>
      </c>
      <c r="BG175" s="49">
        <v>0</v>
      </c>
      <c r="BH175" s="48">
        <v>0</v>
      </c>
      <c r="BI175" s="49">
        <v>0</v>
      </c>
      <c r="BJ175" s="48">
        <v>25</v>
      </c>
      <c r="BK175" s="49">
        <v>100</v>
      </c>
      <c r="BL175" s="48">
        <v>25</v>
      </c>
    </row>
    <row r="176" spans="1:64" ht="15">
      <c r="A176" s="64" t="s">
        <v>303</v>
      </c>
      <c r="B176" s="64" t="s">
        <v>303</v>
      </c>
      <c r="C176" s="65"/>
      <c r="D176" s="66"/>
      <c r="E176" s="67"/>
      <c r="F176" s="68"/>
      <c r="G176" s="65"/>
      <c r="H176" s="69"/>
      <c r="I176" s="70"/>
      <c r="J176" s="70"/>
      <c r="K176" s="34" t="s">
        <v>65</v>
      </c>
      <c r="L176" s="77">
        <v>242</v>
      </c>
      <c r="M176" s="77"/>
      <c r="N176" s="72"/>
      <c r="O176" s="79" t="s">
        <v>176</v>
      </c>
      <c r="P176" s="81">
        <v>43689.46844907408</v>
      </c>
      <c r="Q176" s="79" t="s">
        <v>499</v>
      </c>
      <c r="R176" s="83" t="s">
        <v>611</v>
      </c>
      <c r="S176" s="79" t="s">
        <v>635</v>
      </c>
      <c r="T176" s="79" t="s">
        <v>738</v>
      </c>
      <c r="U176" s="79"/>
      <c r="V176" s="83" t="s">
        <v>909</v>
      </c>
      <c r="W176" s="81">
        <v>43689.46844907408</v>
      </c>
      <c r="X176" s="83" t="s">
        <v>1108</v>
      </c>
      <c r="Y176" s="79"/>
      <c r="Z176" s="79"/>
      <c r="AA176" s="85" t="s">
        <v>1368</v>
      </c>
      <c r="AB176" s="79"/>
      <c r="AC176" s="79" t="b">
        <v>0</v>
      </c>
      <c r="AD176" s="79">
        <v>10</v>
      </c>
      <c r="AE176" s="85" t="s">
        <v>1459</v>
      </c>
      <c r="AF176" s="79" t="b">
        <v>0</v>
      </c>
      <c r="AG176" s="79" t="s">
        <v>1468</v>
      </c>
      <c r="AH176" s="79"/>
      <c r="AI176" s="85" t="s">
        <v>1459</v>
      </c>
      <c r="AJ176" s="79" t="b">
        <v>0</v>
      </c>
      <c r="AK176" s="79">
        <v>2</v>
      </c>
      <c r="AL176" s="85" t="s">
        <v>1459</v>
      </c>
      <c r="AM176" s="79" t="s">
        <v>1487</v>
      </c>
      <c r="AN176" s="79" t="b">
        <v>0</v>
      </c>
      <c r="AO176" s="85" t="s">
        <v>1368</v>
      </c>
      <c r="AP176" s="79" t="s">
        <v>176</v>
      </c>
      <c r="AQ176" s="79">
        <v>0</v>
      </c>
      <c r="AR176" s="79">
        <v>0</v>
      </c>
      <c r="AS176" s="79"/>
      <c r="AT176" s="79"/>
      <c r="AU176" s="79"/>
      <c r="AV176" s="79"/>
      <c r="AW176" s="79"/>
      <c r="AX176" s="79"/>
      <c r="AY176" s="79"/>
      <c r="AZ176" s="79"/>
      <c r="BA176">
        <v>5</v>
      </c>
      <c r="BB176" s="78" t="str">
        <f>REPLACE(INDEX(GroupVertices[Group],MATCH(Edges25[[#This Row],[Vertex 1]],GroupVertices[Vertex],0)),1,1,"")</f>
        <v>3</v>
      </c>
      <c r="BC176" s="78" t="str">
        <f>REPLACE(INDEX(GroupVertices[Group],MATCH(Edges25[[#This Row],[Vertex 2]],GroupVertices[Vertex],0)),1,1,"")</f>
        <v>3</v>
      </c>
      <c r="BD176" s="48">
        <v>0</v>
      </c>
      <c r="BE176" s="49">
        <v>0</v>
      </c>
      <c r="BF176" s="48">
        <v>0</v>
      </c>
      <c r="BG176" s="49">
        <v>0</v>
      </c>
      <c r="BH176" s="48">
        <v>0</v>
      </c>
      <c r="BI176" s="49">
        <v>0</v>
      </c>
      <c r="BJ176" s="48">
        <v>24</v>
      </c>
      <c r="BK176" s="49">
        <v>100</v>
      </c>
      <c r="BL176" s="48">
        <v>24</v>
      </c>
    </row>
    <row r="177" spans="1:64" ht="15">
      <c r="A177" s="64" t="s">
        <v>303</v>
      </c>
      <c r="B177" s="64" t="s">
        <v>306</v>
      </c>
      <c r="C177" s="65"/>
      <c r="D177" s="66"/>
      <c r="E177" s="67"/>
      <c r="F177" s="68"/>
      <c r="G177" s="65"/>
      <c r="H177" s="69"/>
      <c r="I177" s="70"/>
      <c r="J177" s="70"/>
      <c r="K177" s="34" t="s">
        <v>66</v>
      </c>
      <c r="L177" s="77">
        <v>244</v>
      </c>
      <c r="M177" s="77"/>
      <c r="N177" s="72"/>
      <c r="O177" s="79" t="s">
        <v>369</v>
      </c>
      <c r="P177" s="81">
        <v>43691.44194444444</v>
      </c>
      <c r="Q177" s="79" t="s">
        <v>500</v>
      </c>
      <c r="R177" s="83" t="s">
        <v>612</v>
      </c>
      <c r="S177" s="79" t="s">
        <v>645</v>
      </c>
      <c r="T177" s="79" t="s">
        <v>739</v>
      </c>
      <c r="U177" s="79"/>
      <c r="V177" s="83" t="s">
        <v>909</v>
      </c>
      <c r="W177" s="81">
        <v>43691.44194444444</v>
      </c>
      <c r="X177" s="83" t="s">
        <v>1109</v>
      </c>
      <c r="Y177" s="79"/>
      <c r="Z177" s="79"/>
      <c r="AA177" s="85" t="s">
        <v>1369</v>
      </c>
      <c r="AB177" s="79"/>
      <c r="AC177" s="79" t="b">
        <v>0</v>
      </c>
      <c r="AD177" s="79">
        <v>3</v>
      </c>
      <c r="AE177" s="85" t="s">
        <v>1459</v>
      </c>
      <c r="AF177" s="79" t="b">
        <v>0</v>
      </c>
      <c r="AG177" s="79" t="s">
        <v>1468</v>
      </c>
      <c r="AH177" s="79"/>
      <c r="AI177" s="85" t="s">
        <v>1459</v>
      </c>
      <c r="AJ177" s="79" t="b">
        <v>0</v>
      </c>
      <c r="AK177" s="79">
        <v>1</v>
      </c>
      <c r="AL177" s="85" t="s">
        <v>1459</v>
      </c>
      <c r="AM177" s="79" t="s">
        <v>1487</v>
      </c>
      <c r="AN177" s="79" t="b">
        <v>0</v>
      </c>
      <c r="AO177" s="85" t="s">
        <v>1369</v>
      </c>
      <c r="AP177" s="79" t="s">
        <v>176</v>
      </c>
      <c r="AQ177" s="79">
        <v>0</v>
      </c>
      <c r="AR177" s="79">
        <v>0</v>
      </c>
      <c r="AS177" s="79"/>
      <c r="AT177" s="79"/>
      <c r="AU177" s="79"/>
      <c r="AV177" s="79"/>
      <c r="AW177" s="79"/>
      <c r="AX177" s="79"/>
      <c r="AY177" s="79"/>
      <c r="AZ177" s="79"/>
      <c r="BA177">
        <v>8</v>
      </c>
      <c r="BB177" s="78" t="str">
        <f>REPLACE(INDEX(GroupVertices[Group],MATCH(Edges25[[#This Row],[Vertex 1]],GroupVertices[Vertex],0)),1,1,"")</f>
        <v>3</v>
      </c>
      <c r="BC177" s="78" t="str">
        <f>REPLACE(INDEX(GroupVertices[Group],MATCH(Edges25[[#This Row],[Vertex 2]],GroupVertices[Vertex],0)),1,1,"")</f>
        <v>2</v>
      </c>
      <c r="BD177" s="48">
        <v>0</v>
      </c>
      <c r="BE177" s="49">
        <v>0</v>
      </c>
      <c r="BF177" s="48">
        <v>0</v>
      </c>
      <c r="BG177" s="49">
        <v>0</v>
      </c>
      <c r="BH177" s="48">
        <v>0</v>
      </c>
      <c r="BI177" s="49">
        <v>0</v>
      </c>
      <c r="BJ177" s="48">
        <v>26</v>
      </c>
      <c r="BK177" s="49">
        <v>100</v>
      </c>
      <c r="BL177" s="48">
        <v>26</v>
      </c>
    </row>
    <row r="178" spans="1:64" ht="15">
      <c r="A178" s="64" t="s">
        <v>303</v>
      </c>
      <c r="B178" s="64" t="s">
        <v>303</v>
      </c>
      <c r="C178" s="65"/>
      <c r="D178" s="66"/>
      <c r="E178" s="67"/>
      <c r="F178" s="68"/>
      <c r="G178" s="65"/>
      <c r="H178" s="69"/>
      <c r="I178" s="70"/>
      <c r="J178" s="70"/>
      <c r="K178" s="34" t="s">
        <v>65</v>
      </c>
      <c r="L178" s="77">
        <v>245</v>
      </c>
      <c r="M178" s="77"/>
      <c r="N178" s="72"/>
      <c r="O178" s="79" t="s">
        <v>176</v>
      </c>
      <c r="P178" s="81">
        <v>43692.26185185185</v>
      </c>
      <c r="Q178" s="79" t="s">
        <v>501</v>
      </c>
      <c r="R178" s="83" t="s">
        <v>613</v>
      </c>
      <c r="S178" s="79" t="s">
        <v>638</v>
      </c>
      <c r="T178" s="79" t="s">
        <v>740</v>
      </c>
      <c r="U178" s="79"/>
      <c r="V178" s="83" t="s">
        <v>909</v>
      </c>
      <c r="W178" s="81">
        <v>43692.26185185185</v>
      </c>
      <c r="X178" s="83" t="s">
        <v>1110</v>
      </c>
      <c r="Y178" s="79"/>
      <c r="Z178" s="79"/>
      <c r="AA178" s="85" t="s">
        <v>1370</v>
      </c>
      <c r="AB178" s="79"/>
      <c r="AC178" s="79" t="b">
        <v>0</v>
      </c>
      <c r="AD178" s="79">
        <v>0</v>
      </c>
      <c r="AE178" s="85" t="s">
        <v>1459</v>
      </c>
      <c r="AF178" s="79" t="b">
        <v>0</v>
      </c>
      <c r="AG178" s="79" t="s">
        <v>1468</v>
      </c>
      <c r="AH178" s="79"/>
      <c r="AI178" s="85" t="s">
        <v>1459</v>
      </c>
      <c r="AJ178" s="79" t="b">
        <v>0</v>
      </c>
      <c r="AK178" s="79">
        <v>1</v>
      </c>
      <c r="AL178" s="85" t="s">
        <v>1459</v>
      </c>
      <c r="AM178" s="79" t="s">
        <v>1487</v>
      </c>
      <c r="AN178" s="79" t="b">
        <v>0</v>
      </c>
      <c r="AO178" s="85" t="s">
        <v>1370</v>
      </c>
      <c r="AP178" s="79" t="s">
        <v>176</v>
      </c>
      <c r="AQ178" s="79">
        <v>0</v>
      </c>
      <c r="AR178" s="79">
        <v>0</v>
      </c>
      <c r="AS178" s="79"/>
      <c r="AT178" s="79"/>
      <c r="AU178" s="79"/>
      <c r="AV178" s="79"/>
      <c r="AW178" s="79"/>
      <c r="AX178" s="79"/>
      <c r="AY178" s="79"/>
      <c r="AZ178" s="79"/>
      <c r="BA178">
        <v>5</v>
      </c>
      <c r="BB178" s="78" t="str">
        <f>REPLACE(INDEX(GroupVertices[Group],MATCH(Edges25[[#This Row],[Vertex 1]],GroupVertices[Vertex],0)),1,1,"")</f>
        <v>3</v>
      </c>
      <c r="BC178" s="78" t="str">
        <f>REPLACE(INDEX(GroupVertices[Group],MATCH(Edges25[[#This Row],[Vertex 2]],GroupVertices[Vertex],0)),1,1,"")</f>
        <v>3</v>
      </c>
      <c r="BD178" s="48">
        <v>0</v>
      </c>
      <c r="BE178" s="49">
        <v>0</v>
      </c>
      <c r="BF178" s="48">
        <v>0</v>
      </c>
      <c r="BG178" s="49">
        <v>0</v>
      </c>
      <c r="BH178" s="48">
        <v>0</v>
      </c>
      <c r="BI178" s="49">
        <v>0</v>
      </c>
      <c r="BJ178" s="48">
        <v>26</v>
      </c>
      <c r="BK178" s="49">
        <v>100</v>
      </c>
      <c r="BL178" s="48">
        <v>26</v>
      </c>
    </row>
    <row r="179" spans="1:64" ht="15">
      <c r="A179" s="64" t="s">
        <v>303</v>
      </c>
      <c r="B179" s="64" t="s">
        <v>303</v>
      </c>
      <c r="C179" s="65"/>
      <c r="D179" s="66"/>
      <c r="E179" s="67"/>
      <c r="F179" s="68"/>
      <c r="G179" s="65"/>
      <c r="H179" s="69"/>
      <c r="I179" s="70"/>
      <c r="J179" s="70"/>
      <c r="K179" s="34" t="s">
        <v>65</v>
      </c>
      <c r="L179" s="77">
        <v>246</v>
      </c>
      <c r="M179" s="77"/>
      <c r="N179" s="72"/>
      <c r="O179" s="79" t="s">
        <v>176</v>
      </c>
      <c r="P179" s="81">
        <v>43692.38539351852</v>
      </c>
      <c r="Q179" s="79" t="s">
        <v>502</v>
      </c>
      <c r="R179" s="83" t="s">
        <v>569</v>
      </c>
      <c r="S179" s="79" t="s">
        <v>641</v>
      </c>
      <c r="T179" s="79" t="s">
        <v>684</v>
      </c>
      <c r="U179" s="79"/>
      <c r="V179" s="83" t="s">
        <v>909</v>
      </c>
      <c r="W179" s="81">
        <v>43692.38539351852</v>
      </c>
      <c r="X179" s="83" t="s">
        <v>1111</v>
      </c>
      <c r="Y179" s="79"/>
      <c r="Z179" s="79"/>
      <c r="AA179" s="85" t="s">
        <v>1371</v>
      </c>
      <c r="AB179" s="79"/>
      <c r="AC179" s="79" t="b">
        <v>0</v>
      </c>
      <c r="AD179" s="79">
        <v>14</v>
      </c>
      <c r="AE179" s="85" t="s">
        <v>1459</v>
      </c>
      <c r="AF179" s="79" t="b">
        <v>0</v>
      </c>
      <c r="AG179" s="79" t="s">
        <v>1470</v>
      </c>
      <c r="AH179" s="79"/>
      <c r="AI179" s="85" t="s">
        <v>1459</v>
      </c>
      <c r="AJ179" s="79" t="b">
        <v>0</v>
      </c>
      <c r="AK179" s="79">
        <v>1</v>
      </c>
      <c r="AL179" s="85" t="s">
        <v>1459</v>
      </c>
      <c r="AM179" s="79" t="s">
        <v>1487</v>
      </c>
      <c r="AN179" s="79" t="b">
        <v>0</v>
      </c>
      <c r="AO179" s="85" t="s">
        <v>1371</v>
      </c>
      <c r="AP179" s="79" t="s">
        <v>176</v>
      </c>
      <c r="AQ179" s="79">
        <v>0</v>
      </c>
      <c r="AR179" s="79">
        <v>0</v>
      </c>
      <c r="AS179" s="79"/>
      <c r="AT179" s="79"/>
      <c r="AU179" s="79"/>
      <c r="AV179" s="79"/>
      <c r="AW179" s="79"/>
      <c r="AX179" s="79"/>
      <c r="AY179" s="79"/>
      <c r="AZ179" s="79"/>
      <c r="BA179">
        <v>5</v>
      </c>
      <c r="BB179" s="78" t="str">
        <f>REPLACE(INDEX(GroupVertices[Group],MATCH(Edges25[[#This Row],[Vertex 1]],GroupVertices[Vertex],0)),1,1,"")</f>
        <v>3</v>
      </c>
      <c r="BC179" s="78" t="str">
        <f>REPLACE(INDEX(GroupVertices[Group],MATCH(Edges25[[#This Row],[Vertex 2]],GroupVertices[Vertex],0)),1,1,"")</f>
        <v>3</v>
      </c>
      <c r="BD179" s="48">
        <v>0</v>
      </c>
      <c r="BE179" s="49">
        <v>0</v>
      </c>
      <c r="BF179" s="48">
        <v>0</v>
      </c>
      <c r="BG179" s="49">
        <v>0</v>
      </c>
      <c r="BH179" s="48">
        <v>0</v>
      </c>
      <c r="BI179" s="49">
        <v>0</v>
      </c>
      <c r="BJ179" s="48">
        <v>7</v>
      </c>
      <c r="BK179" s="49">
        <v>100</v>
      </c>
      <c r="BL179" s="48">
        <v>7</v>
      </c>
    </row>
    <row r="180" spans="1:64" ht="15">
      <c r="A180" s="64" t="s">
        <v>303</v>
      </c>
      <c r="B180" s="64" t="s">
        <v>312</v>
      </c>
      <c r="C180" s="65"/>
      <c r="D180" s="66"/>
      <c r="E180" s="67"/>
      <c r="F180" s="68"/>
      <c r="G180" s="65"/>
      <c r="H180" s="69"/>
      <c r="I180" s="70"/>
      <c r="J180" s="70"/>
      <c r="K180" s="34" t="s">
        <v>66</v>
      </c>
      <c r="L180" s="77">
        <v>249</v>
      </c>
      <c r="M180" s="77"/>
      <c r="N180" s="72"/>
      <c r="O180" s="79" t="s">
        <v>369</v>
      </c>
      <c r="P180" s="81">
        <v>43697.337592592594</v>
      </c>
      <c r="Q180" s="79" t="s">
        <v>431</v>
      </c>
      <c r="R180" s="79"/>
      <c r="S180" s="79"/>
      <c r="T180" s="79"/>
      <c r="U180" s="79"/>
      <c r="V180" s="83" t="s">
        <v>909</v>
      </c>
      <c r="W180" s="81">
        <v>43697.337592592594</v>
      </c>
      <c r="X180" s="83" t="s">
        <v>1112</v>
      </c>
      <c r="Y180" s="79"/>
      <c r="Z180" s="79"/>
      <c r="AA180" s="85" t="s">
        <v>1372</v>
      </c>
      <c r="AB180" s="79"/>
      <c r="AC180" s="79" t="b">
        <v>0</v>
      </c>
      <c r="AD180" s="79">
        <v>0</v>
      </c>
      <c r="AE180" s="85" t="s">
        <v>1459</v>
      </c>
      <c r="AF180" s="79" t="b">
        <v>0</v>
      </c>
      <c r="AG180" s="79" t="s">
        <v>1468</v>
      </c>
      <c r="AH180" s="79"/>
      <c r="AI180" s="85" t="s">
        <v>1459</v>
      </c>
      <c r="AJ180" s="79" t="b">
        <v>0</v>
      </c>
      <c r="AK180" s="79">
        <v>6</v>
      </c>
      <c r="AL180" s="85" t="s">
        <v>1395</v>
      </c>
      <c r="AM180" s="79" t="s">
        <v>1487</v>
      </c>
      <c r="AN180" s="79" t="b">
        <v>0</v>
      </c>
      <c r="AO180" s="85" t="s">
        <v>1395</v>
      </c>
      <c r="AP180" s="79" t="s">
        <v>176</v>
      </c>
      <c r="AQ180" s="79">
        <v>0</v>
      </c>
      <c r="AR180" s="79">
        <v>0</v>
      </c>
      <c r="AS180" s="79"/>
      <c r="AT180" s="79"/>
      <c r="AU180" s="79"/>
      <c r="AV180" s="79"/>
      <c r="AW180" s="79"/>
      <c r="AX180" s="79"/>
      <c r="AY180" s="79"/>
      <c r="AZ180" s="79"/>
      <c r="BA180">
        <v>3</v>
      </c>
      <c r="BB180" s="78" t="str">
        <f>REPLACE(INDEX(GroupVertices[Group],MATCH(Edges25[[#This Row],[Vertex 1]],GroupVertices[Vertex],0)),1,1,"")</f>
        <v>3</v>
      </c>
      <c r="BC180" s="78" t="str">
        <f>REPLACE(INDEX(GroupVertices[Group],MATCH(Edges25[[#This Row],[Vertex 2]],GroupVertices[Vertex],0)),1,1,"")</f>
        <v>2</v>
      </c>
      <c r="BD180" s="48">
        <v>0</v>
      </c>
      <c r="BE180" s="49">
        <v>0</v>
      </c>
      <c r="BF180" s="48">
        <v>0</v>
      </c>
      <c r="BG180" s="49">
        <v>0</v>
      </c>
      <c r="BH180" s="48">
        <v>0</v>
      </c>
      <c r="BI180" s="49">
        <v>0</v>
      </c>
      <c r="BJ180" s="48">
        <v>17</v>
      </c>
      <c r="BK180" s="49">
        <v>100</v>
      </c>
      <c r="BL180" s="48">
        <v>17</v>
      </c>
    </row>
    <row r="181" spans="1:64" ht="15">
      <c r="A181" s="64" t="s">
        <v>303</v>
      </c>
      <c r="B181" s="64" t="s">
        <v>306</v>
      </c>
      <c r="C181" s="65"/>
      <c r="D181" s="66"/>
      <c r="E181" s="67"/>
      <c r="F181" s="68"/>
      <c r="G181" s="65"/>
      <c r="H181" s="69"/>
      <c r="I181" s="70"/>
      <c r="J181" s="70"/>
      <c r="K181" s="34" t="s">
        <v>66</v>
      </c>
      <c r="L181" s="77">
        <v>250</v>
      </c>
      <c r="M181" s="77"/>
      <c r="N181" s="72"/>
      <c r="O181" s="79" t="s">
        <v>369</v>
      </c>
      <c r="P181" s="81">
        <v>43697.45075231481</v>
      </c>
      <c r="Q181" s="79" t="s">
        <v>503</v>
      </c>
      <c r="R181" s="83" t="s">
        <v>578</v>
      </c>
      <c r="S181" s="79" t="s">
        <v>645</v>
      </c>
      <c r="T181" s="79" t="s">
        <v>741</v>
      </c>
      <c r="U181" s="79"/>
      <c r="V181" s="83" t="s">
        <v>909</v>
      </c>
      <c r="W181" s="81">
        <v>43697.45075231481</v>
      </c>
      <c r="X181" s="83" t="s">
        <v>1113</v>
      </c>
      <c r="Y181" s="79"/>
      <c r="Z181" s="79"/>
      <c r="AA181" s="85" t="s">
        <v>1373</v>
      </c>
      <c r="AB181" s="79"/>
      <c r="AC181" s="79" t="b">
        <v>0</v>
      </c>
      <c r="AD181" s="79">
        <v>7</v>
      </c>
      <c r="AE181" s="85" t="s">
        <v>1459</v>
      </c>
      <c r="AF181" s="79" t="b">
        <v>0</v>
      </c>
      <c r="AG181" s="79" t="s">
        <v>1468</v>
      </c>
      <c r="AH181" s="79"/>
      <c r="AI181" s="85" t="s">
        <v>1459</v>
      </c>
      <c r="AJ181" s="79" t="b">
        <v>0</v>
      </c>
      <c r="AK181" s="79">
        <v>2</v>
      </c>
      <c r="AL181" s="85" t="s">
        <v>1459</v>
      </c>
      <c r="AM181" s="79" t="s">
        <v>1487</v>
      </c>
      <c r="AN181" s="79" t="b">
        <v>0</v>
      </c>
      <c r="AO181" s="85" t="s">
        <v>1373</v>
      </c>
      <c r="AP181" s="79" t="s">
        <v>176</v>
      </c>
      <c r="AQ181" s="79">
        <v>0</v>
      </c>
      <c r="AR181" s="79">
        <v>0</v>
      </c>
      <c r="AS181" s="79"/>
      <c r="AT181" s="79"/>
      <c r="AU181" s="79"/>
      <c r="AV181" s="79"/>
      <c r="AW181" s="79"/>
      <c r="AX181" s="79"/>
      <c r="AY181" s="79"/>
      <c r="AZ181" s="79"/>
      <c r="BA181">
        <v>8</v>
      </c>
      <c r="BB181" s="78" t="str">
        <f>REPLACE(INDEX(GroupVertices[Group],MATCH(Edges25[[#This Row],[Vertex 1]],GroupVertices[Vertex],0)),1,1,"")</f>
        <v>3</v>
      </c>
      <c r="BC181" s="78" t="str">
        <f>REPLACE(INDEX(GroupVertices[Group],MATCH(Edges25[[#This Row],[Vertex 2]],GroupVertices[Vertex],0)),1,1,"")</f>
        <v>2</v>
      </c>
      <c r="BD181" s="48"/>
      <c r="BE181" s="49"/>
      <c r="BF181" s="48"/>
      <c r="BG181" s="49"/>
      <c r="BH181" s="48"/>
      <c r="BI181" s="49"/>
      <c r="BJ181" s="48"/>
      <c r="BK181" s="49"/>
      <c r="BL181" s="48"/>
    </row>
    <row r="182" spans="1:64" ht="15">
      <c r="A182" s="64" t="s">
        <v>303</v>
      </c>
      <c r="B182" s="64" t="s">
        <v>303</v>
      </c>
      <c r="C182" s="65"/>
      <c r="D182" s="66"/>
      <c r="E182" s="67"/>
      <c r="F182" s="68"/>
      <c r="G182" s="65"/>
      <c r="H182" s="69"/>
      <c r="I182" s="70"/>
      <c r="J182" s="70"/>
      <c r="K182" s="34" t="s">
        <v>65</v>
      </c>
      <c r="L182" s="77">
        <v>252</v>
      </c>
      <c r="M182" s="77"/>
      <c r="N182" s="72"/>
      <c r="O182" s="79" t="s">
        <v>176</v>
      </c>
      <c r="P182" s="81">
        <v>43698.30641203704</v>
      </c>
      <c r="Q182" s="79" t="s">
        <v>504</v>
      </c>
      <c r="R182" s="83" t="s">
        <v>614</v>
      </c>
      <c r="S182" s="79" t="s">
        <v>645</v>
      </c>
      <c r="T182" s="79" t="s">
        <v>742</v>
      </c>
      <c r="U182" s="79"/>
      <c r="V182" s="83" t="s">
        <v>909</v>
      </c>
      <c r="W182" s="81">
        <v>43698.30641203704</v>
      </c>
      <c r="X182" s="83" t="s">
        <v>1114</v>
      </c>
      <c r="Y182" s="79"/>
      <c r="Z182" s="79"/>
      <c r="AA182" s="85" t="s">
        <v>1374</v>
      </c>
      <c r="AB182" s="79"/>
      <c r="AC182" s="79" t="b">
        <v>0</v>
      </c>
      <c r="AD182" s="79">
        <v>5</v>
      </c>
      <c r="AE182" s="85" t="s">
        <v>1459</v>
      </c>
      <c r="AF182" s="79" t="b">
        <v>0</v>
      </c>
      <c r="AG182" s="79" t="s">
        <v>1468</v>
      </c>
      <c r="AH182" s="79"/>
      <c r="AI182" s="85" t="s">
        <v>1459</v>
      </c>
      <c r="AJ182" s="79" t="b">
        <v>0</v>
      </c>
      <c r="AK182" s="79">
        <v>0</v>
      </c>
      <c r="AL182" s="85" t="s">
        <v>1459</v>
      </c>
      <c r="AM182" s="79" t="s">
        <v>1487</v>
      </c>
      <c r="AN182" s="79" t="b">
        <v>0</v>
      </c>
      <c r="AO182" s="85" t="s">
        <v>1374</v>
      </c>
      <c r="AP182" s="79" t="s">
        <v>176</v>
      </c>
      <c r="AQ182" s="79">
        <v>0</v>
      </c>
      <c r="AR182" s="79">
        <v>0</v>
      </c>
      <c r="AS182" s="79"/>
      <c r="AT182" s="79"/>
      <c r="AU182" s="79"/>
      <c r="AV182" s="79"/>
      <c r="AW182" s="79"/>
      <c r="AX182" s="79"/>
      <c r="AY182" s="79"/>
      <c r="AZ182" s="79"/>
      <c r="BA182">
        <v>5</v>
      </c>
      <c r="BB182" s="78" t="str">
        <f>REPLACE(INDEX(GroupVertices[Group],MATCH(Edges25[[#This Row],[Vertex 1]],GroupVertices[Vertex],0)),1,1,"")</f>
        <v>3</v>
      </c>
      <c r="BC182" s="78" t="str">
        <f>REPLACE(INDEX(GroupVertices[Group],MATCH(Edges25[[#This Row],[Vertex 2]],GroupVertices[Vertex],0)),1,1,"")</f>
        <v>3</v>
      </c>
      <c r="BD182" s="48">
        <v>0</v>
      </c>
      <c r="BE182" s="49">
        <v>0</v>
      </c>
      <c r="BF182" s="48">
        <v>0</v>
      </c>
      <c r="BG182" s="49">
        <v>0</v>
      </c>
      <c r="BH182" s="48">
        <v>0</v>
      </c>
      <c r="BI182" s="49">
        <v>0</v>
      </c>
      <c r="BJ182" s="48">
        <v>25</v>
      </c>
      <c r="BK182" s="49">
        <v>100</v>
      </c>
      <c r="BL182" s="48">
        <v>25</v>
      </c>
    </row>
    <row r="183" spans="1:64" ht="15">
      <c r="A183" s="64" t="s">
        <v>303</v>
      </c>
      <c r="B183" s="64" t="s">
        <v>312</v>
      </c>
      <c r="C183" s="65"/>
      <c r="D183" s="66"/>
      <c r="E183" s="67"/>
      <c r="F183" s="68"/>
      <c r="G183" s="65"/>
      <c r="H183" s="69"/>
      <c r="I183" s="70"/>
      <c r="J183" s="70"/>
      <c r="K183" s="34" t="s">
        <v>66</v>
      </c>
      <c r="L183" s="77">
        <v>254</v>
      </c>
      <c r="M183" s="77"/>
      <c r="N183" s="72"/>
      <c r="O183" s="79" t="s">
        <v>369</v>
      </c>
      <c r="P183" s="81">
        <v>43700.295810185184</v>
      </c>
      <c r="Q183" s="79" t="s">
        <v>505</v>
      </c>
      <c r="R183" s="83" t="s">
        <v>615</v>
      </c>
      <c r="S183" s="79" t="s">
        <v>645</v>
      </c>
      <c r="T183" s="79" t="s">
        <v>743</v>
      </c>
      <c r="U183" s="79"/>
      <c r="V183" s="83" t="s">
        <v>909</v>
      </c>
      <c r="W183" s="81">
        <v>43700.295810185184</v>
      </c>
      <c r="X183" s="83" t="s">
        <v>1115</v>
      </c>
      <c r="Y183" s="79"/>
      <c r="Z183" s="79"/>
      <c r="AA183" s="85" t="s">
        <v>1375</v>
      </c>
      <c r="AB183" s="79"/>
      <c r="AC183" s="79" t="b">
        <v>0</v>
      </c>
      <c r="AD183" s="79">
        <v>4</v>
      </c>
      <c r="AE183" s="85" t="s">
        <v>1459</v>
      </c>
      <c r="AF183" s="79" t="b">
        <v>0</v>
      </c>
      <c r="AG183" s="79" t="s">
        <v>1468</v>
      </c>
      <c r="AH183" s="79"/>
      <c r="AI183" s="85" t="s">
        <v>1459</v>
      </c>
      <c r="AJ183" s="79" t="b">
        <v>0</v>
      </c>
      <c r="AK183" s="79">
        <v>1</v>
      </c>
      <c r="AL183" s="85" t="s">
        <v>1459</v>
      </c>
      <c r="AM183" s="79" t="s">
        <v>1487</v>
      </c>
      <c r="AN183" s="79" t="b">
        <v>0</v>
      </c>
      <c r="AO183" s="85" t="s">
        <v>1375</v>
      </c>
      <c r="AP183" s="79" t="s">
        <v>176</v>
      </c>
      <c r="AQ183" s="79">
        <v>0</v>
      </c>
      <c r="AR183" s="79">
        <v>0</v>
      </c>
      <c r="AS183" s="79"/>
      <c r="AT183" s="79"/>
      <c r="AU183" s="79"/>
      <c r="AV183" s="79"/>
      <c r="AW183" s="79"/>
      <c r="AX183" s="79"/>
      <c r="AY183" s="79"/>
      <c r="AZ183" s="79"/>
      <c r="BA183">
        <v>3</v>
      </c>
      <c r="BB183" s="78" t="str">
        <f>REPLACE(INDEX(GroupVertices[Group],MATCH(Edges25[[#This Row],[Vertex 1]],GroupVertices[Vertex],0)),1,1,"")</f>
        <v>3</v>
      </c>
      <c r="BC183" s="78" t="str">
        <f>REPLACE(INDEX(GroupVertices[Group],MATCH(Edges25[[#This Row],[Vertex 2]],GroupVertices[Vertex],0)),1,1,"")</f>
        <v>2</v>
      </c>
      <c r="BD183" s="48">
        <v>0</v>
      </c>
      <c r="BE183" s="49">
        <v>0</v>
      </c>
      <c r="BF183" s="48">
        <v>0</v>
      </c>
      <c r="BG183" s="49">
        <v>0</v>
      </c>
      <c r="BH183" s="48">
        <v>0</v>
      </c>
      <c r="BI183" s="49">
        <v>0</v>
      </c>
      <c r="BJ183" s="48">
        <v>26</v>
      </c>
      <c r="BK183" s="49">
        <v>100</v>
      </c>
      <c r="BL183" s="48">
        <v>26</v>
      </c>
    </row>
    <row r="184" spans="1:64" ht="15">
      <c r="A184" s="64" t="s">
        <v>303</v>
      </c>
      <c r="B184" s="64" t="s">
        <v>306</v>
      </c>
      <c r="C184" s="65"/>
      <c r="D184" s="66"/>
      <c r="E184" s="67"/>
      <c r="F184" s="68"/>
      <c r="G184" s="65"/>
      <c r="H184" s="69"/>
      <c r="I184" s="70"/>
      <c r="J184" s="70"/>
      <c r="K184" s="34" t="s">
        <v>66</v>
      </c>
      <c r="L184" s="77">
        <v>255</v>
      </c>
      <c r="M184" s="77"/>
      <c r="N184" s="72"/>
      <c r="O184" s="79" t="s">
        <v>369</v>
      </c>
      <c r="P184" s="81">
        <v>43700.31722222222</v>
      </c>
      <c r="Q184" s="79" t="s">
        <v>451</v>
      </c>
      <c r="R184" s="79"/>
      <c r="S184" s="79"/>
      <c r="T184" s="79" t="s">
        <v>708</v>
      </c>
      <c r="U184" s="79"/>
      <c r="V184" s="83" t="s">
        <v>909</v>
      </c>
      <c r="W184" s="81">
        <v>43700.31722222222</v>
      </c>
      <c r="X184" s="83" t="s">
        <v>1116</v>
      </c>
      <c r="Y184" s="79"/>
      <c r="Z184" s="79"/>
      <c r="AA184" s="85" t="s">
        <v>1376</v>
      </c>
      <c r="AB184" s="79"/>
      <c r="AC184" s="79" t="b">
        <v>0</v>
      </c>
      <c r="AD184" s="79">
        <v>0</v>
      </c>
      <c r="AE184" s="85" t="s">
        <v>1459</v>
      </c>
      <c r="AF184" s="79" t="b">
        <v>0</v>
      </c>
      <c r="AG184" s="79" t="s">
        <v>1468</v>
      </c>
      <c r="AH184" s="79"/>
      <c r="AI184" s="85" t="s">
        <v>1459</v>
      </c>
      <c r="AJ184" s="79" t="b">
        <v>0</v>
      </c>
      <c r="AK184" s="79">
        <v>4</v>
      </c>
      <c r="AL184" s="85" t="s">
        <v>1303</v>
      </c>
      <c r="AM184" s="79" t="s">
        <v>1487</v>
      </c>
      <c r="AN184" s="79" t="b">
        <v>0</v>
      </c>
      <c r="AO184" s="85" t="s">
        <v>1303</v>
      </c>
      <c r="AP184" s="79" t="s">
        <v>176</v>
      </c>
      <c r="AQ184" s="79">
        <v>0</v>
      </c>
      <c r="AR184" s="79">
        <v>0</v>
      </c>
      <c r="AS184" s="79"/>
      <c r="AT184" s="79"/>
      <c r="AU184" s="79"/>
      <c r="AV184" s="79"/>
      <c r="AW184" s="79"/>
      <c r="AX184" s="79"/>
      <c r="AY184" s="79"/>
      <c r="AZ184" s="79"/>
      <c r="BA184">
        <v>8</v>
      </c>
      <c r="BB184" s="78" t="str">
        <f>REPLACE(INDEX(GroupVertices[Group],MATCH(Edges25[[#This Row],[Vertex 1]],GroupVertices[Vertex],0)),1,1,"")</f>
        <v>3</v>
      </c>
      <c r="BC184" s="78" t="str">
        <f>REPLACE(INDEX(GroupVertices[Group],MATCH(Edges25[[#This Row],[Vertex 2]],GroupVertices[Vertex],0)),1,1,"")</f>
        <v>2</v>
      </c>
      <c r="BD184" s="48"/>
      <c r="BE184" s="49"/>
      <c r="BF184" s="48"/>
      <c r="BG184" s="49"/>
      <c r="BH184" s="48"/>
      <c r="BI184" s="49"/>
      <c r="BJ184" s="48"/>
      <c r="BK184" s="49"/>
      <c r="BL184" s="48"/>
    </row>
    <row r="185" spans="1:64" ht="15">
      <c r="A185" s="64" t="s">
        <v>303</v>
      </c>
      <c r="B185" s="64" t="s">
        <v>313</v>
      </c>
      <c r="C185" s="65"/>
      <c r="D185" s="66"/>
      <c r="E185" s="67"/>
      <c r="F185" s="68"/>
      <c r="G185" s="65"/>
      <c r="H185" s="69"/>
      <c r="I185" s="70"/>
      <c r="J185" s="70"/>
      <c r="K185" s="34" t="s">
        <v>66</v>
      </c>
      <c r="L185" s="77">
        <v>257</v>
      </c>
      <c r="M185" s="77"/>
      <c r="N185" s="72"/>
      <c r="O185" s="79" t="s">
        <v>369</v>
      </c>
      <c r="P185" s="81">
        <v>43700.506527777776</v>
      </c>
      <c r="Q185" s="79" t="s">
        <v>506</v>
      </c>
      <c r="R185" s="83" t="s">
        <v>616</v>
      </c>
      <c r="S185" s="79" t="s">
        <v>645</v>
      </c>
      <c r="T185" s="79" t="s">
        <v>744</v>
      </c>
      <c r="U185" s="79"/>
      <c r="V185" s="83" t="s">
        <v>909</v>
      </c>
      <c r="W185" s="81">
        <v>43700.506527777776</v>
      </c>
      <c r="X185" s="83" t="s">
        <v>1117</v>
      </c>
      <c r="Y185" s="79"/>
      <c r="Z185" s="79"/>
      <c r="AA185" s="85" t="s">
        <v>1377</v>
      </c>
      <c r="AB185" s="79"/>
      <c r="AC185" s="79" t="b">
        <v>0</v>
      </c>
      <c r="AD185" s="79">
        <v>4</v>
      </c>
      <c r="AE185" s="85" t="s">
        <v>1459</v>
      </c>
      <c r="AF185" s="79" t="b">
        <v>0</v>
      </c>
      <c r="AG185" s="79" t="s">
        <v>1468</v>
      </c>
      <c r="AH185" s="79"/>
      <c r="AI185" s="85" t="s">
        <v>1459</v>
      </c>
      <c r="AJ185" s="79" t="b">
        <v>0</v>
      </c>
      <c r="AK185" s="79">
        <v>2</v>
      </c>
      <c r="AL185" s="85" t="s">
        <v>1459</v>
      </c>
      <c r="AM185" s="79" t="s">
        <v>1487</v>
      </c>
      <c r="AN185" s="79" t="b">
        <v>0</v>
      </c>
      <c r="AO185" s="85" t="s">
        <v>1377</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3</v>
      </c>
      <c r="BC185" s="78" t="str">
        <f>REPLACE(INDEX(GroupVertices[Group],MATCH(Edges25[[#This Row],[Vertex 2]],GroupVertices[Vertex],0)),1,1,"")</f>
        <v>3</v>
      </c>
      <c r="BD185" s="48">
        <v>0</v>
      </c>
      <c r="BE185" s="49">
        <v>0</v>
      </c>
      <c r="BF185" s="48">
        <v>0</v>
      </c>
      <c r="BG185" s="49">
        <v>0</v>
      </c>
      <c r="BH185" s="48">
        <v>0</v>
      </c>
      <c r="BI185" s="49">
        <v>0</v>
      </c>
      <c r="BJ185" s="48">
        <v>28</v>
      </c>
      <c r="BK185" s="49">
        <v>100</v>
      </c>
      <c r="BL185" s="48">
        <v>28</v>
      </c>
    </row>
    <row r="186" spans="1:64" ht="15">
      <c r="A186" s="64" t="s">
        <v>303</v>
      </c>
      <c r="B186" s="64" t="s">
        <v>306</v>
      </c>
      <c r="C186" s="65"/>
      <c r="D186" s="66"/>
      <c r="E186" s="67"/>
      <c r="F186" s="68"/>
      <c r="G186" s="65"/>
      <c r="H186" s="69"/>
      <c r="I186" s="70"/>
      <c r="J186" s="70"/>
      <c r="K186" s="34" t="s">
        <v>66</v>
      </c>
      <c r="L186" s="77">
        <v>258</v>
      </c>
      <c r="M186" s="77"/>
      <c r="N186" s="72"/>
      <c r="O186" s="79" t="s">
        <v>369</v>
      </c>
      <c r="P186" s="81">
        <v>43700.511342592596</v>
      </c>
      <c r="Q186" s="79" t="s">
        <v>507</v>
      </c>
      <c r="R186" s="79"/>
      <c r="S186" s="79"/>
      <c r="T186" s="79"/>
      <c r="U186" s="79"/>
      <c r="V186" s="83" t="s">
        <v>909</v>
      </c>
      <c r="W186" s="81">
        <v>43700.511342592596</v>
      </c>
      <c r="X186" s="83" t="s">
        <v>1118</v>
      </c>
      <c r="Y186" s="79"/>
      <c r="Z186" s="79"/>
      <c r="AA186" s="85" t="s">
        <v>1378</v>
      </c>
      <c r="AB186" s="79"/>
      <c r="AC186" s="79" t="b">
        <v>0</v>
      </c>
      <c r="AD186" s="79">
        <v>0</v>
      </c>
      <c r="AE186" s="85" t="s">
        <v>1459</v>
      </c>
      <c r="AF186" s="79" t="b">
        <v>0</v>
      </c>
      <c r="AG186" s="79" t="s">
        <v>1468</v>
      </c>
      <c r="AH186" s="79"/>
      <c r="AI186" s="85" t="s">
        <v>1459</v>
      </c>
      <c r="AJ186" s="79" t="b">
        <v>0</v>
      </c>
      <c r="AK186" s="79">
        <v>1</v>
      </c>
      <c r="AL186" s="85" t="s">
        <v>1365</v>
      </c>
      <c r="AM186" s="79" t="s">
        <v>1487</v>
      </c>
      <c r="AN186" s="79" t="b">
        <v>0</v>
      </c>
      <c r="AO186" s="85" t="s">
        <v>1365</v>
      </c>
      <c r="AP186" s="79" t="s">
        <v>176</v>
      </c>
      <c r="AQ186" s="79">
        <v>0</v>
      </c>
      <c r="AR186" s="79">
        <v>0</v>
      </c>
      <c r="AS186" s="79"/>
      <c r="AT186" s="79"/>
      <c r="AU186" s="79"/>
      <c r="AV186" s="79"/>
      <c r="AW186" s="79"/>
      <c r="AX186" s="79"/>
      <c r="AY186" s="79"/>
      <c r="AZ186" s="79"/>
      <c r="BA186">
        <v>8</v>
      </c>
      <c r="BB186" s="78" t="str">
        <f>REPLACE(INDEX(GroupVertices[Group],MATCH(Edges25[[#This Row],[Vertex 1]],GroupVertices[Vertex],0)),1,1,"")</f>
        <v>3</v>
      </c>
      <c r="BC186" s="78" t="str">
        <f>REPLACE(INDEX(GroupVertices[Group],MATCH(Edges25[[#This Row],[Vertex 2]],GroupVertices[Vertex],0)),1,1,"")</f>
        <v>2</v>
      </c>
      <c r="BD186" s="48">
        <v>0</v>
      </c>
      <c r="BE186" s="49">
        <v>0</v>
      </c>
      <c r="BF186" s="48">
        <v>0</v>
      </c>
      <c r="BG186" s="49">
        <v>0</v>
      </c>
      <c r="BH186" s="48">
        <v>0</v>
      </c>
      <c r="BI186" s="49">
        <v>0</v>
      </c>
      <c r="BJ186" s="48">
        <v>18</v>
      </c>
      <c r="BK186" s="49">
        <v>100</v>
      </c>
      <c r="BL186" s="48">
        <v>18</v>
      </c>
    </row>
    <row r="187" spans="1:64" ht="15">
      <c r="A187" s="64" t="s">
        <v>306</v>
      </c>
      <c r="B187" s="64" t="s">
        <v>303</v>
      </c>
      <c r="C187" s="65"/>
      <c r="D187" s="66"/>
      <c r="E187" s="67"/>
      <c r="F187" s="68"/>
      <c r="G187" s="65"/>
      <c r="H187" s="69"/>
      <c r="I187" s="70"/>
      <c r="J187" s="70"/>
      <c r="K187" s="34" t="s">
        <v>66</v>
      </c>
      <c r="L187" s="77">
        <v>259</v>
      </c>
      <c r="M187" s="77"/>
      <c r="N187" s="72"/>
      <c r="O187" s="79" t="s">
        <v>369</v>
      </c>
      <c r="P187" s="81">
        <v>43689.33099537037</v>
      </c>
      <c r="Q187" s="79" t="s">
        <v>508</v>
      </c>
      <c r="R187" s="79"/>
      <c r="S187" s="79"/>
      <c r="T187" s="79" t="s">
        <v>745</v>
      </c>
      <c r="U187" s="79"/>
      <c r="V187" s="83" t="s">
        <v>912</v>
      </c>
      <c r="W187" s="81">
        <v>43689.33099537037</v>
      </c>
      <c r="X187" s="83" t="s">
        <v>1119</v>
      </c>
      <c r="Y187" s="79"/>
      <c r="Z187" s="79"/>
      <c r="AA187" s="85" t="s">
        <v>1379</v>
      </c>
      <c r="AB187" s="79"/>
      <c r="AC187" s="79" t="b">
        <v>0</v>
      </c>
      <c r="AD187" s="79">
        <v>0</v>
      </c>
      <c r="AE187" s="85" t="s">
        <v>1459</v>
      </c>
      <c r="AF187" s="79" t="b">
        <v>0</v>
      </c>
      <c r="AG187" s="79" t="s">
        <v>1468</v>
      </c>
      <c r="AH187" s="79"/>
      <c r="AI187" s="85" t="s">
        <v>1459</v>
      </c>
      <c r="AJ187" s="79" t="b">
        <v>0</v>
      </c>
      <c r="AK187" s="79">
        <v>2</v>
      </c>
      <c r="AL187" s="85" t="s">
        <v>1367</v>
      </c>
      <c r="AM187" s="79" t="s">
        <v>1495</v>
      </c>
      <c r="AN187" s="79" t="b">
        <v>0</v>
      </c>
      <c r="AO187" s="85" t="s">
        <v>1367</v>
      </c>
      <c r="AP187" s="79" t="s">
        <v>176</v>
      </c>
      <c r="AQ187" s="79">
        <v>0</v>
      </c>
      <c r="AR187" s="79">
        <v>0</v>
      </c>
      <c r="AS187" s="79"/>
      <c r="AT187" s="79"/>
      <c r="AU187" s="79"/>
      <c r="AV187" s="79"/>
      <c r="AW187" s="79"/>
      <c r="AX187" s="79"/>
      <c r="AY187" s="79"/>
      <c r="AZ187" s="79"/>
      <c r="BA187">
        <v>12</v>
      </c>
      <c r="BB187" s="78" t="str">
        <f>REPLACE(INDEX(GroupVertices[Group],MATCH(Edges25[[#This Row],[Vertex 1]],GroupVertices[Vertex],0)),1,1,"")</f>
        <v>2</v>
      </c>
      <c r="BC187" s="78" t="str">
        <f>REPLACE(INDEX(GroupVertices[Group],MATCH(Edges25[[#This Row],[Vertex 2]],GroupVertices[Vertex],0)),1,1,"")</f>
        <v>3</v>
      </c>
      <c r="BD187" s="48">
        <v>0</v>
      </c>
      <c r="BE187" s="49">
        <v>0</v>
      </c>
      <c r="BF187" s="48">
        <v>0</v>
      </c>
      <c r="BG187" s="49">
        <v>0</v>
      </c>
      <c r="BH187" s="48">
        <v>0</v>
      </c>
      <c r="BI187" s="49">
        <v>0</v>
      </c>
      <c r="BJ187" s="48">
        <v>16</v>
      </c>
      <c r="BK187" s="49">
        <v>100</v>
      </c>
      <c r="BL187" s="48">
        <v>16</v>
      </c>
    </row>
    <row r="188" spans="1:64" ht="15">
      <c r="A188" s="64" t="s">
        <v>306</v>
      </c>
      <c r="B188" s="64" t="s">
        <v>303</v>
      </c>
      <c r="C188" s="65"/>
      <c r="D188" s="66"/>
      <c r="E188" s="67"/>
      <c r="F188" s="68"/>
      <c r="G188" s="65"/>
      <c r="H188" s="69"/>
      <c r="I188" s="70"/>
      <c r="J188" s="70"/>
      <c r="K188" s="34" t="s">
        <v>66</v>
      </c>
      <c r="L188" s="77">
        <v>260</v>
      </c>
      <c r="M188" s="77"/>
      <c r="N188" s="72"/>
      <c r="O188" s="79" t="s">
        <v>369</v>
      </c>
      <c r="P188" s="81">
        <v>43689.33660879629</v>
      </c>
      <c r="Q188" s="79" t="s">
        <v>466</v>
      </c>
      <c r="R188" s="79"/>
      <c r="S188" s="79"/>
      <c r="T188" s="79" t="s">
        <v>718</v>
      </c>
      <c r="U188" s="79"/>
      <c r="V188" s="83" t="s">
        <v>912</v>
      </c>
      <c r="W188" s="81">
        <v>43689.33660879629</v>
      </c>
      <c r="X188" s="83" t="s">
        <v>1120</v>
      </c>
      <c r="Y188" s="79"/>
      <c r="Z188" s="79"/>
      <c r="AA188" s="85" t="s">
        <v>1380</v>
      </c>
      <c r="AB188" s="79"/>
      <c r="AC188" s="79" t="b">
        <v>0</v>
      </c>
      <c r="AD188" s="79">
        <v>0</v>
      </c>
      <c r="AE188" s="85" t="s">
        <v>1459</v>
      </c>
      <c r="AF188" s="79" t="b">
        <v>0</v>
      </c>
      <c r="AG188" s="79" t="s">
        <v>1468</v>
      </c>
      <c r="AH188" s="79"/>
      <c r="AI188" s="85" t="s">
        <v>1459</v>
      </c>
      <c r="AJ188" s="79" t="b">
        <v>0</v>
      </c>
      <c r="AK188" s="79">
        <v>2</v>
      </c>
      <c r="AL188" s="85" t="s">
        <v>1326</v>
      </c>
      <c r="AM188" s="79" t="s">
        <v>1495</v>
      </c>
      <c r="AN188" s="79" t="b">
        <v>0</v>
      </c>
      <c r="AO188" s="85" t="s">
        <v>1326</v>
      </c>
      <c r="AP188" s="79" t="s">
        <v>176</v>
      </c>
      <c r="AQ188" s="79">
        <v>0</v>
      </c>
      <c r="AR188" s="79">
        <v>0</v>
      </c>
      <c r="AS188" s="79"/>
      <c r="AT188" s="79"/>
      <c r="AU188" s="79"/>
      <c r="AV188" s="79"/>
      <c r="AW188" s="79"/>
      <c r="AX188" s="79"/>
      <c r="AY188" s="79"/>
      <c r="AZ188" s="79"/>
      <c r="BA188">
        <v>12</v>
      </c>
      <c r="BB188" s="78" t="str">
        <f>REPLACE(INDEX(GroupVertices[Group],MATCH(Edges25[[#This Row],[Vertex 1]],GroupVertices[Vertex],0)),1,1,"")</f>
        <v>2</v>
      </c>
      <c r="BC188" s="78" t="str">
        <f>REPLACE(INDEX(GroupVertices[Group],MATCH(Edges25[[#This Row],[Vertex 2]],GroupVertices[Vertex],0)),1,1,"")</f>
        <v>3</v>
      </c>
      <c r="BD188" s="48">
        <v>0</v>
      </c>
      <c r="BE188" s="49">
        <v>0</v>
      </c>
      <c r="BF188" s="48">
        <v>0</v>
      </c>
      <c r="BG188" s="49">
        <v>0</v>
      </c>
      <c r="BH188" s="48">
        <v>0</v>
      </c>
      <c r="BI188" s="49">
        <v>0</v>
      </c>
      <c r="BJ188" s="48">
        <v>17</v>
      </c>
      <c r="BK188" s="49">
        <v>100</v>
      </c>
      <c r="BL188" s="48">
        <v>17</v>
      </c>
    </row>
    <row r="189" spans="1:64" ht="15">
      <c r="A189" s="64" t="s">
        <v>306</v>
      </c>
      <c r="B189" s="64" t="s">
        <v>303</v>
      </c>
      <c r="C189" s="65"/>
      <c r="D189" s="66"/>
      <c r="E189" s="67"/>
      <c r="F189" s="68"/>
      <c r="G189" s="65"/>
      <c r="H189" s="69"/>
      <c r="I189" s="70"/>
      <c r="J189" s="70"/>
      <c r="K189" s="34" t="s">
        <v>66</v>
      </c>
      <c r="L189" s="77">
        <v>261</v>
      </c>
      <c r="M189" s="77"/>
      <c r="N189" s="72"/>
      <c r="O189" s="79" t="s">
        <v>369</v>
      </c>
      <c r="P189" s="81">
        <v>43689.49256944445</v>
      </c>
      <c r="Q189" s="79" t="s">
        <v>437</v>
      </c>
      <c r="R189" s="79"/>
      <c r="S189" s="79"/>
      <c r="T189" s="79" t="s">
        <v>666</v>
      </c>
      <c r="U189" s="79"/>
      <c r="V189" s="83" t="s">
        <v>912</v>
      </c>
      <c r="W189" s="81">
        <v>43689.49256944445</v>
      </c>
      <c r="X189" s="83" t="s">
        <v>1121</v>
      </c>
      <c r="Y189" s="79"/>
      <c r="Z189" s="79"/>
      <c r="AA189" s="85" t="s">
        <v>1381</v>
      </c>
      <c r="AB189" s="79"/>
      <c r="AC189" s="79" t="b">
        <v>0</v>
      </c>
      <c r="AD189" s="79">
        <v>0</v>
      </c>
      <c r="AE189" s="85" t="s">
        <v>1459</v>
      </c>
      <c r="AF189" s="79" t="b">
        <v>0</v>
      </c>
      <c r="AG189" s="79" t="s">
        <v>1468</v>
      </c>
      <c r="AH189" s="79"/>
      <c r="AI189" s="85" t="s">
        <v>1459</v>
      </c>
      <c r="AJ189" s="79" t="b">
        <v>0</v>
      </c>
      <c r="AK189" s="79">
        <v>2</v>
      </c>
      <c r="AL189" s="85" t="s">
        <v>1368</v>
      </c>
      <c r="AM189" s="79" t="s">
        <v>1495</v>
      </c>
      <c r="AN189" s="79" t="b">
        <v>0</v>
      </c>
      <c r="AO189" s="85" t="s">
        <v>1368</v>
      </c>
      <c r="AP189" s="79" t="s">
        <v>176</v>
      </c>
      <c r="AQ189" s="79">
        <v>0</v>
      </c>
      <c r="AR189" s="79">
        <v>0</v>
      </c>
      <c r="AS189" s="79"/>
      <c r="AT189" s="79"/>
      <c r="AU189" s="79"/>
      <c r="AV189" s="79"/>
      <c r="AW189" s="79"/>
      <c r="AX189" s="79"/>
      <c r="AY189" s="79"/>
      <c r="AZ189" s="79"/>
      <c r="BA189">
        <v>12</v>
      </c>
      <c r="BB189" s="78" t="str">
        <f>REPLACE(INDEX(GroupVertices[Group],MATCH(Edges25[[#This Row],[Vertex 1]],GroupVertices[Vertex],0)),1,1,"")</f>
        <v>2</v>
      </c>
      <c r="BC189" s="78" t="str">
        <f>REPLACE(INDEX(GroupVertices[Group],MATCH(Edges25[[#This Row],[Vertex 2]],GroupVertices[Vertex],0)),1,1,"")</f>
        <v>3</v>
      </c>
      <c r="BD189" s="48">
        <v>0</v>
      </c>
      <c r="BE189" s="49">
        <v>0</v>
      </c>
      <c r="BF189" s="48">
        <v>0</v>
      </c>
      <c r="BG189" s="49">
        <v>0</v>
      </c>
      <c r="BH189" s="48">
        <v>0</v>
      </c>
      <c r="BI189" s="49">
        <v>0</v>
      </c>
      <c r="BJ189" s="48">
        <v>15</v>
      </c>
      <c r="BK189" s="49">
        <v>100</v>
      </c>
      <c r="BL189" s="48">
        <v>15</v>
      </c>
    </row>
    <row r="190" spans="1:64" ht="15">
      <c r="A190" s="64" t="s">
        <v>306</v>
      </c>
      <c r="B190" s="64" t="s">
        <v>303</v>
      </c>
      <c r="C190" s="65"/>
      <c r="D190" s="66"/>
      <c r="E190" s="67"/>
      <c r="F190" s="68"/>
      <c r="G190" s="65"/>
      <c r="H190" s="69"/>
      <c r="I190" s="70"/>
      <c r="J190" s="70"/>
      <c r="K190" s="34" t="s">
        <v>66</v>
      </c>
      <c r="L190" s="77">
        <v>262</v>
      </c>
      <c r="M190" s="77"/>
      <c r="N190" s="72"/>
      <c r="O190" s="79" t="s">
        <v>369</v>
      </c>
      <c r="P190" s="81">
        <v>43691.39642361111</v>
      </c>
      <c r="Q190" s="79" t="s">
        <v>509</v>
      </c>
      <c r="R190" s="79"/>
      <c r="S190" s="79"/>
      <c r="T190" s="79" t="s">
        <v>674</v>
      </c>
      <c r="U190" s="79"/>
      <c r="V190" s="83" t="s">
        <v>912</v>
      </c>
      <c r="W190" s="81">
        <v>43691.39642361111</v>
      </c>
      <c r="X190" s="83" t="s">
        <v>1122</v>
      </c>
      <c r="Y190" s="79"/>
      <c r="Z190" s="79"/>
      <c r="AA190" s="85" t="s">
        <v>1382</v>
      </c>
      <c r="AB190" s="79"/>
      <c r="AC190" s="79" t="b">
        <v>0</v>
      </c>
      <c r="AD190" s="79">
        <v>0</v>
      </c>
      <c r="AE190" s="85" t="s">
        <v>1459</v>
      </c>
      <c r="AF190" s="79" t="b">
        <v>0</v>
      </c>
      <c r="AG190" s="79" t="s">
        <v>1468</v>
      </c>
      <c r="AH190" s="79"/>
      <c r="AI190" s="85" t="s">
        <v>1459</v>
      </c>
      <c r="AJ190" s="79" t="b">
        <v>0</v>
      </c>
      <c r="AK190" s="79">
        <v>1</v>
      </c>
      <c r="AL190" s="85" t="s">
        <v>1357</v>
      </c>
      <c r="AM190" s="79" t="s">
        <v>1495</v>
      </c>
      <c r="AN190" s="79" t="b">
        <v>0</v>
      </c>
      <c r="AO190" s="85" t="s">
        <v>1357</v>
      </c>
      <c r="AP190" s="79" t="s">
        <v>176</v>
      </c>
      <c r="AQ190" s="79">
        <v>0</v>
      </c>
      <c r="AR190" s="79">
        <v>0</v>
      </c>
      <c r="AS190" s="79"/>
      <c r="AT190" s="79"/>
      <c r="AU190" s="79"/>
      <c r="AV190" s="79"/>
      <c r="AW190" s="79"/>
      <c r="AX190" s="79"/>
      <c r="AY190" s="79"/>
      <c r="AZ190" s="79"/>
      <c r="BA190">
        <v>12</v>
      </c>
      <c r="BB190" s="78" t="str">
        <f>REPLACE(INDEX(GroupVertices[Group],MATCH(Edges25[[#This Row],[Vertex 1]],GroupVertices[Vertex],0)),1,1,"")</f>
        <v>2</v>
      </c>
      <c r="BC190" s="78" t="str">
        <f>REPLACE(INDEX(GroupVertices[Group],MATCH(Edges25[[#This Row],[Vertex 2]],GroupVertices[Vertex],0)),1,1,"")</f>
        <v>3</v>
      </c>
      <c r="BD190" s="48">
        <v>1</v>
      </c>
      <c r="BE190" s="49">
        <v>6.25</v>
      </c>
      <c r="BF190" s="48">
        <v>0</v>
      </c>
      <c r="BG190" s="49">
        <v>0</v>
      </c>
      <c r="BH190" s="48">
        <v>0</v>
      </c>
      <c r="BI190" s="49">
        <v>0</v>
      </c>
      <c r="BJ190" s="48">
        <v>15</v>
      </c>
      <c r="BK190" s="49">
        <v>93.75</v>
      </c>
      <c r="BL190" s="48">
        <v>16</v>
      </c>
    </row>
    <row r="191" spans="1:64" ht="15">
      <c r="A191" s="64" t="s">
        <v>306</v>
      </c>
      <c r="B191" s="64" t="s">
        <v>303</v>
      </c>
      <c r="C191" s="65"/>
      <c r="D191" s="66"/>
      <c r="E191" s="67"/>
      <c r="F191" s="68"/>
      <c r="G191" s="65"/>
      <c r="H191" s="69"/>
      <c r="I191" s="70"/>
      <c r="J191" s="70"/>
      <c r="K191" s="34" t="s">
        <v>66</v>
      </c>
      <c r="L191" s="77">
        <v>263</v>
      </c>
      <c r="M191" s="77"/>
      <c r="N191" s="72"/>
      <c r="O191" s="79" t="s">
        <v>369</v>
      </c>
      <c r="P191" s="81">
        <v>43691.495150462964</v>
      </c>
      <c r="Q191" s="79" t="s">
        <v>510</v>
      </c>
      <c r="R191" s="83" t="s">
        <v>612</v>
      </c>
      <c r="S191" s="79" t="s">
        <v>645</v>
      </c>
      <c r="T191" s="79" t="s">
        <v>746</v>
      </c>
      <c r="U191" s="79"/>
      <c r="V191" s="83" t="s">
        <v>912</v>
      </c>
      <c r="W191" s="81">
        <v>43691.495150462964</v>
      </c>
      <c r="X191" s="83" t="s">
        <v>1123</v>
      </c>
      <c r="Y191" s="79"/>
      <c r="Z191" s="79"/>
      <c r="AA191" s="85" t="s">
        <v>1383</v>
      </c>
      <c r="AB191" s="79"/>
      <c r="AC191" s="79" t="b">
        <v>0</v>
      </c>
      <c r="AD191" s="79">
        <v>0</v>
      </c>
      <c r="AE191" s="85" t="s">
        <v>1459</v>
      </c>
      <c r="AF191" s="79" t="b">
        <v>0</v>
      </c>
      <c r="AG191" s="79" t="s">
        <v>1468</v>
      </c>
      <c r="AH191" s="79"/>
      <c r="AI191" s="85" t="s">
        <v>1459</v>
      </c>
      <c r="AJ191" s="79" t="b">
        <v>0</v>
      </c>
      <c r="AK191" s="79">
        <v>1</v>
      </c>
      <c r="AL191" s="85" t="s">
        <v>1369</v>
      </c>
      <c r="AM191" s="79" t="s">
        <v>1495</v>
      </c>
      <c r="AN191" s="79" t="b">
        <v>0</v>
      </c>
      <c r="AO191" s="85" t="s">
        <v>1369</v>
      </c>
      <c r="AP191" s="79" t="s">
        <v>176</v>
      </c>
      <c r="AQ191" s="79">
        <v>0</v>
      </c>
      <c r="AR191" s="79">
        <v>0</v>
      </c>
      <c r="AS191" s="79"/>
      <c r="AT191" s="79"/>
      <c r="AU191" s="79"/>
      <c r="AV191" s="79"/>
      <c r="AW191" s="79"/>
      <c r="AX191" s="79"/>
      <c r="AY191" s="79"/>
      <c r="AZ191" s="79"/>
      <c r="BA191">
        <v>12</v>
      </c>
      <c r="BB191" s="78" t="str">
        <f>REPLACE(INDEX(GroupVertices[Group],MATCH(Edges25[[#This Row],[Vertex 1]],GroupVertices[Vertex],0)),1,1,"")</f>
        <v>2</v>
      </c>
      <c r="BC191" s="78" t="str">
        <f>REPLACE(INDEX(GroupVertices[Group],MATCH(Edges25[[#This Row],[Vertex 2]],GroupVertices[Vertex],0)),1,1,"")</f>
        <v>3</v>
      </c>
      <c r="BD191" s="48">
        <v>0</v>
      </c>
      <c r="BE191" s="49">
        <v>0</v>
      </c>
      <c r="BF191" s="48">
        <v>0</v>
      </c>
      <c r="BG191" s="49">
        <v>0</v>
      </c>
      <c r="BH191" s="48">
        <v>0</v>
      </c>
      <c r="BI191" s="49">
        <v>0</v>
      </c>
      <c r="BJ191" s="48">
        <v>14</v>
      </c>
      <c r="BK191" s="49">
        <v>100</v>
      </c>
      <c r="BL191" s="48">
        <v>14</v>
      </c>
    </row>
    <row r="192" spans="1:64" ht="15">
      <c r="A192" s="64" t="s">
        <v>306</v>
      </c>
      <c r="B192" s="64" t="s">
        <v>303</v>
      </c>
      <c r="C192" s="65"/>
      <c r="D192" s="66"/>
      <c r="E192" s="67"/>
      <c r="F192" s="68"/>
      <c r="G192" s="65"/>
      <c r="H192" s="69"/>
      <c r="I192" s="70"/>
      <c r="J192" s="70"/>
      <c r="K192" s="34" t="s">
        <v>66</v>
      </c>
      <c r="L192" s="77">
        <v>264</v>
      </c>
      <c r="M192" s="77"/>
      <c r="N192" s="72"/>
      <c r="O192" s="79" t="s">
        <v>369</v>
      </c>
      <c r="P192" s="81">
        <v>43692.41189814815</v>
      </c>
      <c r="Q192" s="79" t="s">
        <v>511</v>
      </c>
      <c r="R192" s="79"/>
      <c r="S192" s="79"/>
      <c r="T192" s="79"/>
      <c r="U192" s="79"/>
      <c r="V192" s="83" t="s">
        <v>912</v>
      </c>
      <c r="W192" s="81">
        <v>43692.41189814815</v>
      </c>
      <c r="X192" s="83" t="s">
        <v>1124</v>
      </c>
      <c r="Y192" s="79"/>
      <c r="Z192" s="79"/>
      <c r="AA192" s="85" t="s">
        <v>1384</v>
      </c>
      <c r="AB192" s="79"/>
      <c r="AC192" s="79" t="b">
        <v>0</v>
      </c>
      <c r="AD192" s="79">
        <v>0</v>
      </c>
      <c r="AE192" s="85" t="s">
        <v>1459</v>
      </c>
      <c r="AF192" s="79" t="b">
        <v>0</v>
      </c>
      <c r="AG192" s="79" t="s">
        <v>1468</v>
      </c>
      <c r="AH192" s="79"/>
      <c r="AI192" s="85" t="s">
        <v>1459</v>
      </c>
      <c r="AJ192" s="79" t="b">
        <v>0</v>
      </c>
      <c r="AK192" s="79">
        <v>1</v>
      </c>
      <c r="AL192" s="85" t="s">
        <v>1370</v>
      </c>
      <c r="AM192" s="79" t="s">
        <v>1495</v>
      </c>
      <c r="AN192" s="79" t="b">
        <v>0</v>
      </c>
      <c r="AO192" s="85" t="s">
        <v>1370</v>
      </c>
      <c r="AP192" s="79" t="s">
        <v>176</v>
      </c>
      <c r="AQ192" s="79">
        <v>0</v>
      </c>
      <c r="AR192" s="79">
        <v>0</v>
      </c>
      <c r="AS192" s="79"/>
      <c r="AT192" s="79"/>
      <c r="AU192" s="79"/>
      <c r="AV192" s="79"/>
      <c r="AW192" s="79"/>
      <c r="AX192" s="79"/>
      <c r="AY192" s="79"/>
      <c r="AZ192" s="79"/>
      <c r="BA192">
        <v>12</v>
      </c>
      <c r="BB192" s="78" t="str">
        <f>REPLACE(INDEX(GroupVertices[Group],MATCH(Edges25[[#This Row],[Vertex 1]],GroupVertices[Vertex],0)),1,1,"")</f>
        <v>2</v>
      </c>
      <c r="BC192" s="78" t="str">
        <f>REPLACE(INDEX(GroupVertices[Group],MATCH(Edges25[[#This Row],[Vertex 2]],GroupVertices[Vertex],0)),1,1,"")</f>
        <v>3</v>
      </c>
      <c r="BD192" s="48">
        <v>0</v>
      </c>
      <c r="BE192" s="49">
        <v>0</v>
      </c>
      <c r="BF192" s="48">
        <v>0</v>
      </c>
      <c r="BG192" s="49">
        <v>0</v>
      </c>
      <c r="BH192" s="48">
        <v>0</v>
      </c>
      <c r="BI192" s="49">
        <v>0</v>
      </c>
      <c r="BJ192" s="48">
        <v>15</v>
      </c>
      <c r="BK192" s="49">
        <v>100</v>
      </c>
      <c r="BL192" s="48">
        <v>15</v>
      </c>
    </row>
    <row r="193" spans="1:64" ht="15">
      <c r="A193" s="64" t="s">
        <v>306</v>
      </c>
      <c r="B193" s="64" t="s">
        <v>303</v>
      </c>
      <c r="C193" s="65"/>
      <c r="D193" s="66"/>
      <c r="E193" s="67"/>
      <c r="F193" s="68"/>
      <c r="G193" s="65"/>
      <c r="H193" s="69"/>
      <c r="I193" s="70"/>
      <c r="J193" s="70"/>
      <c r="K193" s="34" t="s">
        <v>66</v>
      </c>
      <c r="L193" s="77">
        <v>265</v>
      </c>
      <c r="M193" s="77"/>
      <c r="N193" s="72"/>
      <c r="O193" s="79" t="s">
        <v>369</v>
      </c>
      <c r="P193" s="81">
        <v>43692.55640046296</v>
      </c>
      <c r="Q193" s="79" t="s">
        <v>487</v>
      </c>
      <c r="R193" s="79"/>
      <c r="S193" s="79"/>
      <c r="T193" s="79" t="s">
        <v>674</v>
      </c>
      <c r="U193" s="79"/>
      <c r="V193" s="83" t="s">
        <v>912</v>
      </c>
      <c r="W193" s="81">
        <v>43692.55640046296</v>
      </c>
      <c r="X193" s="83" t="s">
        <v>1125</v>
      </c>
      <c r="Y193" s="79"/>
      <c r="Z193" s="79"/>
      <c r="AA193" s="85" t="s">
        <v>1385</v>
      </c>
      <c r="AB193" s="79"/>
      <c r="AC193" s="79" t="b">
        <v>0</v>
      </c>
      <c r="AD193" s="79">
        <v>0</v>
      </c>
      <c r="AE193" s="85" t="s">
        <v>1459</v>
      </c>
      <c r="AF193" s="79" t="b">
        <v>0</v>
      </c>
      <c r="AG193" s="79" t="s">
        <v>1468</v>
      </c>
      <c r="AH193" s="79"/>
      <c r="AI193" s="85" t="s">
        <v>1459</v>
      </c>
      <c r="AJ193" s="79" t="b">
        <v>0</v>
      </c>
      <c r="AK193" s="79">
        <v>2</v>
      </c>
      <c r="AL193" s="85" t="s">
        <v>1338</v>
      </c>
      <c r="AM193" s="79" t="s">
        <v>1495</v>
      </c>
      <c r="AN193" s="79" t="b">
        <v>0</v>
      </c>
      <c r="AO193" s="85" t="s">
        <v>1338</v>
      </c>
      <c r="AP193" s="79" t="s">
        <v>176</v>
      </c>
      <c r="AQ193" s="79">
        <v>0</v>
      </c>
      <c r="AR193" s="79">
        <v>0</v>
      </c>
      <c r="AS193" s="79"/>
      <c r="AT193" s="79"/>
      <c r="AU193" s="79"/>
      <c r="AV193" s="79"/>
      <c r="AW193" s="79"/>
      <c r="AX193" s="79"/>
      <c r="AY193" s="79"/>
      <c r="AZ193" s="79"/>
      <c r="BA193">
        <v>12</v>
      </c>
      <c r="BB193" s="78" t="str">
        <f>REPLACE(INDEX(GroupVertices[Group],MATCH(Edges25[[#This Row],[Vertex 1]],GroupVertices[Vertex],0)),1,1,"")</f>
        <v>2</v>
      </c>
      <c r="BC193" s="78" t="str">
        <f>REPLACE(INDEX(GroupVertices[Group],MATCH(Edges25[[#This Row],[Vertex 2]],GroupVertices[Vertex],0)),1,1,"")</f>
        <v>3</v>
      </c>
      <c r="BD193" s="48">
        <v>0</v>
      </c>
      <c r="BE193" s="49">
        <v>0</v>
      </c>
      <c r="BF193" s="48">
        <v>0</v>
      </c>
      <c r="BG193" s="49">
        <v>0</v>
      </c>
      <c r="BH193" s="48">
        <v>0</v>
      </c>
      <c r="BI193" s="49">
        <v>0</v>
      </c>
      <c r="BJ193" s="48">
        <v>14</v>
      </c>
      <c r="BK193" s="49">
        <v>100</v>
      </c>
      <c r="BL193" s="48">
        <v>14</v>
      </c>
    </row>
    <row r="194" spans="1:64" ht="15">
      <c r="A194" s="64" t="s">
        <v>306</v>
      </c>
      <c r="B194" s="64" t="s">
        <v>303</v>
      </c>
      <c r="C194" s="65"/>
      <c r="D194" s="66"/>
      <c r="E194" s="67"/>
      <c r="F194" s="68"/>
      <c r="G194" s="65"/>
      <c r="H194" s="69"/>
      <c r="I194" s="70"/>
      <c r="J194" s="70"/>
      <c r="K194" s="34" t="s">
        <v>66</v>
      </c>
      <c r="L194" s="77">
        <v>266</v>
      </c>
      <c r="M194" s="77"/>
      <c r="N194" s="72"/>
      <c r="O194" s="79" t="s">
        <v>369</v>
      </c>
      <c r="P194" s="81">
        <v>43693.45625</v>
      </c>
      <c r="Q194" s="79" t="s">
        <v>408</v>
      </c>
      <c r="R194" s="79"/>
      <c r="S194" s="79"/>
      <c r="T194" s="79" t="s">
        <v>686</v>
      </c>
      <c r="U194" s="79"/>
      <c r="V194" s="83" t="s">
        <v>912</v>
      </c>
      <c r="W194" s="81">
        <v>43693.45625</v>
      </c>
      <c r="X194" s="83" t="s">
        <v>1126</v>
      </c>
      <c r="Y194" s="79"/>
      <c r="Z194" s="79"/>
      <c r="AA194" s="85" t="s">
        <v>1386</v>
      </c>
      <c r="AB194" s="79"/>
      <c r="AC194" s="79" t="b">
        <v>0</v>
      </c>
      <c r="AD194" s="79">
        <v>0</v>
      </c>
      <c r="AE194" s="85" t="s">
        <v>1459</v>
      </c>
      <c r="AF194" s="79" t="b">
        <v>0</v>
      </c>
      <c r="AG194" s="79" t="s">
        <v>1468</v>
      </c>
      <c r="AH194" s="79"/>
      <c r="AI194" s="85" t="s">
        <v>1459</v>
      </c>
      <c r="AJ194" s="79" t="b">
        <v>0</v>
      </c>
      <c r="AK194" s="79">
        <v>5</v>
      </c>
      <c r="AL194" s="85" t="s">
        <v>1352</v>
      </c>
      <c r="AM194" s="79" t="s">
        <v>1495</v>
      </c>
      <c r="AN194" s="79" t="b">
        <v>0</v>
      </c>
      <c r="AO194" s="85" t="s">
        <v>1352</v>
      </c>
      <c r="AP194" s="79" t="s">
        <v>176</v>
      </c>
      <c r="AQ194" s="79">
        <v>0</v>
      </c>
      <c r="AR194" s="79">
        <v>0</v>
      </c>
      <c r="AS194" s="79"/>
      <c r="AT194" s="79"/>
      <c r="AU194" s="79"/>
      <c r="AV194" s="79"/>
      <c r="AW194" s="79"/>
      <c r="AX194" s="79"/>
      <c r="AY194" s="79"/>
      <c r="AZ194" s="79"/>
      <c r="BA194">
        <v>12</v>
      </c>
      <c r="BB194" s="78" t="str">
        <f>REPLACE(INDEX(GroupVertices[Group],MATCH(Edges25[[#This Row],[Vertex 1]],GroupVertices[Vertex],0)),1,1,"")</f>
        <v>2</v>
      </c>
      <c r="BC194" s="78" t="str">
        <f>REPLACE(INDEX(GroupVertices[Group],MATCH(Edges25[[#This Row],[Vertex 2]],GroupVertices[Vertex],0)),1,1,"")</f>
        <v>3</v>
      </c>
      <c r="BD194" s="48">
        <v>0</v>
      </c>
      <c r="BE194" s="49">
        <v>0</v>
      </c>
      <c r="BF194" s="48">
        <v>0</v>
      </c>
      <c r="BG194" s="49">
        <v>0</v>
      </c>
      <c r="BH194" s="48">
        <v>0</v>
      </c>
      <c r="BI194" s="49">
        <v>0</v>
      </c>
      <c r="BJ194" s="48">
        <v>17</v>
      </c>
      <c r="BK194" s="49">
        <v>100</v>
      </c>
      <c r="BL194" s="48">
        <v>17</v>
      </c>
    </row>
    <row r="195" spans="1:64" ht="15">
      <c r="A195" s="64" t="s">
        <v>306</v>
      </c>
      <c r="B195" s="64" t="s">
        <v>303</v>
      </c>
      <c r="C195" s="65"/>
      <c r="D195" s="66"/>
      <c r="E195" s="67"/>
      <c r="F195" s="68"/>
      <c r="G195" s="65"/>
      <c r="H195" s="69"/>
      <c r="I195" s="70"/>
      <c r="J195" s="70"/>
      <c r="K195" s="34" t="s">
        <v>66</v>
      </c>
      <c r="L195" s="77">
        <v>268</v>
      </c>
      <c r="M195" s="77"/>
      <c r="N195" s="72"/>
      <c r="O195" s="79" t="s">
        <v>369</v>
      </c>
      <c r="P195" s="81">
        <v>43699.42766203704</v>
      </c>
      <c r="Q195" s="79" t="s">
        <v>469</v>
      </c>
      <c r="R195" s="79"/>
      <c r="S195" s="79"/>
      <c r="T195" s="79" t="s">
        <v>721</v>
      </c>
      <c r="U195" s="79"/>
      <c r="V195" s="83" t="s">
        <v>912</v>
      </c>
      <c r="W195" s="81">
        <v>43699.42766203704</v>
      </c>
      <c r="X195" s="83" t="s">
        <v>1127</v>
      </c>
      <c r="Y195" s="79"/>
      <c r="Z195" s="79"/>
      <c r="AA195" s="85" t="s">
        <v>1387</v>
      </c>
      <c r="AB195" s="79"/>
      <c r="AC195" s="79" t="b">
        <v>0</v>
      </c>
      <c r="AD195" s="79">
        <v>0</v>
      </c>
      <c r="AE195" s="85" t="s">
        <v>1459</v>
      </c>
      <c r="AF195" s="79" t="b">
        <v>0</v>
      </c>
      <c r="AG195" s="79" t="s">
        <v>1468</v>
      </c>
      <c r="AH195" s="79"/>
      <c r="AI195" s="85" t="s">
        <v>1459</v>
      </c>
      <c r="AJ195" s="79" t="b">
        <v>0</v>
      </c>
      <c r="AK195" s="79">
        <v>2</v>
      </c>
      <c r="AL195" s="85" t="s">
        <v>1330</v>
      </c>
      <c r="AM195" s="79" t="s">
        <v>1495</v>
      </c>
      <c r="AN195" s="79" t="b">
        <v>0</v>
      </c>
      <c r="AO195" s="85" t="s">
        <v>1330</v>
      </c>
      <c r="AP195" s="79" t="s">
        <v>176</v>
      </c>
      <c r="AQ195" s="79">
        <v>0</v>
      </c>
      <c r="AR195" s="79">
        <v>0</v>
      </c>
      <c r="AS195" s="79"/>
      <c r="AT195" s="79"/>
      <c r="AU195" s="79"/>
      <c r="AV195" s="79"/>
      <c r="AW195" s="79"/>
      <c r="AX195" s="79"/>
      <c r="AY195" s="79"/>
      <c r="AZ195" s="79"/>
      <c r="BA195">
        <v>12</v>
      </c>
      <c r="BB195" s="78" t="str">
        <f>REPLACE(INDEX(GroupVertices[Group],MATCH(Edges25[[#This Row],[Vertex 1]],GroupVertices[Vertex],0)),1,1,"")</f>
        <v>2</v>
      </c>
      <c r="BC195" s="78" t="str">
        <f>REPLACE(INDEX(GroupVertices[Group],MATCH(Edges25[[#This Row],[Vertex 2]],GroupVertices[Vertex],0)),1,1,"")</f>
        <v>3</v>
      </c>
      <c r="BD195" s="48">
        <v>0</v>
      </c>
      <c r="BE195" s="49">
        <v>0</v>
      </c>
      <c r="BF195" s="48">
        <v>0</v>
      </c>
      <c r="BG195" s="49">
        <v>0</v>
      </c>
      <c r="BH195" s="48">
        <v>0</v>
      </c>
      <c r="BI195" s="49">
        <v>0</v>
      </c>
      <c r="BJ195" s="48">
        <v>14</v>
      </c>
      <c r="BK195" s="49">
        <v>100</v>
      </c>
      <c r="BL195" s="48">
        <v>14</v>
      </c>
    </row>
    <row r="196" spans="1:64" ht="15">
      <c r="A196" s="64" t="s">
        <v>306</v>
      </c>
      <c r="B196" s="64" t="s">
        <v>303</v>
      </c>
      <c r="C196" s="65"/>
      <c r="D196" s="66"/>
      <c r="E196" s="67"/>
      <c r="F196" s="68"/>
      <c r="G196" s="65"/>
      <c r="H196" s="69"/>
      <c r="I196" s="70"/>
      <c r="J196" s="70"/>
      <c r="K196" s="34" t="s">
        <v>66</v>
      </c>
      <c r="L196" s="77">
        <v>269</v>
      </c>
      <c r="M196" s="77"/>
      <c r="N196" s="72"/>
      <c r="O196" s="79" t="s">
        <v>369</v>
      </c>
      <c r="P196" s="81">
        <v>43700.41583333333</v>
      </c>
      <c r="Q196" s="79" t="s">
        <v>512</v>
      </c>
      <c r="R196" s="79"/>
      <c r="S196" s="79"/>
      <c r="T196" s="79"/>
      <c r="U196" s="79"/>
      <c r="V196" s="83" t="s">
        <v>912</v>
      </c>
      <c r="W196" s="81">
        <v>43700.41583333333</v>
      </c>
      <c r="X196" s="83" t="s">
        <v>1128</v>
      </c>
      <c r="Y196" s="79"/>
      <c r="Z196" s="79"/>
      <c r="AA196" s="85" t="s">
        <v>1388</v>
      </c>
      <c r="AB196" s="79"/>
      <c r="AC196" s="79" t="b">
        <v>0</v>
      </c>
      <c r="AD196" s="79">
        <v>0</v>
      </c>
      <c r="AE196" s="85" t="s">
        <v>1459</v>
      </c>
      <c r="AF196" s="79" t="b">
        <v>0</v>
      </c>
      <c r="AG196" s="79" t="s">
        <v>1468</v>
      </c>
      <c r="AH196" s="79"/>
      <c r="AI196" s="85" t="s">
        <v>1459</v>
      </c>
      <c r="AJ196" s="79" t="b">
        <v>0</v>
      </c>
      <c r="AK196" s="79">
        <v>1</v>
      </c>
      <c r="AL196" s="85" t="s">
        <v>1375</v>
      </c>
      <c r="AM196" s="79" t="s">
        <v>1495</v>
      </c>
      <c r="AN196" s="79" t="b">
        <v>0</v>
      </c>
      <c r="AO196" s="85" t="s">
        <v>1375</v>
      </c>
      <c r="AP196" s="79" t="s">
        <v>176</v>
      </c>
      <c r="AQ196" s="79">
        <v>0</v>
      </c>
      <c r="AR196" s="79">
        <v>0</v>
      </c>
      <c r="AS196" s="79"/>
      <c r="AT196" s="79"/>
      <c r="AU196" s="79"/>
      <c r="AV196" s="79"/>
      <c r="AW196" s="79"/>
      <c r="AX196" s="79"/>
      <c r="AY196" s="79"/>
      <c r="AZ196" s="79"/>
      <c r="BA196">
        <v>12</v>
      </c>
      <c r="BB196" s="78" t="str">
        <f>REPLACE(INDEX(GroupVertices[Group],MATCH(Edges25[[#This Row],[Vertex 1]],GroupVertices[Vertex],0)),1,1,"")</f>
        <v>2</v>
      </c>
      <c r="BC196" s="78" t="str">
        <f>REPLACE(INDEX(GroupVertices[Group],MATCH(Edges25[[#This Row],[Vertex 2]],GroupVertices[Vertex],0)),1,1,"")</f>
        <v>3</v>
      </c>
      <c r="BD196" s="48">
        <v>0</v>
      </c>
      <c r="BE196" s="49">
        <v>0</v>
      </c>
      <c r="BF196" s="48">
        <v>0</v>
      </c>
      <c r="BG196" s="49">
        <v>0</v>
      </c>
      <c r="BH196" s="48">
        <v>0</v>
      </c>
      <c r="BI196" s="49">
        <v>0</v>
      </c>
      <c r="BJ196" s="48">
        <v>18</v>
      </c>
      <c r="BK196" s="49">
        <v>100</v>
      </c>
      <c r="BL196" s="48">
        <v>18</v>
      </c>
    </row>
    <row r="197" spans="1:64" ht="15">
      <c r="A197" s="64" t="s">
        <v>306</v>
      </c>
      <c r="B197" s="64" t="s">
        <v>303</v>
      </c>
      <c r="C197" s="65"/>
      <c r="D197" s="66"/>
      <c r="E197" s="67"/>
      <c r="F197" s="68"/>
      <c r="G197" s="65"/>
      <c r="H197" s="69"/>
      <c r="I197" s="70"/>
      <c r="J197" s="70"/>
      <c r="K197" s="34" t="s">
        <v>66</v>
      </c>
      <c r="L197" s="77">
        <v>270</v>
      </c>
      <c r="M197" s="77"/>
      <c r="N197" s="72"/>
      <c r="O197" s="79" t="s">
        <v>369</v>
      </c>
      <c r="P197" s="81">
        <v>43700.561898148146</v>
      </c>
      <c r="Q197" s="79" t="s">
        <v>513</v>
      </c>
      <c r="R197" s="79"/>
      <c r="S197" s="79"/>
      <c r="T197" s="79" t="s">
        <v>747</v>
      </c>
      <c r="U197" s="79"/>
      <c r="V197" s="83" t="s">
        <v>912</v>
      </c>
      <c r="W197" s="81">
        <v>43700.561898148146</v>
      </c>
      <c r="X197" s="83" t="s">
        <v>1129</v>
      </c>
      <c r="Y197" s="79"/>
      <c r="Z197" s="79"/>
      <c r="AA197" s="85" t="s">
        <v>1389</v>
      </c>
      <c r="AB197" s="79"/>
      <c r="AC197" s="79" t="b">
        <v>0</v>
      </c>
      <c r="AD197" s="79">
        <v>0</v>
      </c>
      <c r="AE197" s="85" t="s">
        <v>1459</v>
      </c>
      <c r="AF197" s="79" t="b">
        <v>0</v>
      </c>
      <c r="AG197" s="79" t="s">
        <v>1468</v>
      </c>
      <c r="AH197" s="79"/>
      <c r="AI197" s="85" t="s">
        <v>1459</v>
      </c>
      <c r="AJ197" s="79" t="b">
        <v>0</v>
      </c>
      <c r="AK197" s="79">
        <v>2</v>
      </c>
      <c r="AL197" s="85" t="s">
        <v>1377</v>
      </c>
      <c r="AM197" s="79" t="s">
        <v>1495</v>
      </c>
      <c r="AN197" s="79" t="b">
        <v>0</v>
      </c>
      <c r="AO197" s="85" t="s">
        <v>1377</v>
      </c>
      <c r="AP197" s="79" t="s">
        <v>176</v>
      </c>
      <c r="AQ197" s="79">
        <v>0</v>
      </c>
      <c r="AR197" s="79">
        <v>0</v>
      </c>
      <c r="AS197" s="79"/>
      <c r="AT197" s="79"/>
      <c r="AU197" s="79"/>
      <c r="AV197" s="79"/>
      <c r="AW197" s="79"/>
      <c r="AX197" s="79"/>
      <c r="AY197" s="79"/>
      <c r="AZ197" s="79"/>
      <c r="BA197">
        <v>12</v>
      </c>
      <c r="BB197" s="78" t="str">
        <f>REPLACE(INDEX(GroupVertices[Group],MATCH(Edges25[[#This Row],[Vertex 1]],GroupVertices[Vertex],0)),1,1,"")</f>
        <v>2</v>
      </c>
      <c r="BC197" s="78" t="str">
        <f>REPLACE(INDEX(GroupVertices[Group],MATCH(Edges25[[#This Row],[Vertex 2]],GroupVertices[Vertex],0)),1,1,"")</f>
        <v>3</v>
      </c>
      <c r="BD197" s="48">
        <v>0</v>
      </c>
      <c r="BE197" s="49">
        <v>0</v>
      </c>
      <c r="BF197" s="48">
        <v>0</v>
      </c>
      <c r="BG197" s="49">
        <v>0</v>
      </c>
      <c r="BH197" s="48">
        <v>0</v>
      </c>
      <c r="BI197" s="49">
        <v>0</v>
      </c>
      <c r="BJ197" s="48">
        <v>14</v>
      </c>
      <c r="BK197" s="49">
        <v>100</v>
      </c>
      <c r="BL197" s="48">
        <v>14</v>
      </c>
    </row>
    <row r="198" spans="1:64" ht="15">
      <c r="A198" s="64" t="s">
        <v>313</v>
      </c>
      <c r="B198" s="64" t="s">
        <v>303</v>
      </c>
      <c r="C198" s="65"/>
      <c r="D198" s="66"/>
      <c r="E198" s="67"/>
      <c r="F198" s="68"/>
      <c r="G198" s="65"/>
      <c r="H198" s="69"/>
      <c r="I198" s="70"/>
      <c r="J198" s="70"/>
      <c r="K198" s="34" t="s">
        <v>66</v>
      </c>
      <c r="L198" s="77">
        <v>271</v>
      </c>
      <c r="M198" s="77"/>
      <c r="N198" s="72"/>
      <c r="O198" s="79" t="s">
        <v>369</v>
      </c>
      <c r="P198" s="81">
        <v>43700.58760416666</v>
      </c>
      <c r="Q198" s="79" t="s">
        <v>513</v>
      </c>
      <c r="R198" s="79"/>
      <c r="S198" s="79"/>
      <c r="T198" s="79" t="s">
        <v>747</v>
      </c>
      <c r="U198" s="79"/>
      <c r="V198" s="83" t="s">
        <v>918</v>
      </c>
      <c r="W198" s="81">
        <v>43700.58760416666</v>
      </c>
      <c r="X198" s="83" t="s">
        <v>1130</v>
      </c>
      <c r="Y198" s="79"/>
      <c r="Z198" s="79"/>
      <c r="AA198" s="85" t="s">
        <v>1390</v>
      </c>
      <c r="AB198" s="79"/>
      <c r="AC198" s="79" t="b">
        <v>0</v>
      </c>
      <c r="AD198" s="79">
        <v>0</v>
      </c>
      <c r="AE198" s="85" t="s">
        <v>1459</v>
      </c>
      <c r="AF198" s="79" t="b">
        <v>0</v>
      </c>
      <c r="AG198" s="79" t="s">
        <v>1468</v>
      </c>
      <c r="AH198" s="79"/>
      <c r="AI198" s="85" t="s">
        <v>1459</v>
      </c>
      <c r="AJ198" s="79" t="b">
        <v>0</v>
      </c>
      <c r="AK198" s="79">
        <v>2</v>
      </c>
      <c r="AL198" s="85" t="s">
        <v>1377</v>
      </c>
      <c r="AM198" s="79" t="s">
        <v>1488</v>
      </c>
      <c r="AN198" s="79" t="b">
        <v>0</v>
      </c>
      <c r="AO198" s="85" t="s">
        <v>1377</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3</v>
      </c>
      <c r="BC198" s="78" t="str">
        <f>REPLACE(INDEX(GroupVertices[Group],MATCH(Edges25[[#This Row],[Vertex 2]],GroupVertices[Vertex],0)),1,1,"")</f>
        <v>3</v>
      </c>
      <c r="BD198" s="48">
        <v>0</v>
      </c>
      <c r="BE198" s="49">
        <v>0</v>
      </c>
      <c r="BF198" s="48">
        <v>0</v>
      </c>
      <c r="BG198" s="49">
        <v>0</v>
      </c>
      <c r="BH198" s="48">
        <v>0</v>
      </c>
      <c r="BI198" s="49">
        <v>0</v>
      </c>
      <c r="BJ198" s="48">
        <v>14</v>
      </c>
      <c r="BK198" s="49">
        <v>100</v>
      </c>
      <c r="BL198" s="48">
        <v>14</v>
      </c>
    </row>
    <row r="199" spans="1:64" ht="15">
      <c r="A199" s="64" t="s">
        <v>314</v>
      </c>
      <c r="B199" s="64" t="s">
        <v>289</v>
      </c>
      <c r="C199" s="65"/>
      <c r="D199" s="66"/>
      <c r="E199" s="67"/>
      <c r="F199" s="68"/>
      <c r="G199" s="65"/>
      <c r="H199" s="69"/>
      <c r="I199" s="70"/>
      <c r="J199" s="70"/>
      <c r="K199" s="34" t="s">
        <v>65</v>
      </c>
      <c r="L199" s="77">
        <v>274</v>
      </c>
      <c r="M199" s="77"/>
      <c r="N199" s="72"/>
      <c r="O199" s="79" t="s">
        <v>369</v>
      </c>
      <c r="P199" s="81">
        <v>43700.71760416667</v>
      </c>
      <c r="Q199" s="79" t="s">
        <v>451</v>
      </c>
      <c r="R199" s="79"/>
      <c r="S199" s="79"/>
      <c r="T199" s="79" t="s">
        <v>708</v>
      </c>
      <c r="U199" s="79"/>
      <c r="V199" s="83" t="s">
        <v>919</v>
      </c>
      <c r="W199" s="81">
        <v>43700.71760416667</v>
      </c>
      <c r="X199" s="83" t="s">
        <v>1131</v>
      </c>
      <c r="Y199" s="79"/>
      <c r="Z199" s="79"/>
      <c r="AA199" s="85" t="s">
        <v>1391</v>
      </c>
      <c r="AB199" s="79"/>
      <c r="AC199" s="79" t="b">
        <v>0</v>
      </c>
      <c r="AD199" s="79">
        <v>0</v>
      </c>
      <c r="AE199" s="85" t="s">
        <v>1459</v>
      </c>
      <c r="AF199" s="79" t="b">
        <v>0</v>
      </c>
      <c r="AG199" s="79" t="s">
        <v>1468</v>
      </c>
      <c r="AH199" s="79"/>
      <c r="AI199" s="85" t="s">
        <v>1459</v>
      </c>
      <c r="AJ199" s="79" t="b">
        <v>0</v>
      </c>
      <c r="AK199" s="79">
        <v>4</v>
      </c>
      <c r="AL199" s="85" t="s">
        <v>1303</v>
      </c>
      <c r="AM199" s="79" t="s">
        <v>1489</v>
      </c>
      <c r="AN199" s="79" t="b">
        <v>0</v>
      </c>
      <c r="AO199" s="85" t="s">
        <v>1303</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2</v>
      </c>
      <c r="BC199" s="78" t="str">
        <f>REPLACE(INDEX(GroupVertices[Group],MATCH(Edges25[[#This Row],[Vertex 2]],GroupVertices[Vertex],0)),1,1,"")</f>
        <v>2</v>
      </c>
      <c r="BD199" s="48"/>
      <c r="BE199" s="49"/>
      <c r="BF199" s="48"/>
      <c r="BG199" s="49"/>
      <c r="BH199" s="48"/>
      <c r="BI199" s="49"/>
      <c r="BJ199" s="48"/>
      <c r="BK199" s="49"/>
      <c r="BL199" s="48"/>
    </row>
    <row r="200" spans="1:64" ht="15">
      <c r="A200" s="64" t="s">
        <v>315</v>
      </c>
      <c r="B200" s="64" t="s">
        <v>357</v>
      </c>
      <c r="C200" s="65"/>
      <c r="D200" s="66"/>
      <c r="E200" s="67"/>
      <c r="F200" s="68"/>
      <c r="G200" s="65"/>
      <c r="H200" s="69"/>
      <c r="I200" s="70"/>
      <c r="J200" s="70"/>
      <c r="K200" s="34" t="s">
        <v>65</v>
      </c>
      <c r="L200" s="77">
        <v>276</v>
      </c>
      <c r="M200" s="77"/>
      <c r="N200" s="72"/>
      <c r="O200" s="79" t="s">
        <v>369</v>
      </c>
      <c r="P200" s="81">
        <v>43700.7187037037</v>
      </c>
      <c r="Q200" s="79" t="s">
        <v>450</v>
      </c>
      <c r="R200" s="79"/>
      <c r="S200" s="79"/>
      <c r="T200" s="79" t="s">
        <v>674</v>
      </c>
      <c r="U200" s="79"/>
      <c r="V200" s="83" t="s">
        <v>920</v>
      </c>
      <c r="W200" s="81">
        <v>43700.7187037037</v>
      </c>
      <c r="X200" s="83" t="s">
        <v>1132</v>
      </c>
      <c r="Y200" s="79"/>
      <c r="Z200" s="79"/>
      <c r="AA200" s="85" t="s">
        <v>1392</v>
      </c>
      <c r="AB200" s="79"/>
      <c r="AC200" s="79" t="b">
        <v>0</v>
      </c>
      <c r="AD200" s="79">
        <v>0</v>
      </c>
      <c r="AE200" s="85" t="s">
        <v>1459</v>
      </c>
      <c r="AF200" s="79" t="b">
        <v>0</v>
      </c>
      <c r="AG200" s="79" t="s">
        <v>1467</v>
      </c>
      <c r="AH200" s="79"/>
      <c r="AI200" s="85" t="s">
        <v>1459</v>
      </c>
      <c r="AJ200" s="79" t="b">
        <v>0</v>
      </c>
      <c r="AK200" s="79">
        <v>3</v>
      </c>
      <c r="AL200" s="85" t="s">
        <v>1393</v>
      </c>
      <c r="AM200" s="79" t="s">
        <v>1489</v>
      </c>
      <c r="AN200" s="79" t="b">
        <v>0</v>
      </c>
      <c r="AO200" s="85" t="s">
        <v>1393</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8</v>
      </c>
      <c r="BC200" s="78" t="str">
        <f>REPLACE(INDEX(GroupVertices[Group],MATCH(Edges25[[#This Row],[Vertex 2]],GroupVertices[Vertex],0)),1,1,"")</f>
        <v>8</v>
      </c>
      <c r="BD200" s="48"/>
      <c r="BE200" s="49"/>
      <c r="BF200" s="48"/>
      <c r="BG200" s="49"/>
      <c r="BH200" s="48"/>
      <c r="BI200" s="49"/>
      <c r="BJ200" s="48"/>
      <c r="BK200" s="49"/>
      <c r="BL200" s="48"/>
    </row>
    <row r="201" spans="1:64" ht="15">
      <c r="A201" s="64" t="s">
        <v>316</v>
      </c>
      <c r="B201" s="64" t="s">
        <v>357</v>
      </c>
      <c r="C201" s="65"/>
      <c r="D201" s="66"/>
      <c r="E201" s="67"/>
      <c r="F201" s="68"/>
      <c r="G201" s="65"/>
      <c r="H201" s="69"/>
      <c r="I201" s="70"/>
      <c r="J201" s="70"/>
      <c r="K201" s="34" t="s">
        <v>65</v>
      </c>
      <c r="L201" s="77">
        <v>282</v>
      </c>
      <c r="M201" s="77"/>
      <c r="N201" s="72"/>
      <c r="O201" s="79" t="s">
        <v>369</v>
      </c>
      <c r="P201" s="81">
        <v>43700.27253472222</v>
      </c>
      <c r="Q201" s="79" t="s">
        <v>514</v>
      </c>
      <c r="R201" s="79"/>
      <c r="S201" s="79"/>
      <c r="T201" s="79" t="s">
        <v>748</v>
      </c>
      <c r="U201" s="83" t="s">
        <v>811</v>
      </c>
      <c r="V201" s="83" t="s">
        <v>811</v>
      </c>
      <c r="W201" s="81">
        <v>43700.27253472222</v>
      </c>
      <c r="X201" s="83" t="s">
        <v>1133</v>
      </c>
      <c r="Y201" s="79"/>
      <c r="Z201" s="79"/>
      <c r="AA201" s="85" t="s">
        <v>1393</v>
      </c>
      <c r="AB201" s="79"/>
      <c r="AC201" s="79" t="b">
        <v>0</v>
      </c>
      <c r="AD201" s="79">
        <v>11</v>
      </c>
      <c r="AE201" s="85" t="s">
        <v>1459</v>
      </c>
      <c r="AF201" s="79" t="b">
        <v>0</v>
      </c>
      <c r="AG201" s="79" t="s">
        <v>1467</v>
      </c>
      <c r="AH201" s="79"/>
      <c r="AI201" s="85" t="s">
        <v>1459</v>
      </c>
      <c r="AJ201" s="79" t="b">
        <v>0</v>
      </c>
      <c r="AK201" s="79">
        <v>3</v>
      </c>
      <c r="AL201" s="85" t="s">
        <v>1459</v>
      </c>
      <c r="AM201" s="79" t="s">
        <v>1495</v>
      </c>
      <c r="AN201" s="79" t="b">
        <v>0</v>
      </c>
      <c r="AO201" s="85" t="s">
        <v>1393</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8</v>
      </c>
      <c r="BC201" s="78" t="str">
        <f>REPLACE(INDEX(GroupVertices[Group],MATCH(Edges25[[#This Row],[Vertex 2]],GroupVertices[Vertex],0)),1,1,"")</f>
        <v>8</v>
      </c>
      <c r="BD201" s="48"/>
      <c r="BE201" s="49"/>
      <c r="BF201" s="48"/>
      <c r="BG201" s="49"/>
      <c r="BH201" s="48"/>
      <c r="BI201" s="49"/>
      <c r="BJ201" s="48"/>
      <c r="BK201" s="49"/>
      <c r="BL201" s="48"/>
    </row>
    <row r="202" spans="1:64" ht="15">
      <c r="A202" s="64" t="s">
        <v>317</v>
      </c>
      <c r="B202" s="64" t="s">
        <v>357</v>
      </c>
      <c r="C202" s="65"/>
      <c r="D202" s="66"/>
      <c r="E202" s="67"/>
      <c r="F202" s="68"/>
      <c r="G202" s="65"/>
      <c r="H202" s="69"/>
      <c r="I202" s="70"/>
      <c r="J202" s="70"/>
      <c r="K202" s="34" t="s">
        <v>65</v>
      </c>
      <c r="L202" s="77">
        <v>283</v>
      </c>
      <c r="M202" s="77"/>
      <c r="N202" s="72"/>
      <c r="O202" s="79" t="s">
        <v>369</v>
      </c>
      <c r="P202" s="81">
        <v>43700.721863425926</v>
      </c>
      <c r="Q202" s="79" t="s">
        <v>450</v>
      </c>
      <c r="R202" s="79"/>
      <c r="S202" s="79"/>
      <c r="T202" s="79" t="s">
        <v>674</v>
      </c>
      <c r="U202" s="79"/>
      <c r="V202" s="83" t="s">
        <v>921</v>
      </c>
      <c r="W202" s="81">
        <v>43700.721863425926</v>
      </c>
      <c r="X202" s="83" t="s">
        <v>1134</v>
      </c>
      <c r="Y202" s="79"/>
      <c r="Z202" s="79"/>
      <c r="AA202" s="85" t="s">
        <v>1394</v>
      </c>
      <c r="AB202" s="79"/>
      <c r="AC202" s="79" t="b">
        <v>0</v>
      </c>
      <c r="AD202" s="79">
        <v>0</v>
      </c>
      <c r="AE202" s="85" t="s">
        <v>1459</v>
      </c>
      <c r="AF202" s="79" t="b">
        <v>0</v>
      </c>
      <c r="AG202" s="79" t="s">
        <v>1467</v>
      </c>
      <c r="AH202" s="79"/>
      <c r="AI202" s="85" t="s">
        <v>1459</v>
      </c>
      <c r="AJ202" s="79" t="b">
        <v>0</v>
      </c>
      <c r="AK202" s="79">
        <v>3</v>
      </c>
      <c r="AL202" s="85" t="s">
        <v>1393</v>
      </c>
      <c r="AM202" s="79" t="s">
        <v>1489</v>
      </c>
      <c r="AN202" s="79" t="b">
        <v>0</v>
      </c>
      <c r="AO202" s="85" t="s">
        <v>1393</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8</v>
      </c>
      <c r="BC202" s="78" t="str">
        <f>REPLACE(INDEX(GroupVertices[Group],MATCH(Edges25[[#This Row],[Vertex 2]],GroupVertices[Vertex],0)),1,1,"")</f>
        <v>8</v>
      </c>
      <c r="BD202" s="48"/>
      <c r="BE202" s="49"/>
      <c r="BF202" s="48"/>
      <c r="BG202" s="49"/>
      <c r="BH202" s="48"/>
      <c r="BI202" s="49"/>
      <c r="BJ202" s="48"/>
      <c r="BK202" s="49"/>
      <c r="BL202" s="48"/>
    </row>
    <row r="203" spans="1:64" ht="15">
      <c r="A203" s="64" t="s">
        <v>312</v>
      </c>
      <c r="B203" s="64" t="s">
        <v>295</v>
      </c>
      <c r="C203" s="65"/>
      <c r="D203" s="66"/>
      <c r="E203" s="67"/>
      <c r="F203" s="68"/>
      <c r="G203" s="65"/>
      <c r="H203" s="69"/>
      <c r="I203" s="70"/>
      <c r="J203" s="70"/>
      <c r="K203" s="34" t="s">
        <v>66</v>
      </c>
      <c r="L203" s="77">
        <v>293</v>
      </c>
      <c r="M203" s="77"/>
      <c r="N203" s="72"/>
      <c r="O203" s="79" t="s">
        <v>369</v>
      </c>
      <c r="P203" s="81">
        <v>43697.29305555556</v>
      </c>
      <c r="Q203" s="79" t="s">
        <v>515</v>
      </c>
      <c r="R203" s="83" t="s">
        <v>617</v>
      </c>
      <c r="S203" s="79" t="s">
        <v>656</v>
      </c>
      <c r="T203" s="79" t="s">
        <v>749</v>
      </c>
      <c r="U203" s="79"/>
      <c r="V203" s="83" t="s">
        <v>917</v>
      </c>
      <c r="W203" s="81">
        <v>43697.29305555556</v>
      </c>
      <c r="X203" s="83" t="s">
        <v>1135</v>
      </c>
      <c r="Y203" s="79"/>
      <c r="Z203" s="79"/>
      <c r="AA203" s="85" t="s">
        <v>1395</v>
      </c>
      <c r="AB203" s="79"/>
      <c r="AC203" s="79" t="b">
        <v>0</v>
      </c>
      <c r="AD203" s="79">
        <v>7</v>
      </c>
      <c r="AE203" s="85" t="s">
        <v>1459</v>
      </c>
      <c r="AF203" s="79" t="b">
        <v>0</v>
      </c>
      <c r="AG203" s="79" t="s">
        <v>1468</v>
      </c>
      <c r="AH203" s="79"/>
      <c r="AI203" s="85" t="s">
        <v>1459</v>
      </c>
      <c r="AJ203" s="79" t="b">
        <v>0</v>
      </c>
      <c r="AK203" s="79">
        <v>6</v>
      </c>
      <c r="AL203" s="85" t="s">
        <v>1459</v>
      </c>
      <c r="AM203" s="79" t="s">
        <v>1497</v>
      </c>
      <c r="AN203" s="79" t="b">
        <v>0</v>
      </c>
      <c r="AO203" s="85" t="s">
        <v>1395</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1</v>
      </c>
      <c r="BD203" s="48">
        <v>0</v>
      </c>
      <c r="BE203" s="49">
        <v>0</v>
      </c>
      <c r="BF203" s="48">
        <v>0</v>
      </c>
      <c r="BG203" s="49">
        <v>0</v>
      </c>
      <c r="BH203" s="48">
        <v>0</v>
      </c>
      <c r="BI203" s="49">
        <v>0</v>
      </c>
      <c r="BJ203" s="48">
        <v>25</v>
      </c>
      <c r="BK203" s="49">
        <v>100</v>
      </c>
      <c r="BL203" s="48">
        <v>25</v>
      </c>
    </row>
    <row r="204" spans="1:64" ht="15">
      <c r="A204" s="64" t="s">
        <v>295</v>
      </c>
      <c r="B204" s="64" t="s">
        <v>312</v>
      </c>
      <c r="C204" s="65"/>
      <c r="D204" s="66"/>
      <c r="E204" s="67"/>
      <c r="F204" s="68"/>
      <c r="G204" s="65"/>
      <c r="H204" s="69"/>
      <c r="I204" s="70"/>
      <c r="J204" s="70"/>
      <c r="K204" s="34" t="s">
        <v>66</v>
      </c>
      <c r="L204" s="77">
        <v>294</v>
      </c>
      <c r="M204" s="77"/>
      <c r="N204" s="72"/>
      <c r="O204" s="79" t="s">
        <v>369</v>
      </c>
      <c r="P204" s="81">
        <v>43697.45479166666</v>
      </c>
      <c r="Q204" s="79" t="s">
        <v>516</v>
      </c>
      <c r="R204" s="83" t="s">
        <v>582</v>
      </c>
      <c r="S204" s="79" t="s">
        <v>645</v>
      </c>
      <c r="T204" s="79" t="s">
        <v>750</v>
      </c>
      <c r="U204" s="79"/>
      <c r="V204" s="83" t="s">
        <v>903</v>
      </c>
      <c r="W204" s="81">
        <v>43697.45479166666</v>
      </c>
      <c r="X204" s="83" t="s">
        <v>1136</v>
      </c>
      <c r="Y204" s="79"/>
      <c r="Z204" s="79"/>
      <c r="AA204" s="85" t="s">
        <v>1396</v>
      </c>
      <c r="AB204" s="79"/>
      <c r="AC204" s="79" t="b">
        <v>0</v>
      </c>
      <c r="AD204" s="79">
        <v>18</v>
      </c>
      <c r="AE204" s="85" t="s">
        <v>1459</v>
      </c>
      <c r="AF204" s="79" t="b">
        <v>0</v>
      </c>
      <c r="AG204" s="79" t="s">
        <v>1467</v>
      </c>
      <c r="AH204" s="79"/>
      <c r="AI204" s="85" t="s">
        <v>1459</v>
      </c>
      <c r="AJ204" s="79" t="b">
        <v>0</v>
      </c>
      <c r="AK204" s="79">
        <v>2</v>
      </c>
      <c r="AL204" s="85" t="s">
        <v>1459</v>
      </c>
      <c r="AM204" s="79" t="s">
        <v>1487</v>
      </c>
      <c r="AN204" s="79" t="b">
        <v>0</v>
      </c>
      <c r="AO204" s="85" t="s">
        <v>1396</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2</v>
      </c>
      <c r="BD204" s="48">
        <v>2</v>
      </c>
      <c r="BE204" s="49">
        <v>6.0606060606060606</v>
      </c>
      <c r="BF204" s="48">
        <v>0</v>
      </c>
      <c r="BG204" s="49">
        <v>0</v>
      </c>
      <c r="BH204" s="48">
        <v>0</v>
      </c>
      <c r="BI204" s="49">
        <v>0</v>
      </c>
      <c r="BJ204" s="48">
        <v>31</v>
      </c>
      <c r="BK204" s="49">
        <v>93.93939393939394</v>
      </c>
      <c r="BL204" s="48">
        <v>33</v>
      </c>
    </row>
    <row r="205" spans="1:64" ht="15">
      <c r="A205" s="64" t="s">
        <v>306</v>
      </c>
      <c r="B205" s="64" t="s">
        <v>312</v>
      </c>
      <c r="C205" s="65"/>
      <c r="D205" s="66"/>
      <c r="E205" s="67"/>
      <c r="F205" s="68"/>
      <c r="G205" s="65"/>
      <c r="H205" s="69"/>
      <c r="I205" s="70"/>
      <c r="J205" s="70"/>
      <c r="K205" s="34" t="s">
        <v>65</v>
      </c>
      <c r="L205" s="77">
        <v>295</v>
      </c>
      <c r="M205" s="77"/>
      <c r="N205" s="72"/>
      <c r="O205" s="79" t="s">
        <v>369</v>
      </c>
      <c r="P205" s="81">
        <v>43697.31248842592</v>
      </c>
      <c r="Q205" s="79" t="s">
        <v>431</v>
      </c>
      <c r="R205" s="79"/>
      <c r="S205" s="79"/>
      <c r="T205" s="79"/>
      <c r="U205" s="79"/>
      <c r="V205" s="83" t="s">
        <v>912</v>
      </c>
      <c r="W205" s="81">
        <v>43697.31248842592</v>
      </c>
      <c r="X205" s="83" t="s">
        <v>1137</v>
      </c>
      <c r="Y205" s="79"/>
      <c r="Z205" s="79"/>
      <c r="AA205" s="85" t="s">
        <v>1397</v>
      </c>
      <c r="AB205" s="79"/>
      <c r="AC205" s="79" t="b">
        <v>0</v>
      </c>
      <c r="AD205" s="79">
        <v>0</v>
      </c>
      <c r="AE205" s="85" t="s">
        <v>1459</v>
      </c>
      <c r="AF205" s="79" t="b">
        <v>0</v>
      </c>
      <c r="AG205" s="79" t="s">
        <v>1468</v>
      </c>
      <c r="AH205" s="79"/>
      <c r="AI205" s="85" t="s">
        <v>1459</v>
      </c>
      <c r="AJ205" s="79" t="b">
        <v>0</v>
      </c>
      <c r="AK205" s="79">
        <v>6</v>
      </c>
      <c r="AL205" s="85" t="s">
        <v>1395</v>
      </c>
      <c r="AM205" s="79" t="s">
        <v>1495</v>
      </c>
      <c r="AN205" s="79" t="b">
        <v>0</v>
      </c>
      <c r="AO205" s="85" t="s">
        <v>1395</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2</v>
      </c>
      <c r="BC205" s="78" t="str">
        <f>REPLACE(INDEX(GroupVertices[Group],MATCH(Edges25[[#This Row],[Vertex 2]],GroupVertices[Vertex],0)),1,1,"")</f>
        <v>2</v>
      </c>
      <c r="BD205" s="48">
        <v>0</v>
      </c>
      <c r="BE205" s="49">
        <v>0</v>
      </c>
      <c r="BF205" s="48">
        <v>0</v>
      </c>
      <c r="BG205" s="49">
        <v>0</v>
      </c>
      <c r="BH205" s="48">
        <v>0</v>
      </c>
      <c r="BI205" s="49">
        <v>0</v>
      </c>
      <c r="BJ205" s="48">
        <v>17</v>
      </c>
      <c r="BK205" s="49">
        <v>100</v>
      </c>
      <c r="BL205" s="48">
        <v>17</v>
      </c>
    </row>
    <row r="206" spans="1:64" ht="15">
      <c r="A206" s="64" t="s">
        <v>318</v>
      </c>
      <c r="B206" s="64" t="s">
        <v>312</v>
      </c>
      <c r="C206" s="65"/>
      <c r="D206" s="66"/>
      <c r="E206" s="67"/>
      <c r="F206" s="68"/>
      <c r="G206" s="65"/>
      <c r="H206" s="69"/>
      <c r="I206" s="70"/>
      <c r="J206" s="70"/>
      <c r="K206" s="34" t="s">
        <v>65</v>
      </c>
      <c r="L206" s="77">
        <v>296</v>
      </c>
      <c r="M206" s="77"/>
      <c r="N206" s="72"/>
      <c r="O206" s="79" t="s">
        <v>369</v>
      </c>
      <c r="P206" s="81">
        <v>43700.751805555556</v>
      </c>
      <c r="Q206" s="79" t="s">
        <v>517</v>
      </c>
      <c r="R206" s="79"/>
      <c r="S206" s="79"/>
      <c r="T206" s="79" t="s">
        <v>751</v>
      </c>
      <c r="U206" s="83" t="s">
        <v>812</v>
      </c>
      <c r="V206" s="83" t="s">
        <v>812</v>
      </c>
      <c r="W206" s="81">
        <v>43700.751805555556</v>
      </c>
      <c r="X206" s="83" t="s">
        <v>1138</v>
      </c>
      <c r="Y206" s="79"/>
      <c r="Z206" s="79"/>
      <c r="AA206" s="85" t="s">
        <v>1398</v>
      </c>
      <c r="AB206" s="79"/>
      <c r="AC206" s="79" t="b">
        <v>0</v>
      </c>
      <c r="AD206" s="79">
        <v>9</v>
      </c>
      <c r="AE206" s="85" t="s">
        <v>1459</v>
      </c>
      <c r="AF206" s="79" t="b">
        <v>0</v>
      </c>
      <c r="AG206" s="79" t="s">
        <v>1468</v>
      </c>
      <c r="AH206" s="79"/>
      <c r="AI206" s="85" t="s">
        <v>1459</v>
      </c>
      <c r="AJ206" s="79" t="b">
        <v>0</v>
      </c>
      <c r="AK206" s="79">
        <v>1</v>
      </c>
      <c r="AL206" s="85" t="s">
        <v>1459</v>
      </c>
      <c r="AM206" s="79" t="s">
        <v>1488</v>
      </c>
      <c r="AN206" s="79" t="b">
        <v>0</v>
      </c>
      <c r="AO206" s="85" t="s">
        <v>1398</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2</v>
      </c>
      <c r="BC206" s="78" t="str">
        <f>REPLACE(INDEX(GroupVertices[Group],MATCH(Edges25[[#This Row],[Vertex 2]],GroupVertices[Vertex],0)),1,1,"")</f>
        <v>2</v>
      </c>
      <c r="BD206" s="48"/>
      <c r="BE206" s="49"/>
      <c r="BF206" s="48"/>
      <c r="BG206" s="49"/>
      <c r="BH206" s="48"/>
      <c r="BI206" s="49"/>
      <c r="BJ206" s="48"/>
      <c r="BK206" s="49"/>
      <c r="BL206" s="48"/>
    </row>
    <row r="207" spans="1:64" ht="15">
      <c r="A207" s="64" t="s">
        <v>319</v>
      </c>
      <c r="B207" s="64" t="s">
        <v>312</v>
      </c>
      <c r="C207" s="65"/>
      <c r="D207" s="66"/>
      <c r="E207" s="67"/>
      <c r="F207" s="68"/>
      <c r="G207" s="65"/>
      <c r="H207" s="69"/>
      <c r="I207" s="70"/>
      <c r="J207" s="70"/>
      <c r="K207" s="34" t="s">
        <v>65</v>
      </c>
      <c r="L207" s="77">
        <v>297</v>
      </c>
      <c r="M207" s="77"/>
      <c r="N207" s="72"/>
      <c r="O207" s="79" t="s">
        <v>369</v>
      </c>
      <c r="P207" s="81">
        <v>43700.75209490741</v>
      </c>
      <c r="Q207" s="79" t="s">
        <v>518</v>
      </c>
      <c r="R207" s="79"/>
      <c r="S207" s="79"/>
      <c r="T207" s="79" t="s">
        <v>751</v>
      </c>
      <c r="U207" s="83" t="s">
        <v>812</v>
      </c>
      <c r="V207" s="83" t="s">
        <v>812</v>
      </c>
      <c r="W207" s="81">
        <v>43700.75209490741</v>
      </c>
      <c r="X207" s="83" t="s">
        <v>1139</v>
      </c>
      <c r="Y207" s="79"/>
      <c r="Z207" s="79"/>
      <c r="AA207" s="85" t="s">
        <v>1399</v>
      </c>
      <c r="AB207" s="79"/>
      <c r="AC207" s="79" t="b">
        <v>0</v>
      </c>
      <c r="AD207" s="79">
        <v>0</v>
      </c>
      <c r="AE207" s="85" t="s">
        <v>1459</v>
      </c>
      <c r="AF207" s="79" t="b">
        <v>0</v>
      </c>
      <c r="AG207" s="79" t="s">
        <v>1468</v>
      </c>
      <c r="AH207" s="79"/>
      <c r="AI207" s="85" t="s">
        <v>1459</v>
      </c>
      <c r="AJ207" s="79" t="b">
        <v>0</v>
      </c>
      <c r="AK207" s="79">
        <v>1</v>
      </c>
      <c r="AL207" s="85" t="s">
        <v>1398</v>
      </c>
      <c r="AM207" s="79" t="s">
        <v>1488</v>
      </c>
      <c r="AN207" s="79" t="b">
        <v>0</v>
      </c>
      <c r="AO207" s="85" t="s">
        <v>1398</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2</v>
      </c>
      <c r="BC207" s="78" t="str">
        <f>REPLACE(INDEX(GroupVertices[Group],MATCH(Edges25[[#This Row],[Vertex 2]],GroupVertices[Vertex],0)),1,1,"")</f>
        <v>2</v>
      </c>
      <c r="BD207" s="48"/>
      <c r="BE207" s="49"/>
      <c r="BF207" s="48"/>
      <c r="BG207" s="49"/>
      <c r="BH207" s="48"/>
      <c r="BI207" s="49"/>
      <c r="BJ207" s="48"/>
      <c r="BK207" s="49"/>
      <c r="BL207" s="48"/>
    </row>
    <row r="208" spans="1:64" ht="15">
      <c r="A208" s="64" t="s">
        <v>320</v>
      </c>
      <c r="B208" s="64" t="s">
        <v>320</v>
      </c>
      <c r="C208" s="65"/>
      <c r="D208" s="66"/>
      <c r="E208" s="67"/>
      <c r="F208" s="68"/>
      <c r="G208" s="65"/>
      <c r="H208" s="69"/>
      <c r="I208" s="70"/>
      <c r="J208" s="70"/>
      <c r="K208" s="34" t="s">
        <v>65</v>
      </c>
      <c r="L208" s="77">
        <v>303</v>
      </c>
      <c r="M208" s="77"/>
      <c r="N208" s="72"/>
      <c r="O208" s="79" t="s">
        <v>176</v>
      </c>
      <c r="P208" s="81">
        <v>43700.75465277778</v>
      </c>
      <c r="Q208" s="79" t="s">
        <v>519</v>
      </c>
      <c r="R208" s="83" t="s">
        <v>618</v>
      </c>
      <c r="S208" s="79" t="s">
        <v>639</v>
      </c>
      <c r="T208" s="79" t="s">
        <v>752</v>
      </c>
      <c r="U208" s="79"/>
      <c r="V208" s="83" t="s">
        <v>922</v>
      </c>
      <c r="W208" s="81">
        <v>43700.75465277778</v>
      </c>
      <c r="X208" s="83" t="s">
        <v>1140</v>
      </c>
      <c r="Y208" s="79"/>
      <c r="Z208" s="79"/>
      <c r="AA208" s="85" t="s">
        <v>1400</v>
      </c>
      <c r="AB208" s="79"/>
      <c r="AC208" s="79" t="b">
        <v>0</v>
      </c>
      <c r="AD208" s="79">
        <v>0</v>
      </c>
      <c r="AE208" s="85" t="s">
        <v>1459</v>
      </c>
      <c r="AF208" s="79" t="b">
        <v>1</v>
      </c>
      <c r="AG208" s="79" t="s">
        <v>1467</v>
      </c>
      <c r="AH208" s="79"/>
      <c r="AI208" s="85" t="s">
        <v>1482</v>
      </c>
      <c r="AJ208" s="79" t="b">
        <v>0</v>
      </c>
      <c r="AK208" s="79">
        <v>0</v>
      </c>
      <c r="AL208" s="85" t="s">
        <v>1459</v>
      </c>
      <c r="AM208" s="79" t="s">
        <v>1487</v>
      </c>
      <c r="AN208" s="79" t="b">
        <v>0</v>
      </c>
      <c r="AO208" s="85" t="s">
        <v>1400</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6</v>
      </c>
      <c r="BC208" s="78" t="str">
        <f>REPLACE(INDEX(GroupVertices[Group],MATCH(Edges25[[#This Row],[Vertex 2]],GroupVertices[Vertex],0)),1,1,"")</f>
        <v>6</v>
      </c>
      <c r="BD208" s="48">
        <v>0</v>
      </c>
      <c r="BE208" s="49">
        <v>0</v>
      </c>
      <c r="BF208" s="48">
        <v>0</v>
      </c>
      <c r="BG208" s="49">
        <v>0</v>
      </c>
      <c r="BH208" s="48">
        <v>0</v>
      </c>
      <c r="BI208" s="49">
        <v>0</v>
      </c>
      <c r="BJ208" s="48">
        <v>21</v>
      </c>
      <c r="BK208" s="49">
        <v>100</v>
      </c>
      <c r="BL208" s="48">
        <v>21</v>
      </c>
    </row>
    <row r="209" spans="1:64" ht="15">
      <c r="A209" s="64" t="s">
        <v>321</v>
      </c>
      <c r="B209" s="64" t="s">
        <v>321</v>
      </c>
      <c r="C209" s="65"/>
      <c r="D209" s="66"/>
      <c r="E209" s="67"/>
      <c r="F209" s="68"/>
      <c r="G209" s="65"/>
      <c r="H209" s="69"/>
      <c r="I209" s="70"/>
      <c r="J209" s="70"/>
      <c r="K209" s="34" t="s">
        <v>65</v>
      </c>
      <c r="L209" s="77">
        <v>304</v>
      </c>
      <c r="M209" s="77"/>
      <c r="N209" s="72"/>
      <c r="O209" s="79" t="s">
        <v>176</v>
      </c>
      <c r="P209" s="81">
        <v>43695.05855324074</v>
      </c>
      <c r="Q209" s="79" t="s">
        <v>520</v>
      </c>
      <c r="R209" s="83" t="s">
        <v>619</v>
      </c>
      <c r="S209" s="79" t="s">
        <v>635</v>
      </c>
      <c r="T209" s="79" t="s">
        <v>753</v>
      </c>
      <c r="U209" s="79"/>
      <c r="V209" s="83" t="s">
        <v>923</v>
      </c>
      <c r="W209" s="81">
        <v>43695.05855324074</v>
      </c>
      <c r="X209" s="83" t="s">
        <v>1141</v>
      </c>
      <c r="Y209" s="79"/>
      <c r="Z209" s="79"/>
      <c r="AA209" s="85" t="s">
        <v>1401</v>
      </c>
      <c r="AB209" s="79"/>
      <c r="AC209" s="79" t="b">
        <v>0</v>
      </c>
      <c r="AD209" s="79">
        <v>0</v>
      </c>
      <c r="AE209" s="85" t="s">
        <v>1459</v>
      </c>
      <c r="AF209" s="79" t="b">
        <v>0</v>
      </c>
      <c r="AG209" s="79" t="s">
        <v>1468</v>
      </c>
      <c r="AH209" s="79"/>
      <c r="AI209" s="85" t="s">
        <v>1459</v>
      </c>
      <c r="AJ209" s="79" t="b">
        <v>0</v>
      </c>
      <c r="AK209" s="79">
        <v>0</v>
      </c>
      <c r="AL209" s="85" t="s">
        <v>1459</v>
      </c>
      <c r="AM209" s="79" t="s">
        <v>1485</v>
      </c>
      <c r="AN209" s="79" t="b">
        <v>0</v>
      </c>
      <c r="AO209" s="85" t="s">
        <v>1401</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6</v>
      </c>
      <c r="BC209" s="78" t="str">
        <f>REPLACE(INDEX(GroupVertices[Group],MATCH(Edges25[[#This Row],[Vertex 2]],GroupVertices[Vertex],0)),1,1,"")</f>
        <v>6</v>
      </c>
      <c r="BD209" s="48">
        <v>0</v>
      </c>
      <c r="BE209" s="49">
        <v>0</v>
      </c>
      <c r="BF209" s="48">
        <v>0</v>
      </c>
      <c r="BG209" s="49">
        <v>0</v>
      </c>
      <c r="BH209" s="48">
        <v>0</v>
      </c>
      <c r="BI209" s="49">
        <v>0</v>
      </c>
      <c r="BJ209" s="48">
        <v>24</v>
      </c>
      <c r="BK209" s="49">
        <v>100</v>
      </c>
      <c r="BL209" s="48">
        <v>24</v>
      </c>
    </row>
    <row r="210" spans="1:64" ht="15">
      <c r="A210" s="64" t="s">
        <v>321</v>
      </c>
      <c r="B210" s="64" t="s">
        <v>321</v>
      </c>
      <c r="C210" s="65"/>
      <c r="D210" s="66"/>
      <c r="E210" s="67"/>
      <c r="F210" s="68"/>
      <c r="G210" s="65"/>
      <c r="H210" s="69"/>
      <c r="I210" s="70"/>
      <c r="J210" s="70"/>
      <c r="K210" s="34" t="s">
        <v>65</v>
      </c>
      <c r="L210" s="77">
        <v>305</v>
      </c>
      <c r="M210" s="77"/>
      <c r="N210" s="72"/>
      <c r="O210" s="79" t="s">
        <v>176</v>
      </c>
      <c r="P210" s="81">
        <v>43700.87293981481</v>
      </c>
      <c r="Q210" s="79" t="s">
        <v>521</v>
      </c>
      <c r="R210" s="83" t="s">
        <v>620</v>
      </c>
      <c r="S210" s="79" t="s">
        <v>635</v>
      </c>
      <c r="T210" s="79" t="s">
        <v>754</v>
      </c>
      <c r="U210" s="79"/>
      <c r="V210" s="83" t="s">
        <v>923</v>
      </c>
      <c r="W210" s="81">
        <v>43700.87293981481</v>
      </c>
      <c r="X210" s="83" t="s">
        <v>1142</v>
      </c>
      <c r="Y210" s="79"/>
      <c r="Z210" s="79"/>
      <c r="AA210" s="85" t="s">
        <v>1402</v>
      </c>
      <c r="AB210" s="79"/>
      <c r="AC210" s="79" t="b">
        <v>0</v>
      </c>
      <c r="AD210" s="79">
        <v>0</v>
      </c>
      <c r="AE210" s="85" t="s">
        <v>1459</v>
      </c>
      <c r="AF210" s="79" t="b">
        <v>0</v>
      </c>
      <c r="AG210" s="79" t="s">
        <v>1468</v>
      </c>
      <c r="AH210" s="79"/>
      <c r="AI210" s="85" t="s">
        <v>1459</v>
      </c>
      <c r="AJ210" s="79" t="b">
        <v>0</v>
      </c>
      <c r="AK210" s="79">
        <v>0</v>
      </c>
      <c r="AL210" s="85" t="s">
        <v>1459</v>
      </c>
      <c r="AM210" s="79" t="s">
        <v>1485</v>
      </c>
      <c r="AN210" s="79" t="b">
        <v>0</v>
      </c>
      <c r="AO210" s="85" t="s">
        <v>1402</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6</v>
      </c>
      <c r="BC210" s="78" t="str">
        <f>REPLACE(INDEX(GroupVertices[Group],MATCH(Edges25[[#This Row],[Vertex 2]],GroupVertices[Vertex],0)),1,1,"")</f>
        <v>6</v>
      </c>
      <c r="BD210" s="48">
        <v>0</v>
      </c>
      <c r="BE210" s="49">
        <v>0</v>
      </c>
      <c r="BF210" s="48">
        <v>0</v>
      </c>
      <c r="BG210" s="49">
        <v>0</v>
      </c>
      <c r="BH210" s="48">
        <v>0</v>
      </c>
      <c r="BI210" s="49">
        <v>0</v>
      </c>
      <c r="BJ210" s="48">
        <v>23</v>
      </c>
      <c r="BK210" s="49">
        <v>100</v>
      </c>
      <c r="BL210" s="48">
        <v>23</v>
      </c>
    </row>
    <row r="211" spans="1:64" ht="15">
      <c r="A211" s="64" t="s">
        <v>322</v>
      </c>
      <c r="B211" s="64" t="s">
        <v>295</v>
      </c>
      <c r="C211" s="65"/>
      <c r="D211" s="66"/>
      <c r="E211" s="67"/>
      <c r="F211" s="68"/>
      <c r="G211" s="65"/>
      <c r="H211" s="69"/>
      <c r="I211" s="70"/>
      <c r="J211" s="70"/>
      <c r="K211" s="34" t="s">
        <v>65</v>
      </c>
      <c r="L211" s="77">
        <v>306</v>
      </c>
      <c r="M211" s="77"/>
      <c r="N211" s="72"/>
      <c r="O211" s="79" t="s">
        <v>369</v>
      </c>
      <c r="P211" s="81">
        <v>43700.91327546296</v>
      </c>
      <c r="Q211" s="79" t="s">
        <v>522</v>
      </c>
      <c r="R211" s="83" t="s">
        <v>621</v>
      </c>
      <c r="S211" s="79" t="s">
        <v>645</v>
      </c>
      <c r="T211" s="79" t="s">
        <v>755</v>
      </c>
      <c r="U211" s="79"/>
      <c r="V211" s="83" t="s">
        <v>924</v>
      </c>
      <c r="W211" s="81">
        <v>43700.91327546296</v>
      </c>
      <c r="X211" s="83" t="s">
        <v>1143</v>
      </c>
      <c r="Y211" s="79"/>
      <c r="Z211" s="79"/>
      <c r="AA211" s="85" t="s">
        <v>1403</v>
      </c>
      <c r="AB211" s="79"/>
      <c r="AC211" s="79" t="b">
        <v>0</v>
      </c>
      <c r="AD211" s="79">
        <v>4</v>
      </c>
      <c r="AE211" s="85" t="s">
        <v>1459</v>
      </c>
      <c r="AF211" s="79" t="b">
        <v>0</v>
      </c>
      <c r="AG211" s="79" t="s">
        <v>1467</v>
      </c>
      <c r="AH211" s="79"/>
      <c r="AI211" s="85" t="s">
        <v>1459</v>
      </c>
      <c r="AJ211" s="79" t="b">
        <v>0</v>
      </c>
      <c r="AK211" s="79">
        <v>0</v>
      </c>
      <c r="AL211" s="85" t="s">
        <v>1459</v>
      </c>
      <c r="AM211" s="79" t="s">
        <v>1498</v>
      </c>
      <c r="AN211" s="79" t="b">
        <v>0</v>
      </c>
      <c r="AO211" s="85" t="s">
        <v>1403</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1</v>
      </c>
      <c r="BD211" s="48">
        <v>2</v>
      </c>
      <c r="BE211" s="49">
        <v>6.25</v>
      </c>
      <c r="BF211" s="48">
        <v>0</v>
      </c>
      <c r="BG211" s="49">
        <v>0</v>
      </c>
      <c r="BH211" s="48">
        <v>0</v>
      </c>
      <c r="BI211" s="49">
        <v>0</v>
      </c>
      <c r="BJ211" s="48">
        <v>30</v>
      </c>
      <c r="BK211" s="49">
        <v>93.75</v>
      </c>
      <c r="BL211" s="48">
        <v>32</v>
      </c>
    </row>
    <row r="212" spans="1:64" ht="15">
      <c r="A212" s="64" t="s">
        <v>295</v>
      </c>
      <c r="B212" s="64" t="s">
        <v>368</v>
      </c>
      <c r="C212" s="65"/>
      <c r="D212" s="66"/>
      <c r="E212" s="67"/>
      <c r="F212" s="68"/>
      <c r="G212" s="65"/>
      <c r="H212" s="69"/>
      <c r="I212" s="70"/>
      <c r="J212" s="70"/>
      <c r="K212" s="34" t="s">
        <v>65</v>
      </c>
      <c r="L212" s="77">
        <v>307</v>
      </c>
      <c r="M212" s="77"/>
      <c r="N212" s="72"/>
      <c r="O212" s="79" t="s">
        <v>369</v>
      </c>
      <c r="P212" s="81">
        <v>43698.33042824074</v>
      </c>
      <c r="Q212" s="79" t="s">
        <v>523</v>
      </c>
      <c r="R212" s="83" t="s">
        <v>621</v>
      </c>
      <c r="S212" s="79" t="s">
        <v>645</v>
      </c>
      <c r="T212" s="79" t="s">
        <v>756</v>
      </c>
      <c r="U212" s="79"/>
      <c r="V212" s="83" t="s">
        <v>903</v>
      </c>
      <c r="W212" s="81">
        <v>43698.33042824074</v>
      </c>
      <c r="X212" s="83" t="s">
        <v>1144</v>
      </c>
      <c r="Y212" s="79"/>
      <c r="Z212" s="79"/>
      <c r="AA212" s="85" t="s">
        <v>1404</v>
      </c>
      <c r="AB212" s="79"/>
      <c r="AC212" s="79" t="b">
        <v>0</v>
      </c>
      <c r="AD212" s="79">
        <v>18</v>
      </c>
      <c r="AE212" s="85" t="s">
        <v>1459</v>
      </c>
      <c r="AF212" s="79" t="b">
        <v>0</v>
      </c>
      <c r="AG212" s="79" t="s">
        <v>1467</v>
      </c>
      <c r="AH212" s="79"/>
      <c r="AI212" s="85" t="s">
        <v>1459</v>
      </c>
      <c r="AJ212" s="79" t="b">
        <v>0</v>
      </c>
      <c r="AK212" s="79">
        <v>2</v>
      </c>
      <c r="AL212" s="85" t="s">
        <v>1459</v>
      </c>
      <c r="AM212" s="79" t="s">
        <v>1487</v>
      </c>
      <c r="AN212" s="79" t="b">
        <v>0</v>
      </c>
      <c r="AO212" s="85" t="s">
        <v>1404</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1</v>
      </c>
      <c r="BC212" s="78" t="str">
        <f>REPLACE(INDEX(GroupVertices[Group],MATCH(Edges25[[#This Row],[Vertex 2]],GroupVertices[Vertex],0)),1,1,"")</f>
        <v>1</v>
      </c>
      <c r="BD212" s="48">
        <v>2</v>
      </c>
      <c r="BE212" s="49">
        <v>5.714285714285714</v>
      </c>
      <c r="BF212" s="48">
        <v>0</v>
      </c>
      <c r="BG212" s="49">
        <v>0</v>
      </c>
      <c r="BH212" s="48">
        <v>0</v>
      </c>
      <c r="BI212" s="49">
        <v>0</v>
      </c>
      <c r="BJ212" s="48">
        <v>33</v>
      </c>
      <c r="BK212" s="49">
        <v>94.28571428571429</v>
      </c>
      <c r="BL212" s="48">
        <v>35</v>
      </c>
    </row>
    <row r="213" spans="1:64" ht="15">
      <c r="A213" s="64" t="s">
        <v>295</v>
      </c>
      <c r="B213" s="64" t="s">
        <v>368</v>
      </c>
      <c r="C213" s="65"/>
      <c r="D213" s="66"/>
      <c r="E213" s="67"/>
      <c r="F213" s="68"/>
      <c r="G213" s="65"/>
      <c r="H213" s="69"/>
      <c r="I213" s="70"/>
      <c r="J213" s="70"/>
      <c r="K213" s="34" t="s">
        <v>65</v>
      </c>
      <c r="L213" s="77">
        <v>308</v>
      </c>
      <c r="M213" s="77"/>
      <c r="N213" s="72"/>
      <c r="O213" s="79" t="s">
        <v>370</v>
      </c>
      <c r="P213" s="81">
        <v>43698.33128472222</v>
      </c>
      <c r="Q213" s="79" t="s">
        <v>524</v>
      </c>
      <c r="R213" s="79"/>
      <c r="S213" s="79"/>
      <c r="T213" s="79"/>
      <c r="U213" s="79"/>
      <c r="V213" s="83" t="s">
        <v>903</v>
      </c>
      <c r="W213" s="81">
        <v>43698.33128472222</v>
      </c>
      <c r="X213" s="83" t="s">
        <v>1145</v>
      </c>
      <c r="Y213" s="79"/>
      <c r="Z213" s="79"/>
      <c r="AA213" s="85" t="s">
        <v>1405</v>
      </c>
      <c r="AB213" s="85" t="s">
        <v>1404</v>
      </c>
      <c r="AC213" s="79" t="b">
        <v>0</v>
      </c>
      <c r="AD213" s="79">
        <v>1</v>
      </c>
      <c r="AE213" s="85" t="s">
        <v>1462</v>
      </c>
      <c r="AF213" s="79" t="b">
        <v>0</v>
      </c>
      <c r="AG213" s="79" t="s">
        <v>1470</v>
      </c>
      <c r="AH213" s="79"/>
      <c r="AI213" s="85" t="s">
        <v>1459</v>
      </c>
      <c r="AJ213" s="79" t="b">
        <v>0</v>
      </c>
      <c r="AK213" s="79">
        <v>0</v>
      </c>
      <c r="AL213" s="85" t="s">
        <v>1459</v>
      </c>
      <c r="AM213" s="79" t="s">
        <v>1487</v>
      </c>
      <c r="AN213" s="79" t="b">
        <v>0</v>
      </c>
      <c r="AO213" s="85" t="s">
        <v>1404</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0</v>
      </c>
      <c r="BE213" s="49">
        <v>0</v>
      </c>
      <c r="BF213" s="48">
        <v>0</v>
      </c>
      <c r="BG213" s="49">
        <v>0</v>
      </c>
      <c r="BH213" s="48">
        <v>0</v>
      </c>
      <c r="BI213" s="49">
        <v>0</v>
      </c>
      <c r="BJ213" s="48">
        <v>11</v>
      </c>
      <c r="BK213" s="49">
        <v>100</v>
      </c>
      <c r="BL213" s="48">
        <v>11</v>
      </c>
    </row>
    <row r="214" spans="1:64" ht="15">
      <c r="A214" s="64" t="s">
        <v>323</v>
      </c>
      <c r="B214" s="64" t="s">
        <v>368</v>
      </c>
      <c r="C214" s="65"/>
      <c r="D214" s="66"/>
      <c r="E214" s="67"/>
      <c r="F214" s="68"/>
      <c r="G214" s="65"/>
      <c r="H214" s="69"/>
      <c r="I214" s="70"/>
      <c r="J214" s="70"/>
      <c r="K214" s="34" t="s">
        <v>65</v>
      </c>
      <c r="L214" s="77">
        <v>309</v>
      </c>
      <c r="M214" s="77"/>
      <c r="N214" s="72"/>
      <c r="O214" s="79" t="s">
        <v>369</v>
      </c>
      <c r="P214" s="81">
        <v>43701.34384259259</v>
      </c>
      <c r="Q214" s="79" t="s">
        <v>525</v>
      </c>
      <c r="R214" s="83" t="s">
        <v>621</v>
      </c>
      <c r="S214" s="79" t="s">
        <v>645</v>
      </c>
      <c r="T214" s="79" t="s">
        <v>757</v>
      </c>
      <c r="U214" s="79"/>
      <c r="V214" s="83" t="s">
        <v>925</v>
      </c>
      <c r="W214" s="81">
        <v>43701.34384259259</v>
      </c>
      <c r="X214" s="83" t="s">
        <v>1146</v>
      </c>
      <c r="Y214" s="79"/>
      <c r="Z214" s="79"/>
      <c r="AA214" s="85" t="s">
        <v>1406</v>
      </c>
      <c r="AB214" s="79"/>
      <c r="AC214" s="79" t="b">
        <v>0</v>
      </c>
      <c r="AD214" s="79">
        <v>34</v>
      </c>
      <c r="AE214" s="85" t="s">
        <v>1459</v>
      </c>
      <c r="AF214" s="79" t="b">
        <v>0</v>
      </c>
      <c r="AG214" s="79" t="s">
        <v>1467</v>
      </c>
      <c r="AH214" s="79"/>
      <c r="AI214" s="85" t="s">
        <v>1459</v>
      </c>
      <c r="AJ214" s="79" t="b">
        <v>0</v>
      </c>
      <c r="AK214" s="79">
        <v>6</v>
      </c>
      <c r="AL214" s="85" t="s">
        <v>1459</v>
      </c>
      <c r="AM214" s="79" t="s">
        <v>1498</v>
      </c>
      <c r="AN214" s="79" t="b">
        <v>0</v>
      </c>
      <c r="AO214" s="85" t="s">
        <v>1406</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c r="BE214" s="49"/>
      <c r="BF214" s="48"/>
      <c r="BG214" s="49"/>
      <c r="BH214" s="48"/>
      <c r="BI214" s="49"/>
      <c r="BJ214" s="48"/>
      <c r="BK214" s="49"/>
      <c r="BL214" s="48"/>
    </row>
    <row r="215" spans="1:64" ht="15">
      <c r="A215" s="64" t="s">
        <v>324</v>
      </c>
      <c r="B215" s="64" t="s">
        <v>295</v>
      </c>
      <c r="C215" s="65"/>
      <c r="D215" s="66"/>
      <c r="E215" s="67"/>
      <c r="F215" s="68"/>
      <c r="G215" s="65"/>
      <c r="H215" s="69"/>
      <c r="I215" s="70"/>
      <c r="J215" s="70"/>
      <c r="K215" s="34" t="s">
        <v>65</v>
      </c>
      <c r="L215" s="77">
        <v>310</v>
      </c>
      <c r="M215" s="77"/>
      <c r="N215" s="72"/>
      <c r="O215" s="79" t="s">
        <v>369</v>
      </c>
      <c r="P215" s="81">
        <v>43701.352951388886</v>
      </c>
      <c r="Q215" s="79" t="s">
        <v>526</v>
      </c>
      <c r="R215" s="79"/>
      <c r="S215" s="79"/>
      <c r="T215" s="79" t="s">
        <v>758</v>
      </c>
      <c r="U215" s="79"/>
      <c r="V215" s="83" t="s">
        <v>926</v>
      </c>
      <c r="W215" s="81">
        <v>43701.352951388886</v>
      </c>
      <c r="X215" s="83" t="s">
        <v>1147</v>
      </c>
      <c r="Y215" s="79"/>
      <c r="Z215" s="79"/>
      <c r="AA215" s="85" t="s">
        <v>1407</v>
      </c>
      <c r="AB215" s="79"/>
      <c r="AC215" s="79" t="b">
        <v>0</v>
      </c>
      <c r="AD215" s="79">
        <v>0</v>
      </c>
      <c r="AE215" s="85" t="s">
        <v>1459</v>
      </c>
      <c r="AF215" s="79" t="b">
        <v>0</v>
      </c>
      <c r="AG215" s="79" t="s">
        <v>1467</v>
      </c>
      <c r="AH215" s="79"/>
      <c r="AI215" s="85" t="s">
        <v>1459</v>
      </c>
      <c r="AJ215" s="79" t="b">
        <v>0</v>
      </c>
      <c r="AK215" s="79">
        <v>6</v>
      </c>
      <c r="AL215" s="85" t="s">
        <v>1406</v>
      </c>
      <c r="AM215" s="79" t="s">
        <v>1488</v>
      </c>
      <c r="AN215" s="79" t="b">
        <v>0</v>
      </c>
      <c r="AO215" s="85" t="s">
        <v>1406</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c r="BE215" s="49"/>
      <c r="BF215" s="48"/>
      <c r="BG215" s="49"/>
      <c r="BH215" s="48"/>
      <c r="BI215" s="49"/>
      <c r="BJ215" s="48"/>
      <c r="BK215" s="49"/>
      <c r="BL215" s="48"/>
    </row>
    <row r="216" spans="1:64" ht="15">
      <c r="A216" s="64" t="s">
        <v>325</v>
      </c>
      <c r="B216" s="64" t="s">
        <v>325</v>
      </c>
      <c r="C216" s="65"/>
      <c r="D216" s="66"/>
      <c r="E216" s="67"/>
      <c r="F216" s="68"/>
      <c r="G216" s="65"/>
      <c r="H216" s="69"/>
      <c r="I216" s="70"/>
      <c r="J216" s="70"/>
      <c r="K216" s="34" t="s">
        <v>65</v>
      </c>
      <c r="L216" s="77">
        <v>312</v>
      </c>
      <c r="M216" s="77"/>
      <c r="N216" s="72"/>
      <c r="O216" s="79" t="s">
        <v>176</v>
      </c>
      <c r="P216" s="81">
        <v>43701.44826388889</v>
      </c>
      <c r="Q216" s="79" t="s">
        <v>527</v>
      </c>
      <c r="R216" s="83" t="s">
        <v>622</v>
      </c>
      <c r="S216" s="79" t="s">
        <v>635</v>
      </c>
      <c r="T216" s="79" t="s">
        <v>759</v>
      </c>
      <c r="U216" s="79"/>
      <c r="V216" s="83" t="s">
        <v>927</v>
      </c>
      <c r="W216" s="81">
        <v>43701.44826388889</v>
      </c>
      <c r="X216" s="83" t="s">
        <v>1148</v>
      </c>
      <c r="Y216" s="79"/>
      <c r="Z216" s="79"/>
      <c r="AA216" s="85" t="s">
        <v>1408</v>
      </c>
      <c r="AB216" s="79"/>
      <c r="AC216" s="79" t="b">
        <v>0</v>
      </c>
      <c r="AD216" s="79">
        <v>1</v>
      </c>
      <c r="AE216" s="85" t="s">
        <v>1459</v>
      </c>
      <c r="AF216" s="79" t="b">
        <v>0</v>
      </c>
      <c r="AG216" s="79" t="s">
        <v>1468</v>
      </c>
      <c r="AH216" s="79"/>
      <c r="AI216" s="85" t="s">
        <v>1459</v>
      </c>
      <c r="AJ216" s="79" t="b">
        <v>0</v>
      </c>
      <c r="AK216" s="79">
        <v>0</v>
      </c>
      <c r="AL216" s="85" t="s">
        <v>1459</v>
      </c>
      <c r="AM216" s="79" t="s">
        <v>1485</v>
      </c>
      <c r="AN216" s="79" t="b">
        <v>0</v>
      </c>
      <c r="AO216" s="85" t="s">
        <v>1408</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6</v>
      </c>
      <c r="BC216" s="78" t="str">
        <f>REPLACE(INDEX(GroupVertices[Group],MATCH(Edges25[[#This Row],[Vertex 2]],GroupVertices[Vertex],0)),1,1,"")</f>
        <v>6</v>
      </c>
      <c r="BD216" s="48">
        <v>0</v>
      </c>
      <c r="BE216" s="49">
        <v>0</v>
      </c>
      <c r="BF216" s="48">
        <v>0</v>
      </c>
      <c r="BG216" s="49">
        <v>0</v>
      </c>
      <c r="BH216" s="48">
        <v>0</v>
      </c>
      <c r="BI216" s="49">
        <v>0</v>
      </c>
      <c r="BJ216" s="48">
        <v>13</v>
      </c>
      <c r="BK216" s="49">
        <v>100</v>
      </c>
      <c r="BL216" s="48">
        <v>13</v>
      </c>
    </row>
    <row r="217" spans="1:64" ht="15">
      <c r="A217" s="64" t="s">
        <v>326</v>
      </c>
      <c r="B217" s="64" t="s">
        <v>295</v>
      </c>
      <c r="C217" s="65"/>
      <c r="D217" s="66"/>
      <c r="E217" s="67"/>
      <c r="F217" s="68"/>
      <c r="G217" s="65"/>
      <c r="H217" s="69"/>
      <c r="I217" s="70"/>
      <c r="J217" s="70"/>
      <c r="K217" s="34" t="s">
        <v>65</v>
      </c>
      <c r="L217" s="77">
        <v>313</v>
      </c>
      <c r="M217" s="77"/>
      <c r="N217" s="72"/>
      <c r="O217" s="79" t="s">
        <v>369</v>
      </c>
      <c r="P217" s="81">
        <v>43701.490381944444</v>
      </c>
      <c r="Q217" s="79" t="s">
        <v>526</v>
      </c>
      <c r="R217" s="79"/>
      <c r="S217" s="79"/>
      <c r="T217" s="79" t="s">
        <v>758</v>
      </c>
      <c r="U217" s="79"/>
      <c r="V217" s="83" t="s">
        <v>928</v>
      </c>
      <c r="W217" s="81">
        <v>43701.490381944444</v>
      </c>
      <c r="X217" s="83" t="s">
        <v>1149</v>
      </c>
      <c r="Y217" s="79"/>
      <c r="Z217" s="79"/>
      <c r="AA217" s="85" t="s">
        <v>1409</v>
      </c>
      <c r="AB217" s="79"/>
      <c r="AC217" s="79" t="b">
        <v>0</v>
      </c>
      <c r="AD217" s="79">
        <v>0</v>
      </c>
      <c r="AE217" s="85" t="s">
        <v>1459</v>
      </c>
      <c r="AF217" s="79" t="b">
        <v>0</v>
      </c>
      <c r="AG217" s="79" t="s">
        <v>1467</v>
      </c>
      <c r="AH217" s="79"/>
      <c r="AI217" s="85" t="s">
        <v>1459</v>
      </c>
      <c r="AJ217" s="79" t="b">
        <v>0</v>
      </c>
      <c r="AK217" s="79">
        <v>6</v>
      </c>
      <c r="AL217" s="85" t="s">
        <v>1406</v>
      </c>
      <c r="AM217" s="79" t="s">
        <v>1489</v>
      </c>
      <c r="AN217" s="79" t="b">
        <v>0</v>
      </c>
      <c r="AO217" s="85" t="s">
        <v>1406</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c r="BE217" s="49"/>
      <c r="BF217" s="48"/>
      <c r="BG217" s="49"/>
      <c r="BH217" s="48"/>
      <c r="BI217" s="49"/>
      <c r="BJ217" s="48"/>
      <c r="BK217" s="49"/>
      <c r="BL217" s="48"/>
    </row>
    <row r="218" spans="1:64" ht="15">
      <c r="A218" s="64" t="s">
        <v>327</v>
      </c>
      <c r="B218" s="64" t="s">
        <v>327</v>
      </c>
      <c r="C218" s="65"/>
      <c r="D218" s="66"/>
      <c r="E218" s="67"/>
      <c r="F218" s="68"/>
      <c r="G218" s="65"/>
      <c r="H218" s="69"/>
      <c r="I218" s="70"/>
      <c r="J218" s="70"/>
      <c r="K218" s="34" t="s">
        <v>65</v>
      </c>
      <c r="L218" s="77">
        <v>315</v>
      </c>
      <c r="M218" s="77"/>
      <c r="N218" s="72"/>
      <c r="O218" s="79" t="s">
        <v>176</v>
      </c>
      <c r="P218" s="81">
        <v>43700.53457175926</v>
      </c>
      <c r="Q218" s="79" t="s">
        <v>528</v>
      </c>
      <c r="R218" s="83" t="s">
        <v>623</v>
      </c>
      <c r="S218" s="79" t="s">
        <v>657</v>
      </c>
      <c r="T218" s="79" t="s">
        <v>760</v>
      </c>
      <c r="U218" s="79"/>
      <c r="V218" s="83" t="s">
        <v>929</v>
      </c>
      <c r="W218" s="81">
        <v>43700.53457175926</v>
      </c>
      <c r="X218" s="83" t="s">
        <v>1150</v>
      </c>
      <c r="Y218" s="79"/>
      <c r="Z218" s="79"/>
      <c r="AA218" s="85" t="s">
        <v>1410</v>
      </c>
      <c r="AB218" s="79"/>
      <c r="AC218" s="79" t="b">
        <v>0</v>
      </c>
      <c r="AD218" s="79">
        <v>0</v>
      </c>
      <c r="AE218" s="85" t="s">
        <v>1459</v>
      </c>
      <c r="AF218" s="79" t="b">
        <v>0</v>
      </c>
      <c r="AG218" s="79" t="s">
        <v>1467</v>
      </c>
      <c r="AH218" s="79"/>
      <c r="AI218" s="85" t="s">
        <v>1459</v>
      </c>
      <c r="AJ218" s="79" t="b">
        <v>0</v>
      </c>
      <c r="AK218" s="79">
        <v>0</v>
      </c>
      <c r="AL218" s="85" t="s">
        <v>1459</v>
      </c>
      <c r="AM218" s="79" t="s">
        <v>1487</v>
      </c>
      <c r="AN218" s="79" t="b">
        <v>0</v>
      </c>
      <c r="AO218" s="85" t="s">
        <v>1410</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13</v>
      </c>
      <c r="BC218" s="78" t="str">
        <f>REPLACE(INDEX(GroupVertices[Group],MATCH(Edges25[[#This Row],[Vertex 2]],GroupVertices[Vertex],0)),1,1,"")</f>
        <v>13</v>
      </c>
      <c r="BD218" s="48">
        <v>1</v>
      </c>
      <c r="BE218" s="49">
        <v>2.5641025641025643</v>
      </c>
      <c r="BF218" s="48">
        <v>1</v>
      </c>
      <c r="BG218" s="49">
        <v>2.5641025641025643</v>
      </c>
      <c r="BH218" s="48">
        <v>0</v>
      </c>
      <c r="BI218" s="49">
        <v>0</v>
      </c>
      <c r="BJ218" s="48">
        <v>37</v>
      </c>
      <c r="BK218" s="49">
        <v>94.87179487179488</v>
      </c>
      <c r="BL218" s="48">
        <v>39</v>
      </c>
    </row>
    <row r="219" spans="1:64" ht="15">
      <c r="A219" s="64" t="s">
        <v>328</v>
      </c>
      <c r="B219" s="64" t="s">
        <v>327</v>
      </c>
      <c r="C219" s="65"/>
      <c r="D219" s="66"/>
      <c r="E219" s="67"/>
      <c r="F219" s="68"/>
      <c r="G219" s="65"/>
      <c r="H219" s="69"/>
      <c r="I219" s="70"/>
      <c r="J219" s="70"/>
      <c r="K219" s="34" t="s">
        <v>65</v>
      </c>
      <c r="L219" s="77">
        <v>316</v>
      </c>
      <c r="M219" s="77"/>
      <c r="N219" s="72"/>
      <c r="O219" s="79" t="s">
        <v>369</v>
      </c>
      <c r="P219" s="81">
        <v>43701.52842592593</v>
      </c>
      <c r="Q219" s="79" t="s">
        <v>529</v>
      </c>
      <c r="R219" s="79"/>
      <c r="S219" s="79"/>
      <c r="T219" s="79"/>
      <c r="U219" s="79"/>
      <c r="V219" s="83" t="s">
        <v>930</v>
      </c>
      <c r="W219" s="81">
        <v>43701.52842592593</v>
      </c>
      <c r="X219" s="83" t="s">
        <v>1151</v>
      </c>
      <c r="Y219" s="79"/>
      <c r="Z219" s="79"/>
      <c r="AA219" s="85" t="s">
        <v>1411</v>
      </c>
      <c r="AB219" s="79"/>
      <c r="AC219" s="79" t="b">
        <v>0</v>
      </c>
      <c r="AD219" s="79">
        <v>0</v>
      </c>
      <c r="AE219" s="85" t="s">
        <v>1459</v>
      </c>
      <c r="AF219" s="79" t="b">
        <v>0</v>
      </c>
      <c r="AG219" s="79" t="s">
        <v>1467</v>
      </c>
      <c r="AH219" s="79"/>
      <c r="AI219" s="85" t="s">
        <v>1459</v>
      </c>
      <c r="AJ219" s="79" t="b">
        <v>0</v>
      </c>
      <c r="AK219" s="79">
        <v>1</v>
      </c>
      <c r="AL219" s="85" t="s">
        <v>1410</v>
      </c>
      <c r="AM219" s="79" t="s">
        <v>1487</v>
      </c>
      <c r="AN219" s="79" t="b">
        <v>0</v>
      </c>
      <c r="AO219" s="85" t="s">
        <v>1410</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13</v>
      </c>
      <c r="BC219" s="78" t="str">
        <f>REPLACE(INDEX(GroupVertices[Group],MATCH(Edges25[[#This Row],[Vertex 2]],GroupVertices[Vertex],0)),1,1,"")</f>
        <v>13</v>
      </c>
      <c r="BD219" s="48">
        <v>1</v>
      </c>
      <c r="BE219" s="49">
        <v>4.761904761904762</v>
      </c>
      <c r="BF219" s="48">
        <v>0</v>
      </c>
      <c r="BG219" s="49">
        <v>0</v>
      </c>
      <c r="BH219" s="48">
        <v>0</v>
      </c>
      <c r="BI219" s="49">
        <v>0</v>
      </c>
      <c r="BJ219" s="48">
        <v>20</v>
      </c>
      <c r="BK219" s="49">
        <v>95.23809523809524</v>
      </c>
      <c r="BL219" s="48">
        <v>21</v>
      </c>
    </row>
    <row r="220" spans="1:64" ht="15">
      <c r="A220" s="64" t="s">
        <v>329</v>
      </c>
      <c r="B220" s="64" t="s">
        <v>295</v>
      </c>
      <c r="C220" s="65"/>
      <c r="D220" s="66"/>
      <c r="E220" s="67"/>
      <c r="F220" s="68"/>
      <c r="G220" s="65"/>
      <c r="H220" s="69"/>
      <c r="I220" s="70"/>
      <c r="J220" s="70"/>
      <c r="K220" s="34" t="s">
        <v>65</v>
      </c>
      <c r="L220" s="77">
        <v>317</v>
      </c>
      <c r="M220" s="77"/>
      <c r="N220" s="72"/>
      <c r="O220" s="79" t="s">
        <v>369</v>
      </c>
      <c r="P220" s="81">
        <v>43701.549259259256</v>
      </c>
      <c r="Q220" s="79" t="s">
        <v>526</v>
      </c>
      <c r="R220" s="79"/>
      <c r="S220" s="79"/>
      <c r="T220" s="79" t="s">
        <v>758</v>
      </c>
      <c r="U220" s="79"/>
      <c r="V220" s="83" t="s">
        <v>931</v>
      </c>
      <c r="W220" s="81">
        <v>43701.549259259256</v>
      </c>
      <c r="X220" s="83" t="s">
        <v>1152</v>
      </c>
      <c r="Y220" s="79"/>
      <c r="Z220" s="79"/>
      <c r="AA220" s="85" t="s">
        <v>1412</v>
      </c>
      <c r="AB220" s="79"/>
      <c r="AC220" s="79" t="b">
        <v>0</v>
      </c>
      <c r="AD220" s="79">
        <v>0</v>
      </c>
      <c r="AE220" s="85" t="s">
        <v>1459</v>
      </c>
      <c r="AF220" s="79" t="b">
        <v>0</v>
      </c>
      <c r="AG220" s="79" t="s">
        <v>1467</v>
      </c>
      <c r="AH220" s="79"/>
      <c r="AI220" s="85" t="s">
        <v>1459</v>
      </c>
      <c r="AJ220" s="79" t="b">
        <v>0</v>
      </c>
      <c r="AK220" s="79">
        <v>6</v>
      </c>
      <c r="AL220" s="85" t="s">
        <v>1406</v>
      </c>
      <c r="AM220" s="79" t="s">
        <v>1488</v>
      </c>
      <c r="AN220" s="79" t="b">
        <v>0</v>
      </c>
      <c r="AO220" s="85" t="s">
        <v>1406</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1</v>
      </c>
      <c r="BC220" s="78" t="str">
        <f>REPLACE(INDEX(GroupVertices[Group],MATCH(Edges25[[#This Row],[Vertex 2]],GroupVertices[Vertex],0)),1,1,"")</f>
        <v>1</v>
      </c>
      <c r="BD220" s="48"/>
      <c r="BE220" s="49"/>
      <c r="BF220" s="48"/>
      <c r="BG220" s="49"/>
      <c r="BH220" s="48"/>
      <c r="BI220" s="49"/>
      <c r="BJ220" s="48"/>
      <c r="BK220" s="49"/>
      <c r="BL220" s="48"/>
    </row>
    <row r="221" spans="1:64" ht="15">
      <c r="A221" s="64" t="s">
        <v>299</v>
      </c>
      <c r="B221" s="64" t="s">
        <v>344</v>
      </c>
      <c r="C221" s="65"/>
      <c r="D221" s="66"/>
      <c r="E221" s="67"/>
      <c r="F221" s="68"/>
      <c r="G221" s="65"/>
      <c r="H221" s="69"/>
      <c r="I221" s="70"/>
      <c r="J221" s="70"/>
      <c r="K221" s="34" t="s">
        <v>65</v>
      </c>
      <c r="L221" s="77">
        <v>319</v>
      </c>
      <c r="M221" s="77"/>
      <c r="N221" s="72"/>
      <c r="O221" s="79" t="s">
        <v>369</v>
      </c>
      <c r="P221" s="81">
        <v>43691.518125</v>
      </c>
      <c r="Q221" s="79" t="s">
        <v>394</v>
      </c>
      <c r="R221" s="83" t="s">
        <v>569</v>
      </c>
      <c r="S221" s="79" t="s">
        <v>641</v>
      </c>
      <c r="T221" s="79" t="s">
        <v>677</v>
      </c>
      <c r="U221" s="79"/>
      <c r="V221" s="83" t="s">
        <v>906</v>
      </c>
      <c r="W221" s="81">
        <v>43691.518125</v>
      </c>
      <c r="X221" s="83" t="s">
        <v>1153</v>
      </c>
      <c r="Y221" s="79"/>
      <c r="Z221" s="79"/>
      <c r="AA221" s="85" t="s">
        <v>1413</v>
      </c>
      <c r="AB221" s="79"/>
      <c r="AC221" s="79" t="b">
        <v>0</v>
      </c>
      <c r="AD221" s="79">
        <v>0</v>
      </c>
      <c r="AE221" s="85" t="s">
        <v>1459</v>
      </c>
      <c r="AF221" s="79" t="b">
        <v>0</v>
      </c>
      <c r="AG221" s="79" t="s">
        <v>1467</v>
      </c>
      <c r="AH221" s="79"/>
      <c r="AI221" s="85" t="s">
        <v>1459</v>
      </c>
      <c r="AJ221" s="79" t="b">
        <v>0</v>
      </c>
      <c r="AK221" s="79">
        <v>5</v>
      </c>
      <c r="AL221" s="85" t="s">
        <v>1312</v>
      </c>
      <c r="AM221" s="79" t="s">
        <v>1486</v>
      </c>
      <c r="AN221" s="79" t="b">
        <v>0</v>
      </c>
      <c r="AO221" s="85" t="s">
        <v>1312</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4</v>
      </c>
      <c r="BC221" s="78" t="str">
        <f>REPLACE(INDEX(GroupVertices[Group],MATCH(Edges25[[#This Row],[Vertex 2]],GroupVertices[Vertex],0)),1,1,"")</f>
        <v>1</v>
      </c>
      <c r="BD221" s="48"/>
      <c r="BE221" s="49"/>
      <c r="BF221" s="48"/>
      <c r="BG221" s="49"/>
      <c r="BH221" s="48"/>
      <c r="BI221" s="49"/>
      <c r="BJ221" s="48"/>
      <c r="BK221" s="49"/>
      <c r="BL221" s="48"/>
    </row>
    <row r="222" spans="1:64" ht="15">
      <c r="A222" s="64" t="s">
        <v>295</v>
      </c>
      <c r="B222" s="64" t="s">
        <v>344</v>
      </c>
      <c r="C222" s="65"/>
      <c r="D222" s="66"/>
      <c r="E222" s="67"/>
      <c r="F222" s="68"/>
      <c r="G222" s="65"/>
      <c r="H222" s="69"/>
      <c r="I222" s="70"/>
      <c r="J222" s="70"/>
      <c r="K222" s="34" t="s">
        <v>65</v>
      </c>
      <c r="L222" s="77">
        <v>320</v>
      </c>
      <c r="M222" s="77"/>
      <c r="N222" s="72"/>
      <c r="O222" s="79" t="s">
        <v>369</v>
      </c>
      <c r="P222" s="81">
        <v>43686.483564814815</v>
      </c>
      <c r="Q222" s="79" t="s">
        <v>530</v>
      </c>
      <c r="R222" s="83" t="s">
        <v>624</v>
      </c>
      <c r="S222" s="79" t="s">
        <v>639</v>
      </c>
      <c r="T222" s="79" t="s">
        <v>761</v>
      </c>
      <c r="U222" s="79"/>
      <c r="V222" s="83" t="s">
        <v>903</v>
      </c>
      <c r="W222" s="81">
        <v>43686.483564814815</v>
      </c>
      <c r="X222" s="83" t="s">
        <v>1154</v>
      </c>
      <c r="Y222" s="79"/>
      <c r="Z222" s="79"/>
      <c r="AA222" s="85" t="s">
        <v>1414</v>
      </c>
      <c r="AB222" s="79"/>
      <c r="AC222" s="79" t="b">
        <v>0</v>
      </c>
      <c r="AD222" s="79">
        <v>11</v>
      </c>
      <c r="AE222" s="85" t="s">
        <v>1459</v>
      </c>
      <c r="AF222" s="79" t="b">
        <v>1</v>
      </c>
      <c r="AG222" s="79" t="s">
        <v>1467</v>
      </c>
      <c r="AH222" s="79"/>
      <c r="AI222" s="85" t="s">
        <v>1477</v>
      </c>
      <c r="AJ222" s="79" t="b">
        <v>0</v>
      </c>
      <c r="AK222" s="79">
        <v>3</v>
      </c>
      <c r="AL222" s="85" t="s">
        <v>1459</v>
      </c>
      <c r="AM222" s="79" t="s">
        <v>1487</v>
      </c>
      <c r="AN222" s="79" t="b">
        <v>0</v>
      </c>
      <c r="AO222" s="85" t="s">
        <v>1414</v>
      </c>
      <c r="AP222" s="79" t="s">
        <v>1499</v>
      </c>
      <c r="AQ222" s="79">
        <v>0</v>
      </c>
      <c r="AR222" s="79">
        <v>0</v>
      </c>
      <c r="AS222" s="79"/>
      <c r="AT222" s="79"/>
      <c r="AU222" s="79"/>
      <c r="AV222" s="79"/>
      <c r="AW222" s="79"/>
      <c r="AX222" s="79"/>
      <c r="AY222" s="79"/>
      <c r="AZ222" s="79"/>
      <c r="BA222">
        <v>4</v>
      </c>
      <c r="BB222" s="78" t="str">
        <f>REPLACE(INDEX(GroupVertices[Group],MATCH(Edges25[[#This Row],[Vertex 1]],GroupVertices[Vertex],0)),1,1,"")</f>
        <v>1</v>
      </c>
      <c r="BC222" s="78" t="str">
        <f>REPLACE(INDEX(GroupVertices[Group],MATCH(Edges25[[#This Row],[Vertex 2]],GroupVertices[Vertex],0)),1,1,"")</f>
        <v>1</v>
      </c>
      <c r="BD222" s="48"/>
      <c r="BE222" s="49"/>
      <c r="BF222" s="48"/>
      <c r="BG222" s="49"/>
      <c r="BH222" s="48"/>
      <c r="BI222" s="49"/>
      <c r="BJ222" s="48"/>
      <c r="BK222" s="49"/>
      <c r="BL222" s="48"/>
    </row>
    <row r="223" spans="1:64" ht="15">
      <c r="A223" s="64" t="s">
        <v>295</v>
      </c>
      <c r="B223" s="64" t="s">
        <v>344</v>
      </c>
      <c r="C223" s="65"/>
      <c r="D223" s="66"/>
      <c r="E223" s="67"/>
      <c r="F223" s="68"/>
      <c r="G223" s="65"/>
      <c r="H223" s="69"/>
      <c r="I223" s="70"/>
      <c r="J223" s="70"/>
      <c r="K223" s="34" t="s">
        <v>65</v>
      </c>
      <c r="L223" s="77">
        <v>321</v>
      </c>
      <c r="M223" s="77"/>
      <c r="N223" s="72"/>
      <c r="O223" s="79" t="s">
        <v>369</v>
      </c>
      <c r="P223" s="81">
        <v>43689.47232638889</v>
      </c>
      <c r="Q223" s="79" t="s">
        <v>531</v>
      </c>
      <c r="R223" s="83" t="s">
        <v>611</v>
      </c>
      <c r="S223" s="79" t="s">
        <v>635</v>
      </c>
      <c r="T223" s="79" t="s">
        <v>762</v>
      </c>
      <c r="U223" s="79"/>
      <c r="V223" s="83" t="s">
        <v>903</v>
      </c>
      <c r="W223" s="81">
        <v>43689.47232638889</v>
      </c>
      <c r="X223" s="83" t="s">
        <v>1155</v>
      </c>
      <c r="Y223" s="79"/>
      <c r="Z223" s="79"/>
      <c r="AA223" s="85" t="s">
        <v>1415</v>
      </c>
      <c r="AB223" s="79"/>
      <c r="AC223" s="79" t="b">
        <v>0</v>
      </c>
      <c r="AD223" s="79">
        <v>13</v>
      </c>
      <c r="AE223" s="85" t="s">
        <v>1459</v>
      </c>
      <c r="AF223" s="79" t="b">
        <v>0</v>
      </c>
      <c r="AG223" s="79" t="s">
        <v>1467</v>
      </c>
      <c r="AH223" s="79"/>
      <c r="AI223" s="85" t="s">
        <v>1459</v>
      </c>
      <c r="AJ223" s="79" t="b">
        <v>0</v>
      </c>
      <c r="AK223" s="79">
        <v>2</v>
      </c>
      <c r="AL223" s="85" t="s">
        <v>1459</v>
      </c>
      <c r="AM223" s="79" t="s">
        <v>1487</v>
      </c>
      <c r="AN223" s="79" t="b">
        <v>0</v>
      </c>
      <c r="AO223" s="85" t="s">
        <v>1415</v>
      </c>
      <c r="AP223" s="79" t="s">
        <v>176</v>
      </c>
      <c r="AQ223" s="79">
        <v>0</v>
      </c>
      <c r="AR223" s="79">
        <v>0</v>
      </c>
      <c r="AS223" s="79"/>
      <c r="AT223" s="79"/>
      <c r="AU223" s="79"/>
      <c r="AV223" s="79"/>
      <c r="AW223" s="79"/>
      <c r="AX223" s="79"/>
      <c r="AY223" s="79"/>
      <c r="AZ223" s="79"/>
      <c r="BA223">
        <v>4</v>
      </c>
      <c r="BB223" s="78" t="str">
        <f>REPLACE(INDEX(GroupVertices[Group],MATCH(Edges25[[#This Row],[Vertex 1]],GroupVertices[Vertex],0)),1,1,"")</f>
        <v>1</v>
      </c>
      <c r="BC223" s="78" t="str">
        <f>REPLACE(INDEX(GroupVertices[Group],MATCH(Edges25[[#This Row],[Vertex 2]],GroupVertices[Vertex],0)),1,1,"")</f>
        <v>1</v>
      </c>
      <c r="BD223" s="48">
        <v>3</v>
      </c>
      <c r="BE223" s="49">
        <v>8.108108108108109</v>
      </c>
      <c r="BF223" s="48">
        <v>0</v>
      </c>
      <c r="BG223" s="49">
        <v>0</v>
      </c>
      <c r="BH223" s="48">
        <v>0</v>
      </c>
      <c r="BI223" s="49">
        <v>0</v>
      </c>
      <c r="BJ223" s="48">
        <v>34</v>
      </c>
      <c r="BK223" s="49">
        <v>91.89189189189189</v>
      </c>
      <c r="BL223" s="48">
        <v>37</v>
      </c>
    </row>
    <row r="224" spans="1:64" ht="15">
      <c r="A224" s="64" t="s">
        <v>306</v>
      </c>
      <c r="B224" s="64" t="s">
        <v>344</v>
      </c>
      <c r="C224" s="65"/>
      <c r="D224" s="66"/>
      <c r="E224" s="67"/>
      <c r="F224" s="68"/>
      <c r="G224" s="65"/>
      <c r="H224" s="69"/>
      <c r="I224" s="70"/>
      <c r="J224" s="70"/>
      <c r="K224" s="34" t="s">
        <v>65</v>
      </c>
      <c r="L224" s="77">
        <v>324</v>
      </c>
      <c r="M224" s="77"/>
      <c r="N224" s="72"/>
      <c r="O224" s="79" t="s">
        <v>369</v>
      </c>
      <c r="P224" s="81">
        <v>43691.49695601852</v>
      </c>
      <c r="Q224" s="79" t="s">
        <v>394</v>
      </c>
      <c r="R224" s="83" t="s">
        <v>569</v>
      </c>
      <c r="S224" s="79" t="s">
        <v>641</v>
      </c>
      <c r="T224" s="79" t="s">
        <v>677</v>
      </c>
      <c r="U224" s="79"/>
      <c r="V224" s="83" t="s">
        <v>912</v>
      </c>
      <c r="W224" s="81">
        <v>43691.49695601852</v>
      </c>
      <c r="X224" s="83" t="s">
        <v>1156</v>
      </c>
      <c r="Y224" s="79"/>
      <c r="Z224" s="79"/>
      <c r="AA224" s="85" t="s">
        <v>1416</v>
      </c>
      <c r="AB224" s="79"/>
      <c r="AC224" s="79" t="b">
        <v>0</v>
      </c>
      <c r="AD224" s="79">
        <v>0</v>
      </c>
      <c r="AE224" s="85" t="s">
        <v>1459</v>
      </c>
      <c r="AF224" s="79" t="b">
        <v>0</v>
      </c>
      <c r="AG224" s="79" t="s">
        <v>1467</v>
      </c>
      <c r="AH224" s="79"/>
      <c r="AI224" s="85" t="s">
        <v>1459</v>
      </c>
      <c r="AJ224" s="79" t="b">
        <v>0</v>
      </c>
      <c r="AK224" s="79">
        <v>5</v>
      </c>
      <c r="AL224" s="85" t="s">
        <v>1312</v>
      </c>
      <c r="AM224" s="79" t="s">
        <v>1495</v>
      </c>
      <c r="AN224" s="79" t="b">
        <v>0</v>
      </c>
      <c r="AO224" s="85" t="s">
        <v>1312</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2</v>
      </c>
      <c r="BC224" s="78" t="str">
        <f>REPLACE(INDEX(GroupVertices[Group],MATCH(Edges25[[#This Row],[Vertex 2]],GroupVertices[Vertex],0)),1,1,"")</f>
        <v>1</v>
      </c>
      <c r="BD224" s="48">
        <v>0</v>
      </c>
      <c r="BE224" s="49">
        <v>0</v>
      </c>
      <c r="BF224" s="48">
        <v>0</v>
      </c>
      <c r="BG224" s="49">
        <v>0</v>
      </c>
      <c r="BH224" s="48">
        <v>0</v>
      </c>
      <c r="BI224" s="49">
        <v>0</v>
      </c>
      <c r="BJ224" s="48">
        <v>14</v>
      </c>
      <c r="BK224" s="49">
        <v>100</v>
      </c>
      <c r="BL224" s="48">
        <v>14</v>
      </c>
    </row>
    <row r="225" spans="1:64" ht="15">
      <c r="A225" s="64" t="s">
        <v>330</v>
      </c>
      <c r="B225" s="64" t="s">
        <v>344</v>
      </c>
      <c r="C225" s="65"/>
      <c r="D225" s="66"/>
      <c r="E225" s="67"/>
      <c r="F225" s="68"/>
      <c r="G225" s="65"/>
      <c r="H225" s="69"/>
      <c r="I225" s="70"/>
      <c r="J225" s="70"/>
      <c r="K225" s="34" t="s">
        <v>65</v>
      </c>
      <c r="L225" s="77">
        <v>325</v>
      </c>
      <c r="M225" s="77"/>
      <c r="N225" s="72"/>
      <c r="O225" s="79" t="s">
        <v>369</v>
      </c>
      <c r="P225" s="81">
        <v>43701.55222222222</v>
      </c>
      <c r="Q225" s="79" t="s">
        <v>532</v>
      </c>
      <c r="R225" s="83" t="s">
        <v>625</v>
      </c>
      <c r="S225" s="79" t="s">
        <v>658</v>
      </c>
      <c r="T225" s="79" t="s">
        <v>763</v>
      </c>
      <c r="U225" s="83" t="s">
        <v>813</v>
      </c>
      <c r="V225" s="83" t="s">
        <v>813</v>
      </c>
      <c r="W225" s="81">
        <v>43701.55222222222</v>
      </c>
      <c r="X225" s="83" t="s">
        <v>1157</v>
      </c>
      <c r="Y225" s="79"/>
      <c r="Z225" s="79"/>
      <c r="AA225" s="85" t="s">
        <v>1417</v>
      </c>
      <c r="AB225" s="79"/>
      <c r="AC225" s="79" t="b">
        <v>0</v>
      </c>
      <c r="AD225" s="79">
        <v>0</v>
      </c>
      <c r="AE225" s="85" t="s">
        <v>1459</v>
      </c>
      <c r="AF225" s="79" t="b">
        <v>0</v>
      </c>
      <c r="AG225" s="79" t="s">
        <v>1475</v>
      </c>
      <c r="AH225" s="79"/>
      <c r="AI225" s="85" t="s">
        <v>1459</v>
      </c>
      <c r="AJ225" s="79" t="b">
        <v>0</v>
      </c>
      <c r="AK225" s="79">
        <v>0</v>
      </c>
      <c r="AL225" s="85" t="s">
        <v>1459</v>
      </c>
      <c r="AM225" s="79" t="s">
        <v>1498</v>
      </c>
      <c r="AN225" s="79" t="b">
        <v>0</v>
      </c>
      <c r="AO225" s="85" t="s">
        <v>1417</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1</v>
      </c>
      <c r="BC225" s="78" t="str">
        <f>REPLACE(INDEX(GroupVertices[Group],MATCH(Edges25[[#This Row],[Vertex 2]],GroupVertices[Vertex],0)),1,1,"")</f>
        <v>1</v>
      </c>
      <c r="BD225" s="48"/>
      <c r="BE225" s="49"/>
      <c r="BF225" s="48"/>
      <c r="BG225" s="49"/>
      <c r="BH225" s="48"/>
      <c r="BI225" s="49"/>
      <c r="BJ225" s="48"/>
      <c r="BK225" s="49"/>
      <c r="BL225" s="48"/>
    </row>
    <row r="226" spans="1:64" ht="15">
      <c r="A226" s="64" t="s">
        <v>331</v>
      </c>
      <c r="B226" s="64" t="s">
        <v>295</v>
      </c>
      <c r="C226" s="65"/>
      <c r="D226" s="66"/>
      <c r="E226" s="67"/>
      <c r="F226" s="68"/>
      <c r="G226" s="65"/>
      <c r="H226" s="69"/>
      <c r="I226" s="70"/>
      <c r="J226" s="70"/>
      <c r="K226" s="34" t="s">
        <v>65</v>
      </c>
      <c r="L226" s="77">
        <v>327</v>
      </c>
      <c r="M226" s="77"/>
      <c r="N226" s="72"/>
      <c r="O226" s="79" t="s">
        <v>369</v>
      </c>
      <c r="P226" s="81">
        <v>43694.68136574074</v>
      </c>
      <c r="Q226" s="79" t="s">
        <v>533</v>
      </c>
      <c r="R226" s="79"/>
      <c r="S226" s="79"/>
      <c r="T226" s="79"/>
      <c r="U226" s="79"/>
      <c r="V226" s="83" t="s">
        <v>932</v>
      </c>
      <c r="W226" s="81">
        <v>43694.68136574074</v>
      </c>
      <c r="X226" s="83" t="s">
        <v>1158</v>
      </c>
      <c r="Y226" s="79"/>
      <c r="Z226" s="79"/>
      <c r="AA226" s="85" t="s">
        <v>1418</v>
      </c>
      <c r="AB226" s="79"/>
      <c r="AC226" s="79" t="b">
        <v>0</v>
      </c>
      <c r="AD226" s="79">
        <v>0</v>
      </c>
      <c r="AE226" s="85" t="s">
        <v>1459</v>
      </c>
      <c r="AF226" s="79" t="b">
        <v>0</v>
      </c>
      <c r="AG226" s="79" t="s">
        <v>1467</v>
      </c>
      <c r="AH226" s="79"/>
      <c r="AI226" s="85" t="s">
        <v>1459</v>
      </c>
      <c r="AJ226" s="79" t="b">
        <v>0</v>
      </c>
      <c r="AK226" s="79">
        <v>1</v>
      </c>
      <c r="AL226" s="85" t="s">
        <v>1356</v>
      </c>
      <c r="AM226" s="79" t="s">
        <v>1487</v>
      </c>
      <c r="AN226" s="79" t="b">
        <v>0</v>
      </c>
      <c r="AO226" s="85" t="s">
        <v>1356</v>
      </c>
      <c r="AP226" s="79" t="s">
        <v>176</v>
      </c>
      <c r="AQ226" s="79">
        <v>0</v>
      </c>
      <c r="AR226" s="79">
        <v>0</v>
      </c>
      <c r="AS226" s="79"/>
      <c r="AT226" s="79"/>
      <c r="AU226" s="79"/>
      <c r="AV226" s="79"/>
      <c r="AW226" s="79"/>
      <c r="AX226" s="79"/>
      <c r="AY226" s="79"/>
      <c r="AZ226" s="79"/>
      <c r="BA226">
        <v>3</v>
      </c>
      <c r="BB226" s="78" t="str">
        <f>REPLACE(INDEX(GroupVertices[Group],MATCH(Edges25[[#This Row],[Vertex 1]],GroupVertices[Vertex],0)),1,1,"")</f>
        <v>1</v>
      </c>
      <c r="BC226" s="78" t="str">
        <f>REPLACE(INDEX(GroupVertices[Group],MATCH(Edges25[[#This Row],[Vertex 2]],GroupVertices[Vertex],0)),1,1,"")</f>
        <v>1</v>
      </c>
      <c r="BD226" s="48">
        <v>1</v>
      </c>
      <c r="BE226" s="49">
        <v>4.545454545454546</v>
      </c>
      <c r="BF226" s="48">
        <v>0</v>
      </c>
      <c r="BG226" s="49">
        <v>0</v>
      </c>
      <c r="BH226" s="48">
        <v>0</v>
      </c>
      <c r="BI226" s="49">
        <v>0</v>
      </c>
      <c r="BJ226" s="48">
        <v>21</v>
      </c>
      <c r="BK226" s="49">
        <v>95.45454545454545</v>
      </c>
      <c r="BL226" s="48">
        <v>22</v>
      </c>
    </row>
    <row r="227" spans="1:64" ht="15">
      <c r="A227" s="64" t="s">
        <v>331</v>
      </c>
      <c r="B227" s="64" t="s">
        <v>295</v>
      </c>
      <c r="C227" s="65"/>
      <c r="D227" s="66"/>
      <c r="E227" s="67"/>
      <c r="F227" s="68"/>
      <c r="G227" s="65"/>
      <c r="H227" s="69"/>
      <c r="I227" s="70"/>
      <c r="J227" s="70"/>
      <c r="K227" s="34" t="s">
        <v>65</v>
      </c>
      <c r="L227" s="77">
        <v>328</v>
      </c>
      <c r="M227" s="77"/>
      <c r="N227" s="72"/>
      <c r="O227" s="79" t="s">
        <v>369</v>
      </c>
      <c r="P227" s="81">
        <v>43698.395520833335</v>
      </c>
      <c r="Q227" s="79" t="s">
        <v>439</v>
      </c>
      <c r="R227" s="79"/>
      <c r="S227" s="79"/>
      <c r="T227" s="79" t="s">
        <v>700</v>
      </c>
      <c r="U227" s="79"/>
      <c r="V227" s="83" t="s">
        <v>932</v>
      </c>
      <c r="W227" s="81">
        <v>43698.395520833335</v>
      </c>
      <c r="X227" s="83" t="s">
        <v>1159</v>
      </c>
      <c r="Y227" s="79"/>
      <c r="Z227" s="79"/>
      <c r="AA227" s="85" t="s">
        <v>1419</v>
      </c>
      <c r="AB227" s="79"/>
      <c r="AC227" s="79" t="b">
        <v>0</v>
      </c>
      <c r="AD227" s="79">
        <v>0</v>
      </c>
      <c r="AE227" s="85" t="s">
        <v>1459</v>
      </c>
      <c r="AF227" s="79" t="b">
        <v>0</v>
      </c>
      <c r="AG227" s="79" t="s">
        <v>1467</v>
      </c>
      <c r="AH227" s="79"/>
      <c r="AI227" s="85" t="s">
        <v>1459</v>
      </c>
      <c r="AJ227" s="79" t="b">
        <v>0</v>
      </c>
      <c r="AK227" s="79">
        <v>2</v>
      </c>
      <c r="AL227" s="85" t="s">
        <v>1404</v>
      </c>
      <c r="AM227" s="79" t="s">
        <v>1487</v>
      </c>
      <c r="AN227" s="79" t="b">
        <v>0</v>
      </c>
      <c r="AO227" s="85" t="s">
        <v>1404</v>
      </c>
      <c r="AP227" s="79" t="s">
        <v>176</v>
      </c>
      <c r="AQ227" s="79">
        <v>0</v>
      </c>
      <c r="AR227" s="79">
        <v>0</v>
      </c>
      <c r="AS227" s="79"/>
      <c r="AT227" s="79"/>
      <c r="AU227" s="79"/>
      <c r="AV227" s="79"/>
      <c r="AW227" s="79"/>
      <c r="AX227" s="79"/>
      <c r="AY227" s="79"/>
      <c r="AZ227" s="79"/>
      <c r="BA227">
        <v>3</v>
      </c>
      <c r="BB227" s="78" t="str">
        <f>REPLACE(INDEX(GroupVertices[Group],MATCH(Edges25[[#This Row],[Vertex 1]],GroupVertices[Vertex],0)),1,1,"")</f>
        <v>1</v>
      </c>
      <c r="BC227" s="78" t="str">
        <f>REPLACE(INDEX(GroupVertices[Group],MATCH(Edges25[[#This Row],[Vertex 2]],GroupVertices[Vertex],0)),1,1,"")</f>
        <v>1</v>
      </c>
      <c r="BD227" s="48">
        <v>2</v>
      </c>
      <c r="BE227" s="49">
        <v>8.695652173913043</v>
      </c>
      <c r="BF227" s="48">
        <v>0</v>
      </c>
      <c r="BG227" s="49">
        <v>0</v>
      </c>
      <c r="BH227" s="48">
        <v>0</v>
      </c>
      <c r="BI227" s="49">
        <v>0</v>
      </c>
      <c r="BJ227" s="48">
        <v>21</v>
      </c>
      <c r="BK227" s="49">
        <v>91.30434782608695</v>
      </c>
      <c r="BL227" s="48">
        <v>23</v>
      </c>
    </row>
    <row r="228" spans="1:64" ht="15">
      <c r="A228" s="64" t="s">
        <v>331</v>
      </c>
      <c r="B228" s="64" t="s">
        <v>295</v>
      </c>
      <c r="C228" s="65"/>
      <c r="D228" s="66"/>
      <c r="E228" s="67"/>
      <c r="F228" s="68"/>
      <c r="G228" s="65"/>
      <c r="H228" s="69"/>
      <c r="I228" s="70"/>
      <c r="J228" s="70"/>
      <c r="K228" s="34" t="s">
        <v>65</v>
      </c>
      <c r="L228" s="77">
        <v>329</v>
      </c>
      <c r="M228" s="77"/>
      <c r="N228" s="72"/>
      <c r="O228" s="79" t="s">
        <v>369</v>
      </c>
      <c r="P228" s="81">
        <v>43701.70196759259</v>
      </c>
      <c r="Q228" s="79" t="s">
        <v>526</v>
      </c>
      <c r="R228" s="79"/>
      <c r="S228" s="79"/>
      <c r="T228" s="79" t="s">
        <v>758</v>
      </c>
      <c r="U228" s="79"/>
      <c r="V228" s="83" t="s">
        <v>932</v>
      </c>
      <c r="W228" s="81">
        <v>43701.70196759259</v>
      </c>
      <c r="X228" s="83" t="s">
        <v>1160</v>
      </c>
      <c r="Y228" s="79"/>
      <c r="Z228" s="79"/>
      <c r="AA228" s="85" t="s">
        <v>1420</v>
      </c>
      <c r="AB228" s="79"/>
      <c r="AC228" s="79" t="b">
        <v>0</v>
      </c>
      <c r="AD228" s="79">
        <v>0</v>
      </c>
      <c r="AE228" s="85" t="s">
        <v>1459</v>
      </c>
      <c r="AF228" s="79" t="b">
        <v>0</v>
      </c>
      <c r="AG228" s="79" t="s">
        <v>1467</v>
      </c>
      <c r="AH228" s="79"/>
      <c r="AI228" s="85" t="s">
        <v>1459</v>
      </c>
      <c r="AJ228" s="79" t="b">
        <v>0</v>
      </c>
      <c r="AK228" s="79">
        <v>6</v>
      </c>
      <c r="AL228" s="85" t="s">
        <v>1406</v>
      </c>
      <c r="AM228" s="79" t="s">
        <v>1487</v>
      </c>
      <c r="AN228" s="79" t="b">
        <v>0</v>
      </c>
      <c r="AO228" s="85" t="s">
        <v>1406</v>
      </c>
      <c r="AP228" s="79" t="s">
        <v>176</v>
      </c>
      <c r="AQ228" s="79">
        <v>0</v>
      </c>
      <c r="AR228" s="79">
        <v>0</v>
      </c>
      <c r="AS228" s="79"/>
      <c r="AT228" s="79"/>
      <c r="AU228" s="79"/>
      <c r="AV228" s="79"/>
      <c r="AW228" s="79"/>
      <c r="AX228" s="79"/>
      <c r="AY228" s="79"/>
      <c r="AZ228" s="79"/>
      <c r="BA228">
        <v>3</v>
      </c>
      <c r="BB228" s="78" t="str">
        <f>REPLACE(INDEX(GroupVertices[Group],MATCH(Edges25[[#This Row],[Vertex 1]],GroupVertices[Vertex],0)),1,1,"")</f>
        <v>1</v>
      </c>
      <c r="BC228" s="78" t="str">
        <f>REPLACE(INDEX(GroupVertices[Group],MATCH(Edges25[[#This Row],[Vertex 2]],GroupVertices[Vertex],0)),1,1,"")</f>
        <v>1</v>
      </c>
      <c r="BD228" s="48"/>
      <c r="BE228" s="49"/>
      <c r="BF228" s="48"/>
      <c r="BG228" s="49"/>
      <c r="BH228" s="48"/>
      <c r="BI228" s="49"/>
      <c r="BJ228" s="48"/>
      <c r="BK228" s="49"/>
      <c r="BL228" s="48"/>
    </row>
    <row r="229" spans="1:64" ht="15">
      <c r="A229" s="64" t="s">
        <v>306</v>
      </c>
      <c r="B229" s="64" t="s">
        <v>306</v>
      </c>
      <c r="C229" s="65"/>
      <c r="D229" s="66"/>
      <c r="E229" s="67"/>
      <c r="F229" s="68"/>
      <c r="G229" s="65"/>
      <c r="H229" s="69"/>
      <c r="I229" s="70"/>
      <c r="J229" s="70"/>
      <c r="K229" s="34" t="s">
        <v>65</v>
      </c>
      <c r="L229" s="77">
        <v>335</v>
      </c>
      <c r="M229" s="77"/>
      <c r="N229" s="72"/>
      <c r="O229" s="79" t="s">
        <v>176</v>
      </c>
      <c r="P229" s="81">
        <v>43689.33642361111</v>
      </c>
      <c r="Q229" s="79" t="s">
        <v>534</v>
      </c>
      <c r="R229" s="79" t="s">
        <v>626</v>
      </c>
      <c r="S229" s="79" t="s">
        <v>659</v>
      </c>
      <c r="T229" s="79" t="s">
        <v>764</v>
      </c>
      <c r="U229" s="79"/>
      <c r="V229" s="83" t="s">
        <v>912</v>
      </c>
      <c r="W229" s="81">
        <v>43689.33642361111</v>
      </c>
      <c r="X229" s="83" t="s">
        <v>1161</v>
      </c>
      <c r="Y229" s="79"/>
      <c r="Z229" s="79"/>
      <c r="AA229" s="85" t="s">
        <v>1421</v>
      </c>
      <c r="AB229" s="79"/>
      <c r="AC229" s="79" t="b">
        <v>0</v>
      </c>
      <c r="AD229" s="79">
        <v>0</v>
      </c>
      <c r="AE229" s="85" t="s">
        <v>1459</v>
      </c>
      <c r="AF229" s="79" t="b">
        <v>1</v>
      </c>
      <c r="AG229" s="79" t="s">
        <v>1468</v>
      </c>
      <c r="AH229" s="79"/>
      <c r="AI229" s="85" t="s">
        <v>1483</v>
      </c>
      <c r="AJ229" s="79" t="b">
        <v>0</v>
      </c>
      <c r="AK229" s="79">
        <v>0</v>
      </c>
      <c r="AL229" s="85" t="s">
        <v>1459</v>
      </c>
      <c r="AM229" s="79" t="s">
        <v>1495</v>
      </c>
      <c r="AN229" s="79" t="b">
        <v>0</v>
      </c>
      <c r="AO229" s="85" t="s">
        <v>1421</v>
      </c>
      <c r="AP229" s="79" t="s">
        <v>176</v>
      </c>
      <c r="AQ229" s="79">
        <v>0</v>
      </c>
      <c r="AR229" s="79">
        <v>0</v>
      </c>
      <c r="AS229" s="79"/>
      <c r="AT229" s="79"/>
      <c r="AU229" s="79"/>
      <c r="AV229" s="79"/>
      <c r="AW229" s="79"/>
      <c r="AX229" s="79"/>
      <c r="AY229" s="79"/>
      <c r="AZ229" s="79"/>
      <c r="BA229">
        <v>6</v>
      </c>
      <c r="BB229" s="78" t="str">
        <f>REPLACE(INDEX(GroupVertices[Group],MATCH(Edges25[[#This Row],[Vertex 1]],GroupVertices[Vertex],0)),1,1,"")</f>
        <v>2</v>
      </c>
      <c r="BC229" s="78" t="str">
        <f>REPLACE(INDEX(GroupVertices[Group],MATCH(Edges25[[#This Row],[Vertex 2]],GroupVertices[Vertex],0)),1,1,"")</f>
        <v>2</v>
      </c>
      <c r="BD229" s="48">
        <v>0</v>
      </c>
      <c r="BE229" s="49">
        <v>0</v>
      </c>
      <c r="BF229" s="48">
        <v>0</v>
      </c>
      <c r="BG229" s="49">
        <v>0</v>
      </c>
      <c r="BH229" s="48">
        <v>0</v>
      </c>
      <c r="BI229" s="49">
        <v>0</v>
      </c>
      <c r="BJ229" s="48">
        <v>17</v>
      </c>
      <c r="BK229" s="49">
        <v>100</v>
      </c>
      <c r="BL229" s="48">
        <v>17</v>
      </c>
    </row>
    <row r="230" spans="1:64" ht="15">
      <c r="A230" s="64" t="s">
        <v>306</v>
      </c>
      <c r="B230" s="64" t="s">
        <v>295</v>
      </c>
      <c r="C230" s="65"/>
      <c r="D230" s="66"/>
      <c r="E230" s="67"/>
      <c r="F230" s="68"/>
      <c r="G230" s="65"/>
      <c r="H230" s="69"/>
      <c r="I230" s="70"/>
      <c r="J230" s="70"/>
      <c r="K230" s="34" t="s">
        <v>66</v>
      </c>
      <c r="L230" s="77">
        <v>336</v>
      </c>
      <c r="M230" s="77"/>
      <c r="N230" s="72"/>
      <c r="O230" s="79" t="s">
        <v>369</v>
      </c>
      <c r="P230" s="81">
        <v>43689.34008101852</v>
      </c>
      <c r="Q230" s="79" t="s">
        <v>390</v>
      </c>
      <c r="R230" s="79"/>
      <c r="S230" s="79"/>
      <c r="T230" s="79" t="s">
        <v>675</v>
      </c>
      <c r="U230" s="79"/>
      <c r="V230" s="83" t="s">
        <v>912</v>
      </c>
      <c r="W230" s="81">
        <v>43689.34008101852</v>
      </c>
      <c r="X230" s="83" t="s">
        <v>1162</v>
      </c>
      <c r="Y230" s="79"/>
      <c r="Z230" s="79"/>
      <c r="AA230" s="85" t="s">
        <v>1422</v>
      </c>
      <c r="AB230" s="79"/>
      <c r="AC230" s="79" t="b">
        <v>0</v>
      </c>
      <c r="AD230" s="79">
        <v>0</v>
      </c>
      <c r="AE230" s="85" t="s">
        <v>1459</v>
      </c>
      <c r="AF230" s="79" t="b">
        <v>1</v>
      </c>
      <c r="AG230" s="79" t="s">
        <v>1467</v>
      </c>
      <c r="AH230" s="79"/>
      <c r="AI230" s="85" t="s">
        <v>1477</v>
      </c>
      <c r="AJ230" s="79" t="b">
        <v>0</v>
      </c>
      <c r="AK230" s="79">
        <v>3</v>
      </c>
      <c r="AL230" s="85" t="s">
        <v>1414</v>
      </c>
      <c r="AM230" s="79" t="s">
        <v>1495</v>
      </c>
      <c r="AN230" s="79" t="b">
        <v>0</v>
      </c>
      <c r="AO230" s="85" t="s">
        <v>1414</v>
      </c>
      <c r="AP230" s="79" t="s">
        <v>176</v>
      </c>
      <c r="AQ230" s="79">
        <v>0</v>
      </c>
      <c r="AR230" s="79">
        <v>0</v>
      </c>
      <c r="AS230" s="79"/>
      <c r="AT230" s="79"/>
      <c r="AU230" s="79"/>
      <c r="AV230" s="79"/>
      <c r="AW230" s="79"/>
      <c r="AX230" s="79"/>
      <c r="AY230" s="79"/>
      <c r="AZ230" s="79"/>
      <c r="BA230">
        <v>3</v>
      </c>
      <c r="BB230" s="78" t="str">
        <f>REPLACE(INDEX(GroupVertices[Group],MATCH(Edges25[[#This Row],[Vertex 1]],GroupVertices[Vertex],0)),1,1,"")</f>
        <v>2</v>
      </c>
      <c r="BC230" s="78" t="str">
        <f>REPLACE(INDEX(GroupVertices[Group],MATCH(Edges25[[#This Row],[Vertex 2]],GroupVertices[Vertex],0)),1,1,"")</f>
        <v>1</v>
      </c>
      <c r="BD230" s="48">
        <v>0</v>
      </c>
      <c r="BE230" s="49">
        <v>0</v>
      </c>
      <c r="BF230" s="48">
        <v>0</v>
      </c>
      <c r="BG230" s="49">
        <v>0</v>
      </c>
      <c r="BH230" s="48">
        <v>0</v>
      </c>
      <c r="BI230" s="49">
        <v>0</v>
      </c>
      <c r="BJ230" s="48">
        <v>23</v>
      </c>
      <c r="BK230" s="49">
        <v>100</v>
      </c>
      <c r="BL230" s="48">
        <v>23</v>
      </c>
    </row>
    <row r="231" spans="1:64" ht="15">
      <c r="A231" s="64" t="s">
        <v>306</v>
      </c>
      <c r="B231" s="64" t="s">
        <v>306</v>
      </c>
      <c r="C231" s="65"/>
      <c r="D231" s="66"/>
      <c r="E231" s="67"/>
      <c r="F231" s="68"/>
      <c r="G231" s="65"/>
      <c r="H231" s="69"/>
      <c r="I231" s="70"/>
      <c r="J231" s="70"/>
      <c r="K231" s="34" t="s">
        <v>65</v>
      </c>
      <c r="L231" s="77">
        <v>337</v>
      </c>
      <c r="M231" s="77"/>
      <c r="N231" s="72"/>
      <c r="O231" s="79" t="s">
        <v>176</v>
      </c>
      <c r="P231" s="81">
        <v>43689.49585648148</v>
      </c>
      <c r="Q231" s="79" t="s">
        <v>535</v>
      </c>
      <c r="R231" s="79" t="s">
        <v>627</v>
      </c>
      <c r="S231" s="79" t="s">
        <v>659</v>
      </c>
      <c r="T231" s="79" t="s">
        <v>765</v>
      </c>
      <c r="U231" s="79"/>
      <c r="V231" s="83" t="s">
        <v>912</v>
      </c>
      <c r="W231" s="81">
        <v>43689.49585648148</v>
      </c>
      <c r="X231" s="83" t="s">
        <v>1163</v>
      </c>
      <c r="Y231" s="79"/>
      <c r="Z231" s="79"/>
      <c r="AA231" s="85" t="s">
        <v>1423</v>
      </c>
      <c r="AB231" s="79"/>
      <c r="AC231" s="79" t="b">
        <v>0</v>
      </c>
      <c r="AD231" s="79">
        <v>1</v>
      </c>
      <c r="AE231" s="85" t="s">
        <v>1459</v>
      </c>
      <c r="AF231" s="79" t="b">
        <v>1</v>
      </c>
      <c r="AG231" s="79" t="s">
        <v>1468</v>
      </c>
      <c r="AH231" s="79"/>
      <c r="AI231" s="85" t="s">
        <v>1484</v>
      </c>
      <c r="AJ231" s="79" t="b">
        <v>0</v>
      </c>
      <c r="AK231" s="79">
        <v>0</v>
      </c>
      <c r="AL231" s="85" t="s">
        <v>1459</v>
      </c>
      <c r="AM231" s="79" t="s">
        <v>1495</v>
      </c>
      <c r="AN231" s="79" t="b">
        <v>0</v>
      </c>
      <c r="AO231" s="85" t="s">
        <v>1423</v>
      </c>
      <c r="AP231" s="79" t="s">
        <v>176</v>
      </c>
      <c r="AQ231" s="79">
        <v>0</v>
      </c>
      <c r="AR231" s="79">
        <v>0</v>
      </c>
      <c r="AS231" s="79"/>
      <c r="AT231" s="79"/>
      <c r="AU231" s="79"/>
      <c r="AV231" s="79"/>
      <c r="AW231" s="79"/>
      <c r="AX231" s="79"/>
      <c r="AY231" s="79"/>
      <c r="AZ231" s="79"/>
      <c r="BA231">
        <v>6</v>
      </c>
      <c r="BB231" s="78" t="str">
        <f>REPLACE(INDEX(GroupVertices[Group],MATCH(Edges25[[#This Row],[Vertex 1]],GroupVertices[Vertex],0)),1,1,"")</f>
        <v>2</v>
      </c>
      <c r="BC231" s="78" t="str">
        <f>REPLACE(INDEX(GroupVertices[Group],MATCH(Edges25[[#This Row],[Vertex 2]],GroupVertices[Vertex],0)),1,1,"")</f>
        <v>2</v>
      </c>
      <c r="BD231" s="48">
        <v>0</v>
      </c>
      <c r="BE231" s="49">
        <v>0</v>
      </c>
      <c r="BF231" s="48">
        <v>0</v>
      </c>
      <c r="BG231" s="49">
        <v>0</v>
      </c>
      <c r="BH231" s="48">
        <v>0</v>
      </c>
      <c r="BI231" s="49">
        <v>0</v>
      </c>
      <c r="BJ231" s="48">
        <v>16</v>
      </c>
      <c r="BK231" s="49">
        <v>100</v>
      </c>
      <c r="BL231" s="48">
        <v>16</v>
      </c>
    </row>
    <row r="232" spans="1:64" ht="15">
      <c r="A232" s="64" t="s">
        <v>306</v>
      </c>
      <c r="B232" s="64" t="s">
        <v>306</v>
      </c>
      <c r="C232" s="65"/>
      <c r="D232" s="66"/>
      <c r="E232" s="67"/>
      <c r="F232" s="68"/>
      <c r="G232" s="65"/>
      <c r="H232" s="69"/>
      <c r="I232" s="70"/>
      <c r="J232" s="70"/>
      <c r="K232" s="34" t="s">
        <v>65</v>
      </c>
      <c r="L232" s="77">
        <v>338</v>
      </c>
      <c r="M232" s="77"/>
      <c r="N232" s="72"/>
      <c r="O232" s="79" t="s">
        <v>176</v>
      </c>
      <c r="P232" s="81">
        <v>43691.39864583333</v>
      </c>
      <c r="Q232" s="79" t="s">
        <v>536</v>
      </c>
      <c r="R232" s="83" t="s">
        <v>628</v>
      </c>
      <c r="S232" s="79" t="s">
        <v>639</v>
      </c>
      <c r="T232" s="79" t="s">
        <v>766</v>
      </c>
      <c r="U232" s="79"/>
      <c r="V232" s="83" t="s">
        <v>912</v>
      </c>
      <c r="W232" s="81">
        <v>43691.39864583333</v>
      </c>
      <c r="X232" s="83" t="s">
        <v>1164</v>
      </c>
      <c r="Y232" s="79"/>
      <c r="Z232" s="79"/>
      <c r="AA232" s="85" t="s">
        <v>1424</v>
      </c>
      <c r="AB232" s="79"/>
      <c r="AC232" s="79" t="b">
        <v>0</v>
      </c>
      <c r="AD232" s="79">
        <v>5</v>
      </c>
      <c r="AE232" s="85" t="s">
        <v>1459</v>
      </c>
      <c r="AF232" s="79" t="b">
        <v>1</v>
      </c>
      <c r="AG232" s="79" t="s">
        <v>1467</v>
      </c>
      <c r="AH232" s="79"/>
      <c r="AI232" s="85" t="s">
        <v>1355</v>
      </c>
      <c r="AJ232" s="79" t="b">
        <v>0</v>
      </c>
      <c r="AK232" s="79">
        <v>1</v>
      </c>
      <c r="AL232" s="85" t="s">
        <v>1459</v>
      </c>
      <c r="AM232" s="79" t="s">
        <v>1495</v>
      </c>
      <c r="AN232" s="79" t="b">
        <v>0</v>
      </c>
      <c r="AO232" s="85" t="s">
        <v>1424</v>
      </c>
      <c r="AP232" s="79" t="s">
        <v>176</v>
      </c>
      <c r="AQ232" s="79">
        <v>0</v>
      </c>
      <c r="AR232" s="79">
        <v>0</v>
      </c>
      <c r="AS232" s="79"/>
      <c r="AT232" s="79"/>
      <c r="AU232" s="79"/>
      <c r="AV232" s="79"/>
      <c r="AW232" s="79"/>
      <c r="AX232" s="79"/>
      <c r="AY232" s="79"/>
      <c r="AZ232" s="79"/>
      <c r="BA232">
        <v>6</v>
      </c>
      <c r="BB232" s="78" t="str">
        <f>REPLACE(INDEX(GroupVertices[Group],MATCH(Edges25[[#This Row],[Vertex 1]],GroupVertices[Vertex],0)),1,1,"")</f>
        <v>2</v>
      </c>
      <c r="BC232" s="78" t="str">
        <f>REPLACE(INDEX(GroupVertices[Group],MATCH(Edges25[[#This Row],[Vertex 2]],GroupVertices[Vertex],0)),1,1,"")</f>
        <v>2</v>
      </c>
      <c r="BD232" s="48">
        <v>1</v>
      </c>
      <c r="BE232" s="49">
        <v>3.4482758620689653</v>
      </c>
      <c r="BF232" s="48">
        <v>0</v>
      </c>
      <c r="BG232" s="49">
        <v>0</v>
      </c>
      <c r="BH232" s="48">
        <v>0</v>
      </c>
      <c r="BI232" s="49">
        <v>0</v>
      </c>
      <c r="BJ232" s="48">
        <v>28</v>
      </c>
      <c r="BK232" s="49">
        <v>96.55172413793103</v>
      </c>
      <c r="BL232" s="48">
        <v>29</v>
      </c>
    </row>
    <row r="233" spans="1:64" ht="15">
      <c r="A233" s="64" t="s">
        <v>306</v>
      </c>
      <c r="B233" s="64" t="s">
        <v>306</v>
      </c>
      <c r="C233" s="65"/>
      <c r="D233" s="66"/>
      <c r="E233" s="67"/>
      <c r="F233" s="68"/>
      <c r="G233" s="65"/>
      <c r="H233" s="69"/>
      <c r="I233" s="70"/>
      <c r="J233" s="70"/>
      <c r="K233" s="34" t="s">
        <v>65</v>
      </c>
      <c r="L233" s="77">
        <v>339</v>
      </c>
      <c r="M233" s="77"/>
      <c r="N233" s="72"/>
      <c r="O233" s="79" t="s">
        <v>176</v>
      </c>
      <c r="P233" s="81">
        <v>43691.426828703705</v>
      </c>
      <c r="Q233" s="79" t="s">
        <v>537</v>
      </c>
      <c r="R233" s="79" t="s">
        <v>629</v>
      </c>
      <c r="S233" s="79" t="s">
        <v>659</v>
      </c>
      <c r="T233" s="79" t="s">
        <v>767</v>
      </c>
      <c r="U233" s="79"/>
      <c r="V233" s="83" t="s">
        <v>912</v>
      </c>
      <c r="W233" s="81">
        <v>43691.426828703705</v>
      </c>
      <c r="X233" s="83" t="s">
        <v>1165</v>
      </c>
      <c r="Y233" s="79"/>
      <c r="Z233" s="79"/>
      <c r="AA233" s="85" t="s">
        <v>1425</v>
      </c>
      <c r="AB233" s="79"/>
      <c r="AC233" s="79" t="b">
        <v>0</v>
      </c>
      <c r="AD233" s="79">
        <v>2</v>
      </c>
      <c r="AE233" s="85" t="s">
        <v>1459</v>
      </c>
      <c r="AF233" s="79" t="b">
        <v>1</v>
      </c>
      <c r="AG233" s="79" t="s">
        <v>1468</v>
      </c>
      <c r="AH233" s="79"/>
      <c r="AI233" s="85" t="s">
        <v>1479</v>
      </c>
      <c r="AJ233" s="79" t="b">
        <v>0</v>
      </c>
      <c r="AK233" s="79">
        <v>0</v>
      </c>
      <c r="AL233" s="85" t="s">
        <v>1459</v>
      </c>
      <c r="AM233" s="79" t="s">
        <v>1495</v>
      </c>
      <c r="AN233" s="79" t="b">
        <v>0</v>
      </c>
      <c r="AO233" s="85" t="s">
        <v>1425</v>
      </c>
      <c r="AP233" s="79" t="s">
        <v>176</v>
      </c>
      <c r="AQ233" s="79">
        <v>0</v>
      </c>
      <c r="AR233" s="79">
        <v>0</v>
      </c>
      <c r="AS233" s="79"/>
      <c r="AT233" s="79"/>
      <c r="AU233" s="79"/>
      <c r="AV233" s="79"/>
      <c r="AW233" s="79"/>
      <c r="AX233" s="79"/>
      <c r="AY233" s="79"/>
      <c r="AZ233" s="79"/>
      <c r="BA233">
        <v>6</v>
      </c>
      <c r="BB233" s="78" t="str">
        <f>REPLACE(INDEX(GroupVertices[Group],MATCH(Edges25[[#This Row],[Vertex 1]],GroupVertices[Vertex],0)),1,1,"")</f>
        <v>2</v>
      </c>
      <c r="BC233" s="78" t="str">
        <f>REPLACE(INDEX(GroupVertices[Group],MATCH(Edges25[[#This Row],[Vertex 2]],GroupVertices[Vertex],0)),1,1,"")</f>
        <v>2</v>
      </c>
      <c r="BD233" s="48">
        <v>0</v>
      </c>
      <c r="BE233" s="49">
        <v>0</v>
      </c>
      <c r="BF233" s="48">
        <v>0</v>
      </c>
      <c r="BG233" s="49">
        <v>0</v>
      </c>
      <c r="BH233" s="48">
        <v>0</v>
      </c>
      <c r="BI233" s="49">
        <v>0</v>
      </c>
      <c r="BJ233" s="48">
        <v>20</v>
      </c>
      <c r="BK233" s="49">
        <v>100</v>
      </c>
      <c r="BL233" s="48">
        <v>20</v>
      </c>
    </row>
    <row r="234" spans="1:64" ht="15">
      <c r="A234" s="64" t="s">
        <v>306</v>
      </c>
      <c r="B234" s="64" t="s">
        <v>295</v>
      </c>
      <c r="C234" s="65"/>
      <c r="D234" s="66"/>
      <c r="E234" s="67"/>
      <c r="F234" s="68"/>
      <c r="G234" s="65"/>
      <c r="H234" s="69"/>
      <c r="I234" s="70"/>
      <c r="J234" s="70"/>
      <c r="K234" s="34" t="s">
        <v>66</v>
      </c>
      <c r="L234" s="77">
        <v>341</v>
      </c>
      <c r="M234" s="77"/>
      <c r="N234" s="72"/>
      <c r="O234" s="79" t="s">
        <v>369</v>
      </c>
      <c r="P234" s="81">
        <v>43696.48484953704</v>
      </c>
      <c r="Q234" s="79" t="s">
        <v>533</v>
      </c>
      <c r="R234" s="79"/>
      <c r="S234" s="79"/>
      <c r="T234" s="79"/>
      <c r="U234" s="79"/>
      <c r="V234" s="83" t="s">
        <v>912</v>
      </c>
      <c r="W234" s="81">
        <v>43696.48484953704</v>
      </c>
      <c r="X234" s="83" t="s">
        <v>1166</v>
      </c>
      <c r="Y234" s="79"/>
      <c r="Z234" s="79"/>
      <c r="AA234" s="85" t="s">
        <v>1426</v>
      </c>
      <c r="AB234" s="79"/>
      <c r="AC234" s="79" t="b">
        <v>0</v>
      </c>
      <c r="AD234" s="79">
        <v>0</v>
      </c>
      <c r="AE234" s="85" t="s">
        <v>1459</v>
      </c>
      <c r="AF234" s="79" t="b">
        <v>0</v>
      </c>
      <c r="AG234" s="79" t="s">
        <v>1467</v>
      </c>
      <c r="AH234" s="79"/>
      <c r="AI234" s="85" t="s">
        <v>1459</v>
      </c>
      <c r="AJ234" s="79" t="b">
        <v>0</v>
      </c>
      <c r="AK234" s="79">
        <v>2</v>
      </c>
      <c r="AL234" s="85" t="s">
        <v>1356</v>
      </c>
      <c r="AM234" s="79" t="s">
        <v>1495</v>
      </c>
      <c r="AN234" s="79" t="b">
        <v>0</v>
      </c>
      <c r="AO234" s="85" t="s">
        <v>1356</v>
      </c>
      <c r="AP234" s="79" t="s">
        <v>176</v>
      </c>
      <c r="AQ234" s="79">
        <v>0</v>
      </c>
      <c r="AR234" s="79">
        <v>0</v>
      </c>
      <c r="AS234" s="79"/>
      <c r="AT234" s="79"/>
      <c r="AU234" s="79"/>
      <c r="AV234" s="79"/>
      <c r="AW234" s="79"/>
      <c r="AX234" s="79"/>
      <c r="AY234" s="79"/>
      <c r="AZ234" s="79"/>
      <c r="BA234">
        <v>3</v>
      </c>
      <c r="BB234" s="78" t="str">
        <f>REPLACE(INDEX(GroupVertices[Group],MATCH(Edges25[[#This Row],[Vertex 1]],GroupVertices[Vertex],0)),1,1,"")</f>
        <v>2</v>
      </c>
      <c r="BC234" s="78" t="str">
        <f>REPLACE(INDEX(GroupVertices[Group],MATCH(Edges25[[#This Row],[Vertex 2]],GroupVertices[Vertex],0)),1,1,"")</f>
        <v>1</v>
      </c>
      <c r="BD234" s="48">
        <v>1</v>
      </c>
      <c r="BE234" s="49">
        <v>4.545454545454546</v>
      </c>
      <c r="BF234" s="48">
        <v>0</v>
      </c>
      <c r="BG234" s="49">
        <v>0</v>
      </c>
      <c r="BH234" s="48">
        <v>0</v>
      </c>
      <c r="BI234" s="49">
        <v>0</v>
      </c>
      <c r="BJ234" s="48">
        <v>21</v>
      </c>
      <c r="BK234" s="49">
        <v>95.45454545454545</v>
      </c>
      <c r="BL234" s="48">
        <v>22</v>
      </c>
    </row>
    <row r="235" spans="1:64" ht="15">
      <c r="A235" s="64" t="s">
        <v>306</v>
      </c>
      <c r="B235" s="64" t="s">
        <v>299</v>
      </c>
      <c r="C235" s="65"/>
      <c r="D235" s="66"/>
      <c r="E235" s="67"/>
      <c r="F235" s="68"/>
      <c r="G235" s="65"/>
      <c r="H235" s="69"/>
      <c r="I235" s="70"/>
      <c r="J235" s="70"/>
      <c r="K235" s="34" t="s">
        <v>65</v>
      </c>
      <c r="L235" s="77">
        <v>342</v>
      </c>
      <c r="M235" s="77"/>
      <c r="N235" s="72"/>
      <c r="O235" s="79" t="s">
        <v>369</v>
      </c>
      <c r="P235" s="81">
        <v>43697.32144675926</v>
      </c>
      <c r="Q235" s="79" t="s">
        <v>438</v>
      </c>
      <c r="R235" s="79"/>
      <c r="S235" s="79"/>
      <c r="T235" s="79"/>
      <c r="U235" s="79"/>
      <c r="V235" s="83" t="s">
        <v>912</v>
      </c>
      <c r="W235" s="81">
        <v>43697.32144675926</v>
      </c>
      <c r="X235" s="83" t="s">
        <v>1167</v>
      </c>
      <c r="Y235" s="79"/>
      <c r="Z235" s="79"/>
      <c r="AA235" s="85" t="s">
        <v>1427</v>
      </c>
      <c r="AB235" s="79"/>
      <c r="AC235" s="79" t="b">
        <v>0</v>
      </c>
      <c r="AD235" s="79">
        <v>0</v>
      </c>
      <c r="AE235" s="85" t="s">
        <v>1459</v>
      </c>
      <c r="AF235" s="79" t="b">
        <v>0</v>
      </c>
      <c r="AG235" s="79" t="s">
        <v>1467</v>
      </c>
      <c r="AH235" s="79"/>
      <c r="AI235" s="85" t="s">
        <v>1459</v>
      </c>
      <c r="AJ235" s="79" t="b">
        <v>0</v>
      </c>
      <c r="AK235" s="79">
        <v>2</v>
      </c>
      <c r="AL235" s="85" t="s">
        <v>1447</v>
      </c>
      <c r="AM235" s="79" t="s">
        <v>1495</v>
      </c>
      <c r="AN235" s="79" t="b">
        <v>0</v>
      </c>
      <c r="AO235" s="85" t="s">
        <v>1447</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2</v>
      </c>
      <c r="BC235" s="78" t="str">
        <f>REPLACE(INDEX(GroupVertices[Group],MATCH(Edges25[[#This Row],[Vertex 2]],GroupVertices[Vertex],0)),1,1,"")</f>
        <v>4</v>
      </c>
      <c r="BD235" s="48">
        <v>0</v>
      </c>
      <c r="BE235" s="49">
        <v>0</v>
      </c>
      <c r="BF235" s="48">
        <v>0</v>
      </c>
      <c r="BG235" s="49">
        <v>0</v>
      </c>
      <c r="BH235" s="48">
        <v>0</v>
      </c>
      <c r="BI235" s="49">
        <v>0</v>
      </c>
      <c r="BJ235" s="48">
        <v>20</v>
      </c>
      <c r="BK235" s="49">
        <v>100</v>
      </c>
      <c r="BL235" s="48">
        <v>20</v>
      </c>
    </row>
    <row r="236" spans="1:64" ht="15">
      <c r="A236" s="64" t="s">
        <v>306</v>
      </c>
      <c r="B236" s="64" t="s">
        <v>306</v>
      </c>
      <c r="C236" s="65"/>
      <c r="D236" s="66"/>
      <c r="E236" s="67"/>
      <c r="F236" s="68"/>
      <c r="G236" s="65"/>
      <c r="H236" s="69"/>
      <c r="I236" s="70"/>
      <c r="J236" s="70"/>
      <c r="K236" s="34" t="s">
        <v>65</v>
      </c>
      <c r="L236" s="77">
        <v>343</v>
      </c>
      <c r="M236" s="77"/>
      <c r="N236" s="72"/>
      <c r="O236" s="79" t="s">
        <v>176</v>
      </c>
      <c r="P236" s="81">
        <v>43700.2496875</v>
      </c>
      <c r="Q236" s="79" t="s">
        <v>538</v>
      </c>
      <c r="R236" s="79" t="s">
        <v>630</v>
      </c>
      <c r="S236" s="79" t="s">
        <v>660</v>
      </c>
      <c r="T236" s="79" t="s">
        <v>768</v>
      </c>
      <c r="U236" s="79"/>
      <c r="V236" s="83" t="s">
        <v>912</v>
      </c>
      <c r="W236" s="81">
        <v>43700.2496875</v>
      </c>
      <c r="X236" s="83" t="s">
        <v>1168</v>
      </c>
      <c r="Y236" s="79"/>
      <c r="Z236" s="79"/>
      <c r="AA236" s="85" t="s">
        <v>1428</v>
      </c>
      <c r="AB236" s="79"/>
      <c r="AC236" s="79" t="b">
        <v>0</v>
      </c>
      <c r="AD236" s="79">
        <v>0</v>
      </c>
      <c r="AE236" s="85" t="s">
        <v>1459</v>
      </c>
      <c r="AF236" s="79" t="b">
        <v>1</v>
      </c>
      <c r="AG236" s="79" t="s">
        <v>1467</v>
      </c>
      <c r="AH236" s="79"/>
      <c r="AI236" s="85" t="s">
        <v>1480</v>
      </c>
      <c r="AJ236" s="79" t="b">
        <v>0</v>
      </c>
      <c r="AK236" s="79">
        <v>0</v>
      </c>
      <c r="AL236" s="85" t="s">
        <v>1459</v>
      </c>
      <c r="AM236" s="79" t="s">
        <v>1495</v>
      </c>
      <c r="AN236" s="79" t="b">
        <v>0</v>
      </c>
      <c r="AO236" s="85" t="s">
        <v>1428</v>
      </c>
      <c r="AP236" s="79" t="s">
        <v>176</v>
      </c>
      <c r="AQ236" s="79">
        <v>0</v>
      </c>
      <c r="AR236" s="79">
        <v>0</v>
      </c>
      <c r="AS236" s="79"/>
      <c r="AT236" s="79"/>
      <c r="AU236" s="79"/>
      <c r="AV236" s="79"/>
      <c r="AW236" s="79"/>
      <c r="AX236" s="79"/>
      <c r="AY236" s="79"/>
      <c r="AZ236" s="79"/>
      <c r="BA236">
        <v>6</v>
      </c>
      <c r="BB236" s="78" t="str">
        <f>REPLACE(INDEX(GroupVertices[Group],MATCH(Edges25[[#This Row],[Vertex 1]],GroupVertices[Vertex],0)),1,1,"")</f>
        <v>2</v>
      </c>
      <c r="BC236" s="78" t="str">
        <f>REPLACE(INDEX(GroupVertices[Group],MATCH(Edges25[[#This Row],[Vertex 2]],GroupVertices[Vertex],0)),1,1,"")</f>
        <v>2</v>
      </c>
      <c r="BD236" s="48">
        <v>2</v>
      </c>
      <c r="BE236" s="49">
        <v>8.695652173913043</v>
      </c>
      <c r="BF236" s="48">
        <v>0</v>
      </c>
      <c r="BG236" s="49">
        <v>0</v>
      </c>
      <c r="BH236" s="48">
        <v>0</v>
      </c>
      <c r="BI236" s="49">
        <v>0</v>
      </c>
      <c r="BJ236" s="48">
        <v>21</v>
      </c>
      <c r="BK236" s="49">
        <v>91.30434782608695</v>
      </c>
      <c r="BL236" s="48">
        <v>23</v>
      </c>
    </row>
    <row r="237" spans="1:64" ht="15">
      <c r="A237" s="64" t="s">
        <v>306</v>
      </c>
      <c r="B237" s="64" t="s">
        <v>306</v>
      </c>
      <c r="C237" s="65"/>
      <c r="D237" s="66"/>
      <c r="E237" s="67"/>
      <c r="F237" s="68"/>
      <c r="G237" s="65"/>
      <c r="H237" s="69"/>
      <c r="I237" s="70"/>
      <c r="J237" s="70"/>
      <c r="K237" s="34" t="s">
        <v>65</v>
      </c>
      <c r="L237" s="77">
        <v>344</v>
      </c>
      <c r="M237" s="77"/>
      <c r="N237" s="72"/>
      <c r="O237" s="79" t="s">
        <v>176</v>
      </c>
      <c r="P237" s="81">
        <v>43700.49884259259</v>
      </c>
      <c r="Q237" s="79" t="s">
        <v>539</v>
      </c>
      <c r="R237" s="79" t="s">
        <v>631</v>
      </c>
      <c r="S237" s="79" t="s">
        <v>661</v>
      </c>
      <c r="T237" s="79" t="s">
        <v>769</v>
      </c>
      <c r="U237" s="79"/>
      <c r="V237" s="83" t="s">
        <v>912</v>
      </c>
      <c r="W237" s="81">
        <v>43700.49884259259</v>
      </c>
      <c r="X237" s="83" t="s">
        <v>1169</v>
      </c>
      <c r="Y237" s="79"/>
      <c r="Z237" s="79"/>
      <c r="AA237" s="85" t="s">
        <v>1429</v>
      </c>
      <c r="AB237" s="79"/>
      <c r="AC237" s="79" t="b">
        <v>0</v>
      </c>
      <c r="AD237" s="79">
        <v>4</v>
      </c>
      <c r="AE237" s="85" t="s">
        <v>1459</v>
      </c>
      <c r="AF237" s="79" t="b">
        <v>1</v>
      </c>
      <c r="AG237" s="79" t="s">
        <v>1468</v>
      </c>
      <c r="AH237" s="79"/>
      <c r="AI237" s="85" t="s">
        <v>1331</v>
      </c>
      <c r="AJ237" s="79" t="b">
        <v>0</v>
      </c>
      <c r="AK237" s="79">
        <v>0</v>
      </c>
      <c r="AL237" s="85" t="s">
        <v>1459</v>
      </c>
      <c r="AM237" s="79" t="s">
        <v>1495</v>
      </c>
      <c r="AN237" s="79" t="b">
        <v>0</v>
      </c>
      <c r="AO237" s="85" t="s">
        <v>1429</v>
      </c>
      <c r="AP237" s="79" t="s">
        <v>176</v>
      </c>
      <c r="AQ237" s="79">
        <v>0</v>
      </c>
      <c r="AR237" s="79">
        <v>0</v>
      </c>
      <c r="AS237" s="79"/>
      <c r="AT237" s="79"/>
      <c r="AU237" s="79"/>
      <c r="AV237" s="79"/>
      <c r="AW237" s="79"/>
      <c r="AX237" s="79"/>
      <c r="AY237" s="79"/>
      <c r="AZ237" s="79"/>
      <c r="BA237">
        <v>6</v>
      </c>
      <c r="BB237" s="78" t="str">
        <f>REPLACE(INDEX(GroupVertices[Group],MATCH(Edges25[[#This Row],[Vertex 1]],GroupVertices[Vertex],0)),1,1,"")</f>
        <v>2</v>
      </c>
      <c r="BC237" s="78" t="str">
        <f>REPLACE(INDEX(GroupVertices[Group],MATCH(Edges25[[#This Row],[Vertex 2]],GroupVertices[Vertex],0)),1,1,"")</f>
        <v>2</v>
      </c>
      <c r="BD237" s="48">
        <v>0</v>
      </c>
      <c r="BE237" s="49">
        <v>0</v>
      </c>
      <c r="BF237" s="48">
        <v>0</v>
      </c>
      <c r="BG237" s="49">
        <v>0</v>
      </c>
      <c r="BH237" s="48">
        <v>0</v>
      </c>
      <c r="BI237" s="49">
        <v>0</v>
      </c>
      <c r="BJ237" s="48">
        <v>14</v>
      </c>
      <c r="BK237" s="49">
        <v>100</v>
      </c>
      <c r="BL237" s="48">
        <v>14</v>
      </c>
    </row>
    <row r="238" spans="1:64" ht="15">
      <c r="A238" s="64" t="s">
        <v>332</v>
      </c>
      <c r="B238" s="64" t="s">
        <v>306</v>
      </c>
      <c r="C238" s="65"/>
      <c r="D238" s="66"/>
      <c r="E238" s="67"/>
      <c r="F238" s="68"/>
      <c r="G238" s="65"/>
      <c r="H238" s="69"/>
      <c r="I238" s="70"/>
      <c r="J238" s="70"/>
      <c r="K238" s="34" t="s">
        <v>65</v>
      </c>
      <c r="L238" s="77">
        <v>345</v>
      </c>
      <c r="M238" s="77"/>
      <c r="N238" s="72"/>
      <c r="O238" s="79" t="s">
        <v>369</v>
      </c>
      <c r="P238" s="81">
        <v>43695.27966435185</v>
      </c>
      <c r="Q238" s="79" t="s">
        <v>540</v>
      </c>
      <c r="R238" s="79"/>
      <c r="S238" s="79"/>
      <c r="T238" s="79" t="s">
        <v>770</v>
      </c>
      <c r="U238" s="83" t="s">
        <v>814</v>
      </c>
      <c r="V238" s="83" t="s">
        <v>814</v>
      </c>
      <c r="W238" s="81">
        <v>43695.27966435185</v>
      </c>
      <c r="X238" s="83" t="s">
        <v>1170</v>
      </c>
      <c r="Y238" s="79"/>
      <c r="Z238" s="79"/>
      <c r="AA238" s="85" t="s">
        <v>1430</v>
      </c>
      <c r="AB238" s="79"/>
      <c r="AC238" s="79" t="b">
        <v>0</v>
      </c>
      <c r="AD238" s="79">
        <v>6</v>
      </c>
      <c r="AE238" s="85" t="s">
        <v>1459</v>
      </c>
      <c r="AF238" s="79" t="b">
        <v>0</v>
      </c>
      <c r="AG238" s="79" t="s">
        <v>1468</v>
      </c>
      <c r="AH238" s="79"/>
      <c r="AI238" s="85" t="s">
        <v>1459</v>
      </c>
      <c r="AJ238" s="79" t="b">
        <v>0</v>
      </c>
      <c r="AK238" s="79">
        <v>2</v>
      </c>
      <c r="AL238" s="85" t="s">
        <v>1459</v>
      </c>
      <c r="AM238" s="79" t="s">
        <v>1488</v>
      </c>
      <c r="AN238" s="79" t="b">
        <v>0</v>
      </c>
      <c r="AO238" s="85" t="s">
        <v>1430</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2</v>
      </c>
      <c r="BC238" s="78" t="str">
        <f>REPLACE(INDEX(GroupVertices[Group],MATCH(Edges25[[#This Row],[Vertex 2]],GroupVertices[Vertex],0)),1,1,"")</f>
        <v>2</v>
      </c>
      <c r="BD238" s="48">
        <v>0</v>
      </c>
      <c r="BE238" s="49">
        <v>0</v>
      </c>
      <c r="BF238" s="48">
        <v>0</v>
      </c>
      <c r="BG238" s="49">
        <v>0</v>
      </c>
      <c r="BH238" s="48">
        <v>0</v>
      </c>
      <c r="BI238" s="49">
        <v>0</v>
      </c>
      <c r="BJ238" s="48">
        <v>21</v>
      </c>
      <c r="BK238" s="49">
        <v>100</v>
      </c>
      <c r="BL238" s="48">
        <v>21</v>
      </c>
    </row>
    <row r="239" spans="1:64" ht="15">
      <c r="A239" s="64" t="s">
        <v>332</v>
      </c>
      <c r="B239" s="64" t="s">
        <v>332</v>
      </c>
      <c r="C239" s="65"/>
      <c r="D239" s="66"/>
      <c r="E239" s="67"/>
      <c r="F239" s="68"/>
      <c r="G239" s="65"/>
      <c r="H239" s="69"/>
      <c r="I239" s="70"/>
      <c r="J239" s="70"/>
      <c r="K239" s="34" t="s">
        <v>65</v>
      </c>
      <c r="L239" s="77">
        <v>346</v>
      </c>
      <c r="M239" s="77"/>
      <c r="N239" s="72"/>
      <c r="O239" s="79" t="s">
        <v>176</v>
      </c>
      <c r="P239" s="81">
        <v>43689.75315972222</v>
      </c>
      <c r="Q239" s="79" t="s">
        <v>541</v>
      </c>
      <c r="R239" s="79"/>
      <c r="S239" s="79"/>
      <c r="T239" s="79" t="s">
        <v>771</v>
      </c>
      <c r="U239" s="83" t="s">
        <v>815</v>
      </c>
      <c r="V239" s="83" t="s">
        <v>815</v>
      </c>
      <c r="W239" s="81">
        <v>43689.75315972222</v>
      </c>
      <c r="X239" s="83" t="s">
        <v>1171</v>
      </c>
      <c r="Y239" s="79"/>
      <c r="Z239" s="79"/>
      <c r="AA239" s="85" t="s">
        <v>1431</v>
      </c>
      <c r="AB239" s="79"/>
      <c r="AC239" s="79" t="b">
        <v>0</v>
      </c>
      <c r="AD239" s="79">
        <v>2</v>
      </c>
      <c r="AE239" s="85" t="s">
        <v>1459</v>
      </c>
      <c r="AF239" s="79" t="b">
        <v>0</v>
      </c>
      <c r="AG239" s="79" t="s">
        <v>1468</v>
      </c>
      <c r="AH239" s="79"/>
      <c r="AI239" s="85" t="s">
        <v>1459</v>
      </c>
      <c r="AJ239" s="79" t="b">
        <v>0</v>
      </c>
      <c r="AK239" s="79">
        <v>0</v>
      </c>
      <c r="AL239" s="85" t="s">
        <v>1459</v>
      </c>
      <c r="AM239" s="79" t="s">
        <v>1486</v>
      </c>
      <c r="AN239" s="79" t="b">
        <v>0</v>
      </c>
      <c r="AO239" s="85" t="s">
        <v>1431</v>
      </c>
      <c r="AP239" s="79" t="s">
        <v>176</v>
      </c>
      <c r="AQ239" s="79">
        <v>0</v>
      </c>
      <c r="AR239" s="79">
        <v>0</v>
      </c>
      <c r="AS239" s="79" t="s">
        <v>1500</v>
      </c>
      <c r="AT239" s="79" t="s">
        <v>1503</v>
      </c>
      <c r="AU239" s="79" t="s">
        <v>1504</v>
      </c>
      <c r="AV239" s="79" t="s">
        <v>1505</v>
      </c>
      <c r="AW239" s="79" t="s">
        <v>1508</v>
      </c>
      <c r="AX239" s="79" t="s">
        <v>1511</v>
      </c>
      <c r="AY239" s="79" t="s">
        <v>1514</v>
      </c>
      <c r="AZ239" s="83" t="s">
        <v>1515</v>
      </c>
      <c r="BA239">
        <v>5</v>
      </c>
      <c r="BB239" s="78" t="str">
        <f>REPLACE(INDEX(GroupVertices[Group],MATCH(Edges25[[#This Row],[Vertex 1]],GroupVertices[Vertex],0)),1,1,"")</f>
        <v>2</v>
      </c>
      <c r="BC239" s="78" t="str">
        <f>REPLACE(INDEX(GroupVertices[Group],MATCH(Edges25[[#This Row],[Vertex 2]],GroupVertices[Vertex],0)),1,1,"")</f>
        <v>2</v>
      </c>
      <c r="BD239" s="48">
        <v>1</v>
      </c>
      <c r="BE239" s="49">
        <v>3.3333333333333335</v>
      </c>
      <c r="BF239" s="48">
        <v>0</v>
      </c>
      <c r="BG239" s="49">
        <v>0</v>
      </c>
      <c r="BH239" s="48">
        <v>0</v>
      </c>
      <c r="BI239" s="49">
        <v>0</v>
      </c>
      <c r="BJ239" s="48">
        <v>29</v>
      </c>
      <c r="BK239" s="49">
        <v>96.66666666666667</v>
      </c>
      <c r="BL239" s="48">
        <v>30</v>
      </c>
    </row>
    <row r="240" spans="1:64" ht="15">
      <c r="A240" s="64" t="s">
        <v>332</v>
      </c>
      <c r="B240" s="64" t="s">
        <v>332</v>
      </c>
      <c r="C240" s="65"/>
      <c r="D240" s="66"/>
      <c r="E240" s="67"/>
      <c r="F240" s="68"/>
      <c r="G240" s="65"/>
      <c r="H240" s="69"/>
      <c r="I240" s="70"/>
      <c r="J240" s="70"/>
      <c r="K240" s="34" t="s">
        <v>65</v>
      </c>
      <c r="L240" s="77">
        <v>347</v>
      </c>
      <c r="M240" s="77"/>
      <c r="N240" s="72"/>
      <c r="O240" s="79" t="s">
        <v>176</v>
      </c>
      <c r="P240" s="81">
        <v>43691.76405092593</v>
      </c>
      <c r="Q240" s="79" t="s">
        <v>542</v>
      </c>
      <c r="R240" s="79"/>
      <c r="S240" s="79"/>
      <c r="T240" s="79" t="s">
        <v>772</v>
      </c>
      <c r="U240" s="83" t="s">
        <v>816</v>
      </c>
      <c r="V240" s="83" t="s">
        <v>816</v>
      </c>
      <c r="W240" s="81">
        <v>43691.76405092593</v>
      </c>
      <c r="X240" s="83" t="s">
        <v>1172</v>
      </c>
      <c r="Y240" s="79"/>
      <c r="Z240" s="79"/>
      <c r="AA240" s="85" t="s">
        <v>1432</v>
      </c>
      <c r="AB240" s="79"/>
      <c r="AC240" s="79" t="b">
        <v>0</v>
      </c>
      <c r="AD240" s="79">
        <v>4</v>
      </c>
      <c r="AE240" s="85" t="s">
        <v>1459</v>
      </c>
      <c r="AF240" s="79" t="b">
        <v>0</v>
      </c>
      <c r="AG240" s="79" t="s">
        <v>1468</v>
      </c>
      <c r="AH240" s="79"/>
      <c r="AI240" s="85" t="s">
        <v>1459</v>
      </c>
      <c r="AJ240" s="79" t="b">
        <v>0</v>
      </c>
      <c r="AK240" s="79">
        <v>0</v>
      </c>
      <c r="AL240" s="85" t="s">
        <v>1459</v>
      </c>
      <c r="AM240" s="79" t="s">
        <v>1487</v>
      </c>
      <c r="AN240" s="79" t="b">
        <v>0</v>
      </c>
      <c r="AO240" s="85" t="s">
        <v>1432</v>
      </c>
      <c r="AP240" s="79" t="s">
        <v>176</v>
      </c>
      <c r="AQ240" s="79">
        <v>0</v>
      </c>
      <c r="AR240" s="79">
        <v>0</v>
      </c>
      <c r="AS240" s="79"/>
      <c r="AT240" s="79"/>
      <c r="AU240" s="79"/>
      <c r="AV240" s="79"/>
      <c r="AW240" s="79"/>
      <c r="AX240" s="79"/>
      <c r="AY240" s="79"/>
      <c r="AZ240" s="79"/>
      <c r="BA240">
        <v>5</v>
      </c>
      <c r="BB240" s="78" t="str">
        <f>REPLACE(INDEX(GroupVertices[Group],MATCH(Edges25[[#This Row],[Vertex 1]],GroupVertices[Vertex],0)),1,1,"")</f>
        <v>2</v>
      </c>
      <c r="BC240" s="78" t="str">
        <f>REPLACE(INDEX(GroupVertices[Group],MATCH(Edges25[[#This Row],[Vertex 2]],GroupVertices[Vertex],0)),1,1,"")</f>
        <v>2</v>
      </c>
      <c r="BD240" s="48">
        <v>0</v>
      </c>
      <c r="BE240" s="49">
        <v>0</v>
      </c>
      <c r="BF240" s="48">
        <v>0</v>
      </c>
      <c r="BG240" s="49">
        <v>0</v>
      </c>
      <c r="BH240" s="48">
        <v>0</v>
      </c>
      <c r="BI240" s="49">
        <v>0</v>
      </c>
      <c r="BJ240" s="48">
        <v>15</v>
      </c>
      <c r="BK240" s="49">
        <v>100</v>
      </c>
      <c r="BL240" s="48">
        <v>15</v>
      </c>
    </row>
    <row r="241" spans="1:64" ht="15">
      <c r="A241" s="64" t="s">
        <v>332</v>
      </c>
      <c r="B241" s="64" t="s">
        <v>332</v>
      </c>
      <c r="C241" s="65"/>
      <c r="D241" s="66"/>
      <c r="E241" s="67"/>
      <c r="F241" s="68"/>
      <c r="G241" s="65"/>
      <c r="H241" s="69"/>
      <c r="I241" s="70"/>
      <c r="J241" s="70"/>
      <c r="K241" s="34" t="s">
        <v>65</v>
      </c>
      <c r="L241" s="77">
        <v>348</v>
      </c>
      <c r="M241" s="77"/>
      <c r="N241" s="72"/>
      <c r="O241" s="79" t="s">
        <v>176</v>
      </c>
      <c r="P241" s="81">
        <v>43699.696747685186</v>
      </c>
      <c r="Q241" s="79" t="s">
        <v>543</v>
      </c>
      <c r="R241" s="79"/>
      <c r="S241" s="79"/>
      <c r="T241" s="79" t="s">
        <v>773</v>
      </c>
      <c r="U241" s="83" t="s">
        <v>817</v>
      </c>
      <c r="V241" s="83" t="s">
        <v>817</v>
      </c>
      <c r="W241" s="81">
        <v>43699.696747685186</v>
      </c>
      <c r="X241" s="83" t="s">
        <v>1173</v>
      </c>
      <c r="Y241" s="79"/>
      <c r="Z241" s="79"/>
      <c r="AA241" s="85" t="s">
        <v>1433</v>
      </c>
      <c r="AB241" s="79"/>
      <c r="AC241" s="79" t="b">
        <v>0</v>
      </c>
      <c r="AD241" s="79">
        <v>0</v>
      </c>
      <c r="AE241" s="85" t="s">
        <v>1459</v>
      </c>
      <c r="AF241" s="79" t="b">
        <v>0</v>
      </c>
      <c r="AG241" s="79" t="s">
        <v>1468</v>
      </c>
      <c r="AH241" s="79"/>
      <c r="AI241" s="85" t="s">
        <v>1459</v>
      </c>
      <c r="AJ241" s="79" t="b">
        <v>0</v>
      </c>
      <c r="AK241" s="79">
        <v>0</v>
      </c>
      <c r="AL241" s="85" t="s">
        <v>1459</v>
      </c>
      <c r="AM241" s="79" t="s">
        <v>1486</v>
      </c>
      <c r="AN241" s="79" t="b">
        <v>0</v>
      </c>
      <c r="AO241" s="85" t="s">
        <v>1433</v>
      </c>
      <c r="AP241" s="79" t="s">
        <v>176</v>
      </c>
      <c r="AQ241" s="79">
        <v>0</v>
      </c>
      <c r="AR241" s="79">
        <v>0</v>
      </c>
      <c r="AS241" s="79" t="s">
        <v>1500</v>
      </c>
      <c r="AT241" s="79" t="s">
        <v>1503</v>
      </c>
      <c r="AU241" s="79" t="s">
        <v>1504</v>
      </c>
      <c r="AV241" s="79" t="s">
        <v>1505</v>
      </c>
      <c r="AW241" s="79" t="s">
        <v>1508</v>
      </c>
      <c r="AX241" s="79" t="s">
        <v>1511</v>
      </c>
      <c r="AY241" s="79" t="s">
        <v>1514</v>
      </c>
      <c r="AZ241" s="83" t="s">
        <v>1515</v>
      </c>
      <c r="BA241">
        <v>5</v>
      </c>
      <c r="BB241" s="78" t="str">
        <f>REPLACE(INDEX(GroupVertices[Group],MATCH(Edges25[[#This Row],[Vertex 1]],GroupVertices[Vertex],0)),1,1,"")</f>
        <v>2</v>
      </c>
      <c r="BC241" s="78" t="str">
        <f>REPLACE(INDEX(GroupVertices[Group],MATCH(Edges25[[#This Row],[Vertex 2]],GroupVertices[Vertex],0)),1,1,"")</f>
        <v>2</v>
      </c>
      <c r="BD241" s="48">
        <v>0</v>
      </c>
      <c r="BE241" s="49">
        <v>0</v>
      </c>
      <c r="BF241" s="48">
        <v>0</v>
      </c>
      <c r="BG241" s="49">
        <v>0</v>
      </c>
      <c r="BH241" s="48">
        <v>0</v>
      </c>
      <c r="BI241" s="49">
        <v>0</v>
      </c>
      <c r="BJ241" s="48">
        <v>22</v>
      </c>
      <c r="BK241" s="49">
        <v>100</v>
      </c>
      <c r="BL241" s="48">
        <v>22</v>
      </c>
    </row>
    <row r="242" spans="1:64" ht="15">
      <c r="A242" s="64" t="s">
        <v>332</v>
      </c>
      <c r="B242" s="64" t="s">
        <v>332</v>
      </c>
      <c r="C242" s="65"/>
      <c r="D242" s="66"/>
      <c r="E242" s="67"/>
      <c r="F242" s="68"/>
      <c r="G242" s="65"/>
      <c r="H242" s="69"/>
      <c r="I242" s="70"/>
      <c r="J242" s="70"/>
      <c r="K242" s="34" t="s">
        <v>65</v>
      </c>
      <c r="L242" s="77">
        <v>349</v>
      </c>
      <c r="M242" s="77"/>
      <c r="N242" s="72"/>
      <c r="O242" s="79" t="s">
        <v>176</v>
      </c>
      <c r="P242" s="81">
        <v>43700.6883912037</v>
      </c>
      <c r="Q242" s="79" t="s">
        <v>544</v>
      </c>
      <c r="R242" s="79"/>
      <c r="S242" s="79"/>
      <c r="T242" s="79" t="s">
        <v>774</v>
      </c>
      <c r="U242" s="83" t="s">
        <v>818</v>
      </c>
      <c r="V242" s="83" t="s">
        <v>818</v>
      </c>
      <c r="W242" s="81">
        <v>43700.6883912037</v>
      </c>
      <c r="X242" s="83" t="s">
        <v>1174</v>
      </c>
      <c r="Y242" s="79"/>
      <c r="Z242" s="79"/>
      <c r="AA242" s="85" t="s">
        <v>1434</v>
      </c>
      <c r="AB242" s="79"/>
      <c r="AC242" s="79" t="b">
        <v>0</v>
      </c>
      <c r="AD242" s="79">
        <v>4</v>
      </c>
      <c r="AE242" s="85" t="s">
        <v>1459</v>
      </c>
      <c r="AF242" s="79" t="b">
        <v>0</v>
      </c>
      <c r="AG242" s="79" t="s">
        <v>1468</v>
      </c>
      <c r="AH242" s="79"/>
      <c r="AI242" s="85" t="s">
        <v>1459</v>
      </c>
      <c r="AJ242" s="79" t="b">
        <v>0</v>
      </c>
      <c r="AK242" s="79">
        <v>0</v>
      </c>
      <c r="AL242" s="85" t="s">
        <v>1459</v>
      </c>
      <c r="AM242" s="79" t="s">
        <v>1486</v>
      </c>
      <c r="AN242" s="79" t="b">
        <v>0</v>
      </c>
      <c r="AO242" s="85" t="s">
        <v>1434</v>
      </c>
      <c r="AP242" s="79" t="s">
        <v>176</v>
      </c>
      <c r="AQ242" s="79">
        <v>0</v>
      </c>
      <c r="AR242" s="79">
        <v>0</v>
      </c>
      <c r="AS242" s="79" t="s">
        <v>1500</v>
      </c>
      <c r="AT242" s="79" t="s">
        <v>1503</v>
      </c>
      <c r="AU242" s="79" t="s">
        <v>1504</v>
      </c>
      <c r="AV242" s="79" t="s">
        <v>1505</v>
      </c>
      <c r="AW242" s="79" t="s">
        <v>1508</v>
      </c>
      <c r="AX242" s="79" t="s">
        <v>1511</v>
      </c>
      <c r="AY242" s="79" t="s">
        <v>1514</v>
      </c>
      <c r="AZ242" s="83" t="s">
        <v>1515</v>
      </c>
      <c r="BA242">
        <v>5</v>
      </c>
      <c r="BB242" s="78" t="str">
        <f>REPLACE(INDEX(GroupVertices[Group],MATCH(Edges25[[#This Row],[Vertex 1]],GroupVertices[Vertex],0)),1,1,"")</f>
        <v>2</v>
      </c>
      <c r="BC242" s="78" t="str">
        <f>REPLACE(INDEX(GroupVertices[Group],MATCH(Edges25[[#This Row],[Vertex 2]],GroupVertices[Vertex],0)),1,1,"")</f>
        <v>2</v>
      </c>
      <c r="BD242" s="48">
        <v>0</v>
      </c>
      <c r="BE242" s="49">
        <v>0</v>
      </c>
      <c r="BF242" s="48">
        <v>0</v>
      </c>
      <c r="BG242" s="49">
        <v>0</v>
      </c>
      <c r="BH242" s="48">
        <v>0</v>
      </c>
      <c r="BI242" s="49">
        <v>0</v>
      </c>
      <c r="BJ242" s="48">
        <v>27</v>
      </c>
      <c r="BK242" s="49">
        <v>100</v>
      </c>
      <c r="BL242" s="48">
        <v>27</v>
      </c>
    </row>
    <row r="243" spans="1:64" ht="15">
      <c r="A243" s="64" t="s">
        <v>332</v>
      </c>
      <c r="B243" s="64" t="s">
        <v>332</v>
      </c>
      <c r="C243" s="65"/>
      <c r="D243" s="66"/>
      <c r="E243" s="67"/>
      <c r="F243" s="68"/>
      <c r="G243" s="65"/>
      <c r="H243" s="69"/>
      <c r="I243" s="70"/>
      <c r="J243" s="70"/>
      <c r="K243" s="34" t="s">
        <v>65</v>
      </c>
      <c r="L243" s="77">
        <v>350</v>
      </c>
      <c r="M243" s="77"/>
      <c r="N243" s="72"/>
      <c r="O243" s="79" t="s">
        <v>176</v>
      </c>
      <c r="P243" s="81">
        <v>43701.72840277778</v>
      </c>
      <c r="Q243" s="79" t="s">
        <v>545</v>
      </c>
      <c r="R243" s="79"/>
      <c r="S243" s="79"/>
      <c r="T243" s="79" t="s">
        <v>775</v>
      </c>
      <c r="U243" s="83" t="s">
        <v>819</v>
      </c>
      <c r="V243" s="83" t="s">
        <v>819</v>
      </c>
      <c r="W243" s="81">
        <v>43701.72840277778</v>
      </c>
      <c r="X243" s="83" t="s">
        <v>1175</v>
      </c>
      <c r="Y243" s="79"/>
      <c r="Z243" s="79"/>
      <c r="AA243" s="85" t="s">
        <v>1435</v>
      </c>
      <c r="AB243" s="79"/>
      <c r="AC243" s="79" t="b">
        <v>0</v>
      </c>
      <c r="AD243" s="79">
        <v>1</v>
      </c>
      <c r="AE243" s="85" t="s">
        <v>1459</v>
      </c>
      <c r="AF243" s="79" t="b">
        <v>0</v>
      </c>
      <c r="AG243" s="79" t="s">
        <v>1468</v>
      </c>
      <c r="AH243" s="79"/>
      <c r="AI243" s="85" t="s">
        <v>1459</v>
      </c>
      <c r="AJ243" s="79" t="b">
        <v>0</v>
      </c>
      <c r="AK243" s="79">
        <v>0</v>
      </c>
      <c r="AL243" s="85" t="s">
        <v>1459</v>
      </c>
      <c r="AM243" s="79" t="s">
        <v>1486</v>
      </c>
      <c r="AN243" s="79" t="b">
        <v>0</v>
      </c>
      <c r="AO243" s="85" t="s">
        <v>1435</v>
      </c>
      <c r="AP243" s="79" t="s">
        <v>176</v>
      </c>
      <c r="AQ243" s="79">
        <v>0</v>
      </c>
      <c r="AR243" s="79">
        <v>0</v>
      </c>
      <c r="AS243" s="79" t="s">
        <v>1500</v>
      </c>
      <c r="AT243" s="79" t="s">
        <v>1503</v>
      </c>
      <c r="AU243" s="79" t="s">
        <v>1504</v>
      </c>
      <c r="AV243" s="79" t="s">
        <v>1505</v>
      </c>
      <c r="AW243" s="79" t="s">
        <v>1508</v>
      </c>
      <c r="AX243" s="79" t="s">
        <v>1511</v>
      </c>
      <c r="AY243" s="79" t="s">
        <v>1514</v>
      </c>
      <c r="AZ243" s="83" t="s">
        <v>1515</v>
      </c>
      <c r="BA243">
        <v>5</v>
      </c>
      <c r="BB243" s="78" t="str">
        <f>REPLACE(INDEX(GroupVertices[Group],MATCH(Edges25[[#This Row],[Vertex 1]],GroupVertices[Vertex],0)),1,1,"")</f>
        <v>2</v>
      </c>
      <c r="BC243" s="78" t="str">
        <f>REPLACE(INDEX(GroupVertices[Group],MATCH(Edges25[[#This Row],[Vertex 2]],GroupVertices[Vertex],0)),1,1,"")</f>
        <v>2</v>
      </c>
      <c r="BD243" s="48">
        <v>1</v>
      </c>
      <c r="BE243" s="49">
        <v>4.166666666666667</v>
      </c>
      <c r="BF243" s="48">
        <v>0</v>
      </c>
      <c r="BG243" s="49">
        <v>0</v>
      </c>
      <c r="BH243" s="48">
        <v>0</v>
      </c>
      <c r="BI243" s="49">
        <v>0</v>
      </c>
      <c r="BJ243" s="48">
        <v>23</v>
      </c>
      <c r="BK243" s="49">
        <v>95.83333333333333</v>
      </c>
      <c r="BL243" s="48">
        <v>24</v>
      </c>
    </row>
    <row r="244" spans="1:64" ht="15">
      <c r="A244" s="64" t="s">
        <v>333</v>
      </c>
      <c r="B244" s="64" t="s">
        <v>333</v>
      </c>
      <c r="C244" s="65"/>
      <c r="D244" s="66"/>
      <c r="E244" s="67"/>
      <c r="F244" s="68"/>
      <c r="G244" s="65"/>
      <c r="H244" s="69"/>
      <c r="I244" s="70"/>
      <c r="J244" s="70"/>
      <c r="K244" s="34" t="s">
        <v>65</v>
      </c>
      <c r="L244" s="77">
        <v>351</v>
      </c>
      <c r="M244" s="77"/>
      <c r="N244" s="72"/>
      <c r="O244" s="79" t="s">
        <v>176</v>
      </c>
      <c r="P244" s="81">
        <v>43688.680613425924</v>
      </c>
      <c r="Q244" s="79" t="s">
        <v>546</v>
      </c>
      <c r="R244" s="79"/>
      <c r="S244" s="79"/>
      <c r="T244" s="79" t="s">
        <v>667</v>
      </c>
      <c r="U244" s="83" t="s">
        <v>784</v>
      </c>
      <c r="V244" s="83" t="s">
        <v>784</v>
      </c>
      <c r="W244" s="81">
        <v>43688.680613425924</v>
      </c>
      <c r="X244" s="83" t="s">
        <v>1176</v>
      </c>
      <c r="Y244" s="79"/>
      <c r="Z244" s="79"/>
      <c r="AA244" s="85" t="s">
        <v>1436</v>
      </c>
      <c r="AB244" s="79"/>
      <c r="AC244" s="79" t="b">
        <v>0</v>
      </c>
      <c r="AD244" s="79">
        <v>16</v>
      </c>
      <c r="AE244" s="85" t="s">
        <v>1459</v>
      </c>
      <c r="AF244" s="79" t="b">
        <v>0</v>
      </c>
      <c r="AG244" s="79" t="s">
        <v>1468</v>
      </c>
      <c r="AH244" s="79"/>
      <c r="AI244" s="85" t="s">
        <v>1459</v>
      </c>
      <c r="AJ244" s="79" t="b">
        <v>0</v>
      </c>
      <c r="AK244" s="79">
        <v>1</v>
      </c>
      <c r="AL244" s="85" t="s">
        <v>1459</v>
      </c>
      <c r="AM244" s="79" t="s">
        <v>1489</v>
      </c>
      <c r="AN244" s="79" t="b">
        <v>0</v>
      </c>
      <c r="AO244" s="85" t="s">
        <v>1436</v>
      </c>
      <c r="AP244" s="79" t="s">
        <v>176</v>
      </c>
      <c r="AQ244" s="79">
        <v>0</v>
      </c>
      <c r="AR244" s="79">
        <v>0</v>
      </c>
      <c r="AS244" s="79"/>
      <c r="AT244" s="79"/>
      <c r="AU244" s="79"/>
      <c r="AV244" s="79"/>
      <c r="AW244" s="79"/>
      <c r="AX244" s="79"/>
      <c r="AY244" s="79"/>
      <c r="AZ244" s="79"/>
      <c r="BA244">
        <v>5</v>
      </c>
      <c r="BB244" s="78" t="str">
        <f>REPLACE(INDEX(GroupVertices[Group],MATCH(Edges25[[#This Row],[Vertex 1]],GroupVertices[Vertex],0)),1,1,"")</f>
        <v>5</v>
      </c>
      <c r="BC244" s="78" t="str">
        <f>REPLACE(INDEX(GroupVertices[Group],MATCH(Edges25[[#This Row],[Vertex 2]],GroupVertices[Vertex],0)),1,1,"")</f>
        <v>5</v>
      </c>
      <c r="BD244" s="48">
        <v>0</v>
      </c>
      <c r="BE244" s="49">
        <v>0</v>
      </c>
      <c r="BF244" s="48">
        <v>0</v>
      </c>
      <c r="BG244" s="49">
        <v>0</v>
      </c>
      <c r="BH244" s="48">
        <v>0</v>
      </c>
      <c r="BI244" s="49">
        <v>0</v>
      </c>
      <c r="BJ244" s="48">
        <v>9</v>
      </c>
      <c r="BK244" s="49">
        <v>100</v>
      </c>
      <c r="BL244" s="48">
        <v>9</v>
      </c>
    </row>
    <row r="245" spans="1:64" ht="15">
      <c r="A245" s="64" t="s">
        <v>333</v>
      </c>
      <c r="B245" s="64" t="s">
        <v>333</v>
      </c>
      <c r="C245" s="65"/>
      <c r="D245" s="66"/>
      <c r="E245" s="67"/>
      <c r="F245" s="68"/>
      <c r="G245" s="65"/>
      <c r="H245" s="69"/>
      <c r="I245" s="70"/>
      <c r="J245" s="70"/>
      <c r="K245" s="34" t="s">
        <v>65</v>
      </c>
      <c r="L245" s="77">
        <v>352</v>
      </c>
      <c r="M245" s="77"/>
      <c r="N245" s="72"/>
      <c r="O245" s="79" t="s">
        <v>176</v>
      </c>
      <c r="P245" s="81">
        <v>43689.4218287037</v>
      </c>
      <c r="Q245" s="79" t="s">
        <v>547</v>
      </c>
      <c r="R245" s="79"/>
      <c r="S245" s="79"/>
      <c r="T245" s="79" t="s">
        <v>776</v>
      </c>
      <c r="U245" s="83" t="s">
        <v>820</v>
      </c>
      <c r="V245" s="83" t="s">
        <v>820</v>
      </c>
      <c r="W245" s="81">
        <v>43689.4218287037</v>
      </c>
      <c r="X245" s="83" t="s">
        <v>1177</v>
      </c>
      <c r="Y245" s="79"/>
      <c r="Z245" s="79"/>
      <c r="AA245" s="85" t="s">
        <v>1437</v>
      </c>
      <c r="AB245" s="79"/>
      <c r="AC245" s="79" t="b">
        <v>0</v>
      </c>
      <c r="AD245" s="79">
        <v>18</v>
      </c>
      <c r="AE245" s="85" t="s">
        <v>1459</v>
      </c>
      <c r="AF245" s="79" t="b">
        <v>0</v>
      </c>
      <c r="AG245" s="79" t="s">
        <v>1468</v>
      </c>
      <c r="AH245" s="79"/>
      <c r="AI245" s="85" t="s">
        <v>1459</v>
      </c>
      <c r="AJ245" s="79" t="b">
        <v>0</v>
      </c>
      <c r="AK245" s="79">
        <v>0</v>
      </c>
      <c r="AL245" s="85" t="s">
        <v>1459</v>
      </c>
      <c r="AM245" s="79" t="s">
        <v>1489</v>
      </c>
      <c r="AN245" s="79" t="b">
        <v>0</v>
      </c>
      <c r="AO245" s="85" t="s">
        <v>1437</v>
      </c>
      <c r="AP245" s="79" t="s">
        <v>176</v>
      </c>
      <c r="AQ245" s="79">
        <v>0</v>
      </c>
      <c r="AR245" s="79">
        <v>0</v>
      </c>
      <c r="AS245" s="79"/>
      <c r="AT245" s="79"/>
      <c r="AU245" s="79"/>
      <c r="AV245" s="79"/>
      <c r="AW245" s="79"/>
      <c r="AX245" s="79"/>
      <c r="AY245" s="79"/>
      <c r="AZ245" s="79"/>
      <c r="BA245">
        <v>5</v>
      </c>
      <c r="BB245" s="78" t="str">
        <f>REPLACE(INDEX(GroupVertices[Group],MATCH(Edges25[[#This Row],[Vertex 1]],GroupVertices[Vertex],0)),1,1,"")</f>
        <v>5</v>
      </c>
      <c r="BC245" s="78" t="str">
        <f>REPLACE(INDEX(GroupVertices[Group],MATCH(Edges25[[#This Row],[Vertex 2]],GroupVertices[Vertex],0)),1,1,"")</f>
        <v>5</v>
      </c>
      <c r="BD245" s="48">
        <v>0</v>
      </c>
      <c r="BE245" s="49">
        <v>0</v>
      </c>
      <c r="BF245" s="48">
        <v>0</v>
      </c>
      <c r="BG245" s="49">
        <v>0</v>
      </c>
      <c r="BH245" s="48">
        <v>0</v>
      </c>
      <c r="BI245" s="49">
        <v>0</v>
      </c>
      <c r="BJ245" s="48">
        <v>23</v>
      </c>
      <c r="BK245" s="49">
        <v>100</v>
      </c>
      <c r="BL245" s="48">
        <v>23</v>
      </c>
    </row>
    <row r="246" spans="1:64" ht="15">
      <c r="A246" s="64" t="s">
        <v>333</v>
      </c>
      <c r="B246" s="64" t="s">
        <v>333</v>
      </c>
      <c r="C246" s="65"/>
      <c r="D246" s="66"/>
      <c r="E246" s="67"/>
      <c r="F246" s="68"/>
      <c r="G246" s="65"/>
      <c r="H246" s="69"/>
      <c r="I246" s="70"/>
      <c r="J246" s="70"/>
      <c r="K246" s="34" t="s">
        <v>65</v>
      </c>
      <c r="L246" s="77">
        <v>353</v>
      </c>
      <c r="M246" s="77"/>
      <c r="N246" s="72"/>
      <c r="O246" s="79" t="s">
        <v>176</v>
      </c>
      <c r="P246" s="81">
        <v>43691.72342592593</v>
      </c>
      <c r="Q246" s="79" t="s">
        <v>548</v>
      </c>
      <c r="R246" s="79"/>
      <c r="S246" s="79"/>
      <c r="T246" s="79" t="s">
        <v>777</v>
      </c>
      <c r="U246" s="83" t="s">
        <v>821</v>
      </c>
      <c r="V246" s="83" t="s">
        <v>821</v>
      </c>
      <c r="W246" s="81">
        <v>43691.72342592593</v>
      </c>
      <c r="X246" s="83" t="s">
        <v>1178</v>
      </c>
      <c r="Y246" s="79"/>
      <c r="Z246" s="79"/>
      <c r="AA246" s="85" t="s">
        <v>1438</v>
      </c>
      <c r="AB246" s="79"/>
      <c r="AC246" s="79" t="b">
        <v>0</v>
      </c>
      <c r="AD246" s="79">
        <v>11</v>
      </c>
      <c r="AE246" s="85" t="s">
        <v>1459</v>
      </c>
      <c r="AF246" s="79" t="b">
        <v>0</v>
      </c>
      <c r="AG246" s="79" t="s">
        <v>1468</v>
      </c>
      <c r="AH246" s="79"/>
      <c r="AI246" s="85" t="s">
        <v>1459</v>
      </c>
      <c r="AJ246" s="79" t="b">
        <v>0</v>
      </c>
      <c r="AK246" s="79">
        <v>1</v>
      </c>
      <c r="AL246" s="85" t="s">
        <v>1459</v>
      </c>
      <c r="AM246" s="79" t="s">
        <v>1487</v>
      </c>
      <c r="AN246" s="79" t="b">
        <v>0</v>
      </c>
      <c r="AO246" s="85" t="s">
        <v>1438</v>
      </c>
      <c r="AP246" s="79" t="s">
        <v>176</v>
      </c>
      <c r="AQ246" s="79">
        <v>0</v>
      </c>
      <c r="AR246" s="79">
        <v>0</v>
      </c>
      <c r="AS246" s="79"/>
      <c r="AT246" s="79"/>
      <c r="AU246" s="79"/>
      <c r="AV246" s="79"/>
      <c r="AW246" s="79"/>
      <c r="AX246" s="79"/>
      <c r="AY246" s="79"/>
      <c r="AZ246" s="79"/>
      <c r="BA246">
        <v>5</v>
      </c>
      <c r="BB246" s="78" t="str">
        <f>REPLACE(INDEX(GroupVertices[Group],MATCH(Edges25[[#This Row],[Vertex 1]],GroupVertices[Vertex],0)),1,1,"")</f>
        <v>5</v>
      </c>
      <c r="BC246" s="78" t="str">
        <f>REPLACE(INDEX(GroupVertices[Group],MATCH(Edges25[[#This Row],[Vertex 2]],GroupVertices[Vertex],0)),1,1,"")</f>
        <v>5</v>
      </c>
      <c r="BD246" s="48">
        <v>0</v>
      </c>
      <c r="BE246" s="49">
        <v>0</v>
      </c>
      <c r="BF246" s="48">
        <v>0</v>
      </c>
      <c r="BG246" s="49">
        <v>0</v>
      </c>
      <c r="BH246" s="48">
        <v>0</v>
      </c>
      <c r="BI246" s="49">
        <v>0</v>
      </c>
      <c r="BJ246" s="48">
        <v>17</v>
      </c>
      <c r="BK246" s="49">
        <v>100</v>
      </c>
      <c r="BL246" s="48">
        <v>17</v>
      </c>
    </row>
    <row r="247" spans="1:64" ht="15">
      <c r="A247" s="64" t="s">
        <v>333</v>
      </c>
      <c r="B247" s="64" t="s">
        <v>333</v>
      </c>
      <c r="C247" s="65"/>
      <c r="D247" s="66"/>
      <c r="E247" s="67"/>
      <c r="F247" s="68"/>
      <c r="G247" s="65"/>
      <c r="H247" s="69"/>
      <c r="I247" s="70"/>
      <c r="J247" s="70"/>
      <c r="K247" s="34" t="s">
        <v>65</v>
      </c>
      <c r="L247" s="77">
        <v>354</v>
      </c>
      <c r="M247" s="77"/>
      <c r="N247" s="72"/>
      <c r="O247" s="79" t="s">
        <v>176</v>
      </c>
      <c r="P247" s="81">
        <v>43691.7250462963</v>
      </c>
      <c r="Q247" s="79" t="s">
        <v>549</v>
      </c>
      <c r="R247" s="79"/>
      <c r="S247" s="79"/>
      <c r="T247" s="79" t="s">
        <v>778</v>
      </c>
      <c r="U247" s="83" t="s">
        <v>822</v>
      </c>
      <c r="V247" s="83" t="s">
        <v>822</v>
      </c>
      <c r="W247" s="81">
        <v>43691.7250462963</v>
      </c>
      <c r="X247" s="83" t="s">
        <v>1179</v>
      </c>
      <c r="Y247" s="79"/>
      <c r="Z247" s="79"/>
      <c r="AA247" s="85" t="s">
        <v>1439</v>
      </c>
      <c r="AB247" s="79"/>
      <c r="AC247" s="79" t="b">
        <v>0</v>
      </c>
      <c r="AD247" s="79">
        <v>9</v>
      </c>
      <c r="AE247" s="85" t="s">
        <v>1459</v>
      </c>
      <c r="AF247" s="79" t="b">
        <v>0</v>
      </c>
      <c r="AG247" s="79" t="s">
        <v>1468</v>
      </c>
      <c r="AH247" s="79"/>
      <c r="AI247" s="85" t="s">
        <v>1459</v>
      </c>
      <c r="AJ247" s="79" t="b">
        <v>0</v>
      </c>
      <c r="AK247" s="79">
        <v>2</v>
      </c>
      <c r="AL247" s="85" t="s">
        <v>1459</v>
      </c>
      <c r="AM247" s="79" t="s">
        <v>1487</v>
      </c>
      <c r="AN247" s="79" t="b">
        <v>0</v>
      </c>
      <c r="AO247" s="85" t="s">
        <v>1439</v>
      </c>
      <c r="AP247" s="79" t="s">
        <v>176</v>
      </c>
      <c r="AQ247" s="79">
        <v>0</v>
      </c>
      <c r="AR247" s="79">
        <v>0</v>
      </c>
      <c r="AS247" s="79"/>
      <c r="AT247" s="79"/>
      <c r="AU247" s="79"/>
      <c r="AV247" s="79"/>
      <c r="AW247" s="79"/>
      <c r="AX247" s="79"/>
      <c r="AY247" s="79"/>
      <c r="AZ247" s="79"/>
      <c r="BA247">
        <v>5</v>
      </c>
      <c r="BB247" s="78" t="str">
        <f>REPLACE(INDEX(GroupVertices[Group],MATCH(Edges25[[#This Row],[Vertex 1]],GroupVertices[Vertex],0)),1,1,"")</f>
        <v>5</v>
      </c>
      <c r="BC247" s="78" t="str">
        <f>REPLACE(INDEX(GroupVertices[Group],MATCH(Edges25[[#This Row],[Vertex 2]],GroupVertices[Vertex],0)),1,1,"")</f>
        <v>5</v>
      </c>
      <c r="BD247" s="48">
        <v>0</v>
      </c>
      <c r="BE247" s="49">
        <v>0</v>
      </c>
      <c r="BF247" s="48">
        <v>0</v>
      </c>
      <c r="BG247" s="49">
        <v>0</v>
      </c>
      <c r="BH247" s="48">
        <v>0</v>
      </c>
      <c r="BI247" s="49">
        <v>0</v>
      </c>
      <c r="BJ247" s="48">
        <v>14</v>
      </c>
      <c r="BK247" s="49">
        <v>100</v>
      </c>
      <c r="BL247" s="48">
        <v>14</v>
      </c>
    </row>
    <row r="248" spans="1:64" ht="15">
      <c r="A248" s="64" t="s">
        <v>333</v>
      </c>
      <c r="B248" s="64" t="s">
        <v>333</v>
      </c>
      <c r="C248" s="65"/>
      <c r="D248" s="66"/>
      <c r="E248" s="67"/>
      <c r="F248" s="68"/>
      <c r="G248" s="65"/>
      <c r="H248" s="69"/>
      <c r="I248" s="70"/>
      <c r="J248" s="70"/>
      <c r="K248" s="34" t="s">
        <v>65</v>
      </c>
      <c r="L248" s="77">
        <v>355</v>
      </c>
      <c r="M248" s="77"/>
      <c r="N248" s="72"/>
      <c r="O248" s="79" t="s">
        <v>176</v>
      </c>
      <c r="P248" s="81">
        <v>43691.73118055556</v>
      </c>
      <c r="Q248" s="79" t="s">
        <v>550</v>
      </c>
      <c r="R248" s="79"/>
      <c r="S248" s="79"/>
      <c r="T248" s="79" t="s">
        <v>779</v>
      </c>
      <c r="U248" s="83" t="s">
        <v>823</v>
      </c>
      <c r="V248" s="83" t="s">
        <v>823</v>
      </c>
      <c r="W248" s="81">
        <v>43691.73118055556</v>
      </c>
      <c r="X248" s="83" t="s">
        <v>1180</v>
      </c>
      <c r="Y248" s="79"/>
      <c r="Z248" s="79"/>
      <c r="AA248" s="85" t="s">
        <v>1440</v>
      </c>
      <c r="AB248" s="79"/>
      <c r="AC248" s="79" t="b">
        <v>0</v>
      </c>
      <c r="AD248" s="79">
        <v>9</v>
      </c>
      <c r="AE248" s="85" t="s">
        <v>1459</v>
      </c>
      <c r="AF248" s="79" t="b">
        <v>0</v>
      </c>
      <c r="AG248" s="79" t="s">
        <v>1468</v>
      </c>
      <c r="AH248" s="79"/>
      <c r="AI248" s="85" t="s">
        <v>1459</v>
      </c>
      <c r="AJ248" s="79" t="b">
        <v>0</v>
      </c>
      <c r="AK248" s="79">
        <v>0</v>
      </c>
      <c r="AL248" s="85" t="s">
        <v>1459</v>
      </c>
      <c r="AM248" s="79" t="s">
        <v>1487</v>
      </c>
      <c r="AN248" s="79" t="b">
        <v>0</v>
      </c>
      <c r="AO248" s="85" t="s">
        <v>1440</v>
      </c>
      <c r="AP248" s="79" t="s">
        <v>176</v>
      </c>
      <c r="AQ248" s="79">
        <v>0</v>
      </c>
      <c r="AR248" s="79">
        <v>0</v>
      </c>
      <c r="AS248" s="79"/>
      <c r="AT248" s="79"/>
      <c r="AU248" s="79"/>
      <c r="AV248" s="79"/>
      <c r="AW248" s="79"/>
      <c r="AX248" s="79"/>
      <c r="AY248" s="79"/>
      <c r="AZ248" s="79"/>
      <c r="BA248">
        <v>5</v>
      </c>
      <c r="BB248" s="78" t="str">
        <f>REPLACE(INDEX(GroupVertices[Group],MATCH(Edges25[[#This Row],[Vertex 1]],GroupVertices[Vertex],0)),1,1,"")</f>
        <v>5</v>
      </c>
      <c r="BC248" s="78" t="str">
        <f>REPLACE(INDEX(GroupVertices[Group],MATCH(Edges25[[#This Row],[Vertex 2]],GroupVertices[Vertex],0)),1,1,"")</f>
        <v>5</v>
      </c>
      <c r="BD248" s="48">
        <v>0</v>
      </c>
      <c r="BE248" s="49">
        <v>0</v>
      </c>
      <c r="BF248" s="48">
        <v>0</v>
      </c>
      <c r="BG248" s="49">
        <v>0</v>
      </c>
      <c r="BH248" s="48">
        <v>0</v>
      </c>
      <c r="BI248" s="49">
        <v>0</v>
      </c>
      <c r="BJ248" s="48">
        <v>21</v>
      </c>
      <c r="BK248" s="49">
        <v>100</v>
      </c>
      <c r="BL248" s="48">
        <v>21</v>
      </c>
    </row>
    <row r="249" spans="1:64" ht="15">
      <c r="A249" s="64" t="s">
        <v>334</v>
      </c>
      <c r="B249" s="64" t="s">
        <v>333</v>
      </c>
      <c r="C249" s="65"/>
      <c r="D249" s="66"/>
      <c r="E249" s="67"/>
      <c r="F249" s="68"/>
      <c r="G249" s="65"/>
      <c r="H249" s="69"/>
      <c r="I249" s="70"/>
      <c r="J249" s="70"/>
      <c r="K249" s="34" t="s">
        <v>65</v>
      </c>
      <c r="L249" s="77">
        <v>356</v>
      </c>
      <c r="M249" s="77"/>
      <c r="N249" s="72"/>
      <c r="O249" s="79" t="s">
        <v>369</v>
      </c>
      <c r="P249" s="81">
        <v>43690.314467592594</v>
      </c>
      <c r="Q249" s="79" t="s">
        <v>551</v>
      </c>
      <c r="R249" s="79"/>
      <c r="S249" s="79"/>
      <c r="T249" s="79" t="s">
        <v>780</v>
      </c>
      <c r="U249" s="79"/>
      <c r="V249" s="83" t="s">
        <v>933</v>
      </c>
      <c r="W249" s="81">
        <v>43690.314467592594</v>
      </c>
      <c r="X249" s="83" t="s">
        <v>1181</v>
      </c>
      <c r="Y249" s="79"/>
      <c r="Z249" s="79"/>
      <c r="AA249" s="85" t="s">
        <v>1441</v>
      </c>
      <c r="AB249" s="79"/>
      <c r="AC249" s="79" t="b">
        <v>0</v>
      </c>
      <c r="AD249" s="79">
        <v>0</v>
      </c>
      <c r="AE249" s="85" t="s">
        <v>1459</v>
      </c>
      <c r="AF249" s="79" t="b">
        <v>0</v>
      </c>
      <c r="AG249" s="79" t="s">
        <v>1468</v>
      </c>
      <c r="AH249" s="79"/>
      <c r="AI249" s="85" t="s">
        <v>1459</v>
      </c>
      <c r="AJ249" s="79" t="b">
        <v>0</v>
      </c>
      <c r="AK249" s="79">
        <v>1</v>
      </c>
      <c r="AL249" s="85" t="s">
        <v>1437</v>
      </c>
      <c r="AM249" s="79" t="s">
        <v>1487</v>
      </c>
      <c r="AN249" s="79" t="b">
        <v>0</v>
      </c>
      <c r="AO249" s="85" t="s">
        <v>1437</v>
      </c>
      <c r="AP249" s="79" t="s">
        <v>176</v>
      </c>
      <c r="AQ249" s="79">
        <v>0</v>
      </c>
      <c r="AR249" s="79">
        <v>0</v>
      </c>
      <c r="AS249" s="79"/>
      <c r="AT249" s="79"/>
      <c r="AU249" s="79"/>
      <c r="AV249" s="79"/>
      <c r="AW249" s="79"/>
      <c r="AX249" s="79"/>
      <c r="AY249" s="79"/>
      <c r="AZ249" s="79"/>
      <c r="BA249">
        <v>2</v>
      </c>
      <c r="BB249" s="78" t="str">
        <f>REPLACE(INDEX(GroupVertices[Group],MATCH(Edges25[[#This Row],[Vertex 1]],GroupVertices[Vertex],0)),1,1,"")</f>
        <v>1</v>
      </c>
      <c r="BC249" s="78" t="str">
        <f>REPLACE(INDEX(GroupVertices[Group],MATCH(Edges25[[#This Row],[Vertex 2]],GroupVertices[Vertex],0)),1,1,"")</f>
        <v>5</v>
      </c>
      <c r="BD249" s="48">
        <v>0</v>
      </c>
      <c r="BE249" s="49">
        <v>0</v>
      </c>
      <c r="BF249" s="48">
        <v>0</v>
      </c>
      <c r="BG249" s="49">
        <v>0</v>
      </c>
      <c r="BH249" s="48">
        <v>0</v>
      </c>
      <c r="BI249" s="49">
        <v>0</v>
      </c>
      <c r="BJ249" s="48">
        <v>19</v>
      </c>
      <c r="BK249" s="49">
        <v>100</v>
      </c>
      <c r="BL249" s="48">
        <v>19</v>
      </c>
    </row>
    <row r="250" spans="1:64" ht="15">
      <c r="A250" s="64" t="s">
        <v>334</v>
      </c>
      <c r="B250" s="64" t="s">
        <v>333</v>
      </c>
      <c r="C250" s="65"/>
      <c r="D250" s="66"/>
      <c r="E250" s="67"/>
      <c r="F250" s="68"/>
      <c r="G250" s="65"/>
      <c r="H250" s="69"/>
      <c r="I250" s="70"/>
      <c r="J250" s="70"/>
      <c r="K250" s="34" t="s">
        <v>65</v>
      </c>
      <c r="L250" s="77">
        <v>357</v>
      </c>
      <c r="M250" s="77"/>
      <c r="N250" s="72"/>
      <c r="O250" s="79" t="s">
        <v>369</v>
      </c>
      <c r="P250" s="81">
        <v>43692.234351851854</v>
      </c>
      <c r="Q250" s="79" t="s">
        <v>399</v>
      </c>
      <c r="R250" s="79"/>
      <c r="S250" s="79"/>
      <c r="T250" s="79" t="s">
        <v>680</v>
      </c>
      <c r="U250" s="79"/>
      <c r="V250" s="83" t="s">
        <v>933</v>
      </c>
      <c r="W250" s="81">
        <v>43692.234351851854</v>
      </c>
      <c r="X250" s="83" t="s">
        <v>1182</v>
      </c>
      <c r="Y250" s="79"/>
      <c r="Z250" s="79"/>
      <c r="AA250" s="85" t="s">
        <v>1442</v>
      </c>
      <c r="AB250" s="79"/>
      <c r="AC250" s="79" t="b">
        <v>0</v>
      </c>
      <c r="AD250" s="79">
        <v>0</v>
      </c>
      <c r="AE250" s="85" t="s">
        <v>1459</v>
      </c>
      <c r="AF250" s="79" t="b">
        <v>0</v>
      </c>
      <c r="AG250" s="79" t="s">
        <v>1468</v>
      </c>
      <c r="AH250" s="79"/>
      <c r="AI250" s="85" t="s">
        <v>1459</v>
      </c>
      <c r="AJ250" s="79" t="b">
        <v>0</v>
      </c>
      <c r="AK250" s="79">
        <v>2</v>
      </c>
      <c r="AL250" s="85" t="s">
        <v>1439</v>
      </c>
      <c r="AM250" s="79" t="s">
        <v>1489</v>
      </c>
      <c r="AN250" s="79" t="b">
        <v>0</v>
      </c>
      <c r="AO250" s="85" t="s">
        <v>1439</v>
      </c>
      <c r="AP250" s="79" t="s">
        <v>176</v>
      </c>
      <c r="AQ250" s="79">
        <v>0</v>
      </c>
      <c r="AR250" s="79">
        <v>0</v>
      </c>
      <c r="AS250" s="79"/>
      <c r="AT250" s="79"/>
      <c r="AU250" s="79"/>
      <c r="AV250" s="79"/>
      <c r="AW250" s="79"/>
      <c r="AX250" s="79"/>
      <c r="AY250" s="79"/>
      <c r="AZ250" s="79"/>
      <c r="BA250">
        <v>2</v>
      </c>
      <c r="BB250" s="78" t="str">
        <f>REPLACE(INDEX(GroupVertices[Group],MATCH(Edges25[[#This Row],[Vertex 1]],GroupVertices[Vertex],0)),1,1,"")</f>
        <v>1</v>
      </c>
      <c r="BC250" s="78" t="str">
        <f>REPLACE(INDEX(GroupVertices[Group],MATCH(Edges25[[#This Row],[Vertex 2]],GroupVertices[Vertex],0)),1,1,"")</f>
        <v>5</v>
      </c>
      <c r="BD250" s="48">
        <v>0</v>
      </c>
      <c r="BE250" s="49">
        <v>0</v>
      </c>
      <c r="BF250" s="48">
        <v>0</v>
      </c>
      <c r="BG250" s="49">
        <v>0</v>
      </c>
      <c r="BH250" s="48">
        <v>0</v>
      </c>
      <c r="BI250" s="49">
        <v>0</v>
      </c>
      <c r="BJ250" s="48">
        <v>15</v>
      </c>
      <c r="BK250" s="49">
        <v>100</v>
      </c>
      <c r="BL250" s="48">
        <v>15</v>
      </c>
    </row>
    <row r="251" spans="1:64" ht="15">
      <c r="A251" s="64" t="s">
        <v>334</v>
      </c>
      <c r="B251" s="64" t="s">
        <v>295</v>
      </c>
      <c r="C251" s="65"/>
      <c r="D251" s="66"/>
      <c r="E251" s="67"/>
      <c r="F251" s="68"/>
      <c r="G251" s="65"/>
      <c r="H251" s="69"/>
      <c r="I251" s="70"/>
      <c r="J251" s="70"/>
      <c r="K251" s="34" t="s">
        <v>65</v>
      </c>
      <c r="L251" s="77">
        <v>358</v>
      </c>
      <c r="M251" s="77"/>
      <c r="N251" s="72"/>
      <c r="O251" s="79" t="s">
        <v>369</v>
      </c>
      <c r="P251" s="81">
        <v>43701.77490740741</v>
      </c>
      <c r="Q251" s="79" t="s">
        <v>526</v>
      </c>
      <c r="R251" s="79"/>
      <c r="S251" s="79"/>
      <c r="T251" s="79" t="s">
        <v>758</v>
      </c>
      <c r="U251" s="79"/>
      <c r="V251" s="83" t="s">
        <v>933</v>
      </c>
      <c r="W251" s="81">
        <v>43701.77490740741</v>
      </c>
      <c r="X251" s="83" t="s">
        <v>1183</v>
      </c>
      <c r="Y251" s="79"/>
      <c r="Z251" s="79"/>
      <c r="AA251" s="85" t="s">
        <v>1443</v>
      </c>
      <c r="AB251" s="79"/>
      <c r="AC251" s="79" t="b">
        <v>0</v>
      </c>
      <c r="AD251" s="79">
        <v>0</v>
      </c>
      <c r="AE251" s="85" t="s">
        <v>1459</v>
      </c>
      <c r="AF251" s="79" t="b">
        <v>0</v>
      </c>
      <c r="AG251" s="79" t="s">
        <v>1467</v>
      </c>
      <c r="AH251" s="79"/>
      <c r="AI251" s="85" t="s">
        <v>1459</v>
      </c>
      <c r="AJ251" s="79" t="b">
        <v>0</v>
      </c>
      <c r="AK251" s="79">
        <v>6</v>
      </c>
      <c r="AL251" s="85" t="s">
        <v>1406</v>
      </c>
      <c r="AM251" s="79" t="s">
        <v>1489</v>
      </c>
      <c r="AN251" s="79" t="b">
        <v>0</v>
      </c>
      <c r="AO251" s="85" t="s">
        <v>1406</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1</v>
      </c>
      <c r="BC251" s="78" t="str">
        <f>REPLACE(INDEX(GroupVertices[Group],MATCH(Edges25[[#This Row],[Vertex 2]],GroupVertices[Vertex],0)),1,1,"")</f>
        <v>1</v>
      </c>
      <c r="BD251" s="48"/>
      <c r="BE251" s="49"/>
      <c r="BF251" s="48"/>
      <c r="BG251" s="49"/>
      <c r="BH251" s="48"/>
      <c r="BI251" s="49"/>
      <c r="BJ251" s="48"/>
      <c r="BK251" s="49"/>
      <c r="BL251" s="48"/>
    </row>
    <row r="252" spans="1:64" ht="15">
      <c r="A252" s="64" t="s">
        <v>299</v>
      </c>
      <c r="B252" s="64" t="s">
        <v>299</v>
      </c>
      <c r="C252" s="65"/>
      <c r="D252" s="66"/>
      <c r="E252" s="67"/>
      <c r="F252" s="68"/>
      <c r="G252" s="65"/>
      <c r="H252" s="69"/>
      <c r="I252" s="70"/>
      <c r="J252" s="70"/>
      <c r="K252" s="34" t="s">
        <v>65</v>
      </c>
      <c r="L252" s="77">
        <v>360</v>
      </c>
      <c r="M252" s="77"/>
      <c r="N252" s="72"/>
      <c r="O252" s="79" t="s">
        <v>176</v>
      </c>
      <c r="P252" s="81">
        <v>43689.46686342593</v>
      </c>
      <c r="Q252" s="79" t="s">
        <v>552</v>
      </c>
      <c r="R252" s="83" t="s">
        <v>632</v>
      </c>
      <c r="S252" s="79" t="s">
        <v>662</v>
      </c>
      <c r="T252" s="79"/>
      <c r="U252" s="83" t="s">
        <v>824</v>
      </c>
      <c r="V252" s="83" t="s">
        <v>824</v>
      </c>
      <c r="W252" s="81">
        <v>43689.46686342593</v>
      </c>
      <c r="X252" s="83" t="s">
        <v>1184</v>
      </c>
      <c r="Y252" s="79"/>
      <c r="Z252" s="79"/>
      <c r="AA252" s="85" t="s">
        <v>1444</v>
      </c>
      <c r="AB252" s="79"/>
      <c r="AC252" s="79" t="b">
        <v>0</v>
      </c>
      <c r="AD252" s="79">
        <v>14</v>
      </c>
      <c r="AE252" s="85" t="s">
        <v>1459</v>
      </c>
      <c r="AF252" s="79" t="b">
        <v>0</v>
      </c>
      <c r="AG252" s="79" t="s">
        <v>1467</v>
      </c>
      <c r="AH252" s="79"/>
      <c r="AI252" s="85" t="s">
        <v>1459</v>
      </c>
      <c r="AJ252" s="79" t="b">
        <v>0</v>
      </c>
      <c r="AK252" s="79">
        <v>3</v>
      </c>
      <c r="AL252" s="85" t="s">
        <v>1459</v>
      </c>
      <c r="AM252" s="79" t="s">
        <v>1486</v>
      </c>
      <c r="AN252" s="79" t="b">
        <v>0</v>
      </c>
      <c r="AO252" s="85" t="s">
        <v>1444</v>
      </c>
      <c r="AP252" s="79" t="s">
        <v>1499</v>
      </c>
      <c r="AQ252" s="79">
        <v>0</v>
      </c>
      <c r="AR252" s="79">
        <v>0</v>
      </c>
      <c r="AS252" s="79"/>
      <c r="AT252" s="79"/>
      <c r="AU252" s="79"/>
      <c r="AV252" s="79"/>
      <c r="AW252" s="79"/>
      <c r="AX252" s="79"/>
      <c r="AY252" s="79"/>
      <c r="AZ252" s="79"/>
      <c r="BA252">
        <v>5</v>
      </c>
      <c r="BB252" s="78" t="str">
        <f>REPLACE(INDEX(GroupVertices[Group],MATCH(Edges25[[#This Row],[Vertex 1]],GroupVertices[Vertex],0)),1,1,"")</f>
        <v>4</v>
      </c>
      <c r="BC252" s="78" t="str">
        <f>REPLACE(INDEX(GroupVertices[Group],MATCH(Edges25[[#This Row],[Vertex 2]],GroupVertices[Vertex],0)),1,1,"")</f>
        <v>4</v>
      </c>
      <c r="BD252" s="48">
        <v>3</v>
      </c>
      <c r="BE252" s="49">
        <v>9.67741935483871</v>
      </c>
      <c r="BF252" s="48">
        <v>0</v>
      </c>
      <c r="BG252" s="49">
        <v>0</v>
      </c>
      <c r="BH252" s="48">
        <v>0</v>
      </c>
      <c r="BI252" s="49">
        <v>0</v>
      </c>
      <c r="BJ252" s="48">
        <v>28</v>
      </c>
      <c r="BK252" s="49">
        <v>90.3225806451613</v>
      </c>
      <c r="BL252" s="48">
        <v>31</v>
      </c>
    </row>
    <row r="253" spans="1:64" ht="15">
      <c r="A253" s="64" t="s">
        <v>299</v>
      </c>
      <c r="B253" s="64" t="s">
        <v>299</v>
      </c>
      <c r="C253" s="65"/>
      <c r="D253" s="66"/>
      <c r="E253" s="67"/>
      <c r="F253" s="68"/>
      <c r="G253" s="65"/>
      <c r="H253" s="69"/>
      <c r="I253" s="70"/>
      <c r="J253" s="70"/>
      <c r="K253" s="34" t="s">
        <v>65</v>
      </c>
      <c r="L253" s="77">
        <v>361</v>
      </c>
      <c r="M253" s="77"/>
      <c r="N253" s="72"/>
      <c r="O253" s="79" t="s">
        <v>176</v>
      </c>
      <c r="P253" s="81">
        <v>43689.61672453704</v>
      </c>
      <c r="Q253" s="79" t="s">
        <v>553</v>
      </c>
      <c r="R253" s="83" t="s">
        <v>633</v>
      </c>
      <c r="S253" s="79" t="s">
        <v>663</v>
      </c>
      <c r="T253" s="79"/>
      <c r="U253" s="83" t="s">
        <v>825</v>
      </c>
      <c r="V253" s="83" t="s">
        <v>825</v>
      </c>
      <c r="W253" s="81">
        <v>43689.61672453704</v>
      </c>
      <c r="X253" s="83" t="s">
        <v>1185</v>
      </c>
      <c r="Y253" s="79"/>
      <c r="Z253" s="79"/>
      <c r="AA253" s="85" t="s">
        <v>1445</v>
      </c>
      <c r="AB253" s="79"/>
      <c r="AC253" s="79" t="b">
        <v>0</v>
      </c>
      <c r="AD253" s="79">
        <v>13</v>
      </c>
      <c r="AE253" s="85" t="s">
        <v>1459</v>
      </c>
      <c r="AF253" s="79" t="b">
        <v>0</v>
      </c>
      <c r="AG253" s="79" t="s">
        <v>1467</v>
      </c>
      <c r="AH253" s="79"/>
      <c r="AI253" s="85" t="s">
        <v>1459</v>
      </c>
      <c r="AJ253" s="79" t="b">
        <v>0</v>
      </c>
      <c r="AK253" s="79">
        <v>4</v>
      </c>
      <c r="AL253" s="85" t="s">
        <v>1459</v>
      </c>
      <c r="AM253" s="79" t="s">
        <v>1486</v>
      </c>
      <c r="AN253" s="79" t="b">
        <v>0</v>
      </c>
      <c r="AO253" s="85" t="s">
        <v>1445</v>
      </c>
      <c r="AP253" s="79" t="s">
        <v>1499</v>
      </c>
      <c r="AQ253" s="79">
        <v>0</v>
      </c>
      <c r="AR253" s="79">
        <v>0</v>
      </c>
      <c r="AS253" s="79"/>
      <c r="AT253" s="79"/>
      <c r="AU253" s="79"/>
      <c r="AV253" s="79"/>
      <c r="AW253" s="79"/>
      <c r="AX253" s="79"/>
      <c r="AY253" s="79"/>
      <c r="AZ253" s="79"/>
      <c r="BA253">
        <v>5</v>
      </c>
      <c r="BB253" s="78" t="str">
        <f>REPLACE(INDEX(GroupVertices[Group],MATCH(Edges25[[#This Row],[Vertex 1]],GroupVertices[Vertex],0)),1,1,"")</f>
        <v>4</v>
      </c>
      <c r="BC253" s="78" t="str">
        <f>REPLACE(INDEX(GroupVertices[Group],MATCH(Edges25[[#This Row],[Vertex 2]],GroupVertices[Vertex],0)),1,1,"")</f>
        <v>4</v>
      </c>
      <c r="BD253" s="48">
        <v>0</v>
      </c>
      <c r="BE253" s="49">
        <v>0</v>
      </c>
      <c r="BF253" s="48">
        <v>2</v>
      </c>
      <c r="BG253" s="49">
        <v>5</v>
      </c>
      <c r="BH253" s="48">
        <v>0</v>
      </c>
      <c r="BI253" s="49">
        <v>0</v>
      </c>
      <c r="BJ253" s="48">
        <v>38</v>
      </c>
      <c r="BK253" s="49">
        <v>95</v>
      </c>
      <c r="BL253" s="48">
        <v>40</v>
      </c>
    </row>
    <row r="254" spans="1:64" ht="15">
      <c r="A254" s="64" t="s">
        <v>299</v>
      </c>
      <c r="B254" s="64" t="s">
        <v>299</v>
      </c>
      <c r="C254" s="65"/>
      <c r="D254" s="66"/>
      <c r="E254" s="67"/>
      <c r="F254" s="68"/>
      <c r="G254" s="65"/>
      <c r="H254" s="69"/>
      <c r="I254" s="70"/>
      <c r="J254" s="70"/>
      <c r="K254" s="34" t="s">
        <v>65</v>
      </c>
      <c r="L254" s="77">
        <v>362</v>
      </c>
      <c r="M254" s="77"/>
      <c r="N254" s="72"/>
      <c r="O254" s="79" t="s">
        <v>176</v>
      </c>
      <c r="P254" s="81">
        <v>43693.406909722224</v>
      </c>
      <c r="Q254" s="79" t="s">
        <v>554</v>
      </c>
      <c r="R254" s="83" t="s">
        <v>633</v>
      </c>
      <c r="S254" s="79" t="s">
        <v>663</v>
      </c>
      <c r="T254" s="79"/>
      <c r="U254" s="83" t="s">
        <v>826</v>
      </c>
      <c r="V254" s="83" t="s">
        <v>826</v>
      </c>
      <c r="W254" s="81">
        <v>43693.406909722224</v>
      </c>
      <c r="X254" s="83" t="s">
        <v>1186</v>
      </c>
      <c r="Y254" s="79"/>
      <c r="Z254" s="79"/>
      <c r="AA254" s="85" t="s">
        <v>1446</v>
      </c>
      <c r="AB254" s="79"/>
      <c r="AC254" s="79" t="b">
        <v>0</v>
      </c>
      <c r="AD254" s="79">
        <v>7</v>
      </c>
      <c r="AE254" s="85" t="s">
        <v>1459</v>
      </c>
      <c r="AF254" s="79" t="b">
        <v>0</v>
      </c>
      <c r="AG254" s="79" t="s">
        <v>1467</v>
      </c>
      <c r="AH254" s="79"/>
      <c r="AI254" s="85" t="s">
        <v>1459</v>
      </c>
      <c r="AJ254" s="79" t="b">
        <v>0</v>
      </c>
      <c r="AK254" s="79">
        <v>2</v>
      </c>
      <c r="AL254" s="85" t="s">
        <v>1459</v>
      </c>
      <c r="AM254" s="79" t="s">
        <v>1486</v>
      </c>
      <c r="AN254" s="79" t="b">
        <v>0</v>
      </c>
      <c r="AO254" s="85" t="s">
        <v>1446</v>
      </c>
      <c r="AP254" s="79" t="s">
        <v>1499</v>
      </c>
      <c r="AQ254" s="79">
        <v>0</v>
      </c>
      <c r="AR254" s="79">
        <v>0</v>
      </c>
      <c r="AS254" s="79"/>
      <c r="AT254" s="79"/>
      <c r="AU254" s="79"/>
      <c r="AV254" s="79"/>
      <c r="AW254" s="79"/>
      <c r="AX254" s="79"/>
      <c r="AY254" s="79"/>
      <c r="AZ254" s="79"/>
      <c r="BA254">
        <v>5</v>
      </c>
      <c r="BB254" s="78" t="str">
        <f>REPLACE(INDEX(GroupVertices[Group],MATCH(Edges25[[#This Row],[Vertex 1]],GroupVertices[Vertex],0)),1,1,"")</f>
        <v>4</v>
      </c>
      <c r="BC254" s="78" t="str">
        <f>REPLACE(INDEX(GroupVertices[Group],MATCH(Edges25[[#This Row],[Vertex 2]],GroupVertices[Vertex],0)),1,1,"")</f>
        <v>4</v>
      </c>
      <c r="BD254" s="48">
        <v>0</v>
      </c>
      <c r="BE254" s="49">
        <v>0</v>
      </c>
      <c r="BF254" s="48">
        <v>2</v>
      </c>
      <c r="BG254" s="49">
        <v>5</v>
      </c>
      <c r="BH254" s="48">
        <v>0</v>
      </c>
      <c r="BI254" s="49">
        <v>0</v>
      </c>
      <c r="BJ254" s="48">
        <v>38</v>
      </c>
      <c r="BK254" s="49">
        <v>95</v>
      </c>
      <c r="BL254" s="48">
        <v>40</v>
      </c>
    </row>
    <row r="255" spans="1:64" ht="15">
      <c r="A255" s="64" t="s">
        <v>299</v>
      </c>
      <c r="B255" s="64" t="s">
        <v>299</v>
      </c>
      <c r="C255" s="65"/>
      <c r="D255" s="66"/>
      <c r="E255" s="67"/>
      <c r="F255" s="68"/>
      <c r="G255" s="65"/>
      <c r="H255" s="69"/>
      <c r="I255" s="70"/>
      <c r="J255" s="70"/>
      <c r="K255" s="34" t="s">
        <v>65</v>
      </c>
      <c r="L255" s="77">
        <v>365</v>
      </c>
      <c r="M255" s="77"/>
      <c r="N255" s="72"/>
      <c r="O255" s="79" t="s">
        <v>176</v>
      </c>
      <c r="P255" s="81">
        <v>43696.583090277774</v>
      </c>
      <c r="Q255" s="79" t="s">
        <v>555</v>
      </c>
      <c r="R255" s="83" t="s">
        <v>634</v>
      </c>
      <c r="S255" s="79" t="s">
        <v>645</v>
      </c>
      <c r="T255" s="79"/>
      <c r="U255" s="83" t="s">
        <v>827</v>
      </c>
      <c r="V255" s="83" t="s">
        <v>827</v>
      </c>
      <c r="W255" s="81">
        <v>43696.583090277774</v>
      </c>
      <c r="X255" s="83" t="s">
        <v>1187</v>
      </c>
      <c r="Y255" s="79"/>
      <c r="Z255" s="79"/>
      <c r="AA255" s="85" t="s">
        <v>1447</v>
      </c>
      <c r="AB255" s="79"/>
      <c r="AC255" s="79" t="b">
        <v>0</v>
      </c>
      <c r="AD255" s="79">
        <v>6</v>
      </c>
      <c r="AE255" s="85" t="s">
        <v>1459</v>
      </c>
      <c r="AF255" s="79" t="b">
        <v>0</v>
      </c>
      <c r="AG255" s="79" t="s">
        <v>1467</v>
      </c>
      <c r="AH255" s="79"/>
      <c r="AI255" s="85" t="s">
        <v>1459</v>
      </c>
      <c r="AJ255" s="79" t="b">
        <v>0</v>
      </c>
      <c r="AK255" s="79">
        <v>1</v>
      </c>
      <c r="AL255" s="85" t="s">
        <v>1459</v>
      </c>
      <c r="AM255" s="79" t="s">
        <v>1486</v>
      </c>
      <c r="AN255" s="79" t="b">
        <v>0</v>
      </c>
      <c r="AO255" s="85" t="s">
        <v>1447</v>
      </c>
      <c r="AP255" s="79" t="s">
        <v>176</v>
      </c>
      <c r="AQ255" s="79">
        <v>0</v>
      </c>
      <c r="AR255" s="79">
        <v>0</v>
      </c>
      <c r="AS255" s="79"/>
      <c r="AT255" s="79"/>
      <c r="AU255" s="79"/>
      <c r="AV255" s="79"/>
      <c r="AW255" s="79"/>
      <c r="AX255" s="79"/>
      <c r="AY255" s="79"/>
      <c r="AZ255" s="79"/>
      <c r="BA255">
        <v>5</v>
      </c>
      <c r="BB255" s="78" t="str">
        <f>REPLACE(INDEX(GroupVertices[Group],MATCH(Edges25[[#This Row],[Vertex 1]],GroupVertices[Vertex],0)),1,1,"")</f>
        <v>4</v>
      </c>
      <c r="BC255" s="78" t="str">
        <f>REPLACE(INDEX(GroupVertices[Group],MATCH(Edges25[[#This Row],[Vertex 2]],GroupVertices[Vertex],0)),1,1,"")</f>
        <v>4</v>
      </c>
      <c r="BD255" s="48">
        <v>1</v>
      </c>
      <c r="BE255" s="49">
        <v>3.3333333333333335</v>
      </c>
      <c r="BF255" s="48">
        <v>0</v>
      </c>
      <c r="BG255" s="49">
        <v>0</v>
      </c>
      <c r="BH255" s="48">
        <v>0</v>
      </c>
      <c r="BI255" s="49">
        <v>0</v>
      </c>
      <c r="BJ255" s="48">
        <v>29</v>
      </c>
      <c r="BK255" s="49">
        <v>96.66666666666667</v>
      </c>
      <c r="BL255" s="48">
        <v>30</v>
      </c>
    </row>
    <row r="256" spans="1:64" ht="15">
      <c r="A256" s="64" t="s">
        <v>299</v>
      </c>
      <c r="B256" s="64" t="s">
        <v>299</v>
      </c>
      <c r="C256" s="65"/>
      <c r="D256" s="66"/>
      <c r="E256" s="67"/>
      <c r="F256" s="68"/>
      <c r="G256" s="65"/>
      <c r="H256" s="69"/>
      <c r="I256" s="70"/>
      <c r="J256" s="70"/>
      <c r="K256" s="34" t="s">
        <v>65</v>
      </c>
      <c r="L256" s="77">
        <v>366</v>
      </c>
      <c r="M256" s="77"/>
      <c r="N256" s="72"/>
      <c r="O256" s="79" t="s">
        <v>176</v>
      </c>
      <c r="P256" s="81">
        <v>43697.485659722224</v>
      </c>
      <c r="Q256" s="79" t="s">
        <v>556</v>
      </c>
      <c r="R256" s="83" t="s">
        <v>582</v>
      </c>
      <c r="S256" s="79" t="s">
        <v>645</v>
      </c>
      <c r="T256" s="79"/>
      <c r="U256" s="83" t="s">
        <v>828</v>
      </c>
      <c r="V256" s="83" t="s">
        <v>828</v>
      </c>
      <c r="W256" s="81">
        <v>43697.485659722224</v>
      </c>
      <c r="X256" s="83" t="s">
        <v>1188</v>
      </c>
      <c r="Y256" s="79"/>
      <c r="Z256" s="79"/>
      <c r="AA256" s="85" t="s">
        <v>1448</v>
      </c>
      <c r="AB256" s="79"/>
      <c r="AC256" s="79" t="b">
        <v>0</v>
      </c>
      <c r="AD256" s="79">
        <v>31</v>
      </c>
      <c r="AE256" s="85" t="s">
        <v>1459</v>
      </c>
      <c r="AF256" s="79" t="b">
        <v>0</v>
      </c>
      <c r="AG256" s="79" t="s">
        <v>1467</v>
      </c>
      <c r="AH256" s="79"/>
      <c r="AI256" s="85" t="s">
        <v>1459</v>
      </c>
      <c r="AJ256" s="79" t="b">
        <v>0</v>
      </c>
      <c r="AK256" s="79">
        <v>4</v>
      </c>
      <c r="AL256" s="85" t="s">
        <v>1459</v>
      </c>
      <c r="AM256" s="79" t="s">
        <v>1486</v>
      </c>
      <c r="AN256" s="79" t="b">
        <v>0</v>
      </c>
      <c r="AO256" s="85" t="s">
        <v>1448</v>
      </c>
      <c r="AP256" s="79" t="s">
        <v>176</v>
      </c>
      <c r="AQ256" s="79">
        <v>0</v>
      </c>
      <c r="AR256" s="79">
        <v>0</v>
      </c>
      <c r="AS256" s="79"/>
      <c r="AT256" s="79"/>
      <c r="AU256" s="79"/>
      <c r="AV256" s="79"/>
      <c r="AW256" s="79"/>
      <c r="AX256" s="79"/>
      <c r="AY256" s="79"/>
      <c r="AZ256" s="79"/>
      <c r="BA256">
        <v>5</v>
      </c>
      <c r="BB256" s="78" t="str">
        <f>REPLACE(INDEX(GroupVertices[Group],MATCH(Edges25[[#This Row],[Vertex 1]],GroupVertices[Vertex],0)),1,1,"")</f>
        <v>4</v>
      </c>
      <c r="BC256" s="78" t="str">
        <f>REPLACE(INDEX(GroupVertices[Group],MATCH(Edges25[[#This Row],[Vertex 2]],GroupVertices[Vertex],0)),1,1,"")</f>
        <v>4</v>
      </c>
      <c r="BD256" s="48">
        <v>1</v>
      </c>
      <c r="BE256" s="49">
        <v>3.125</v>
      </c>
      <c r="BF256" s="48">
        <v>0</v>
      </c>
      <c r="BG256" s="49">
        <v>0</v>
      </c>
      <c r="BH256" s="48">
        <v>0</v>
      </c>
      <c r="BI256" s="49">
        <v>0</v>
      </c>
      <c r="BJ256" s="48">
        <v>31</v>
      </c>
      <c r="BK256" s="49">
        <v>96.875</v>
      </c>
      <c r="BL256" s="48">
        <v>32</v>
      </c>
    </row>
    <row r="257" spans="1:64" ht="15">
      <c r="A257" s="64" t="s">
        <v>295</v>
      </c>
      <c r="B257" s="64" t="s">
        <v>299</v>
      </c>
      <c r="C257" s="65"/>
      <c r="D257" s="66"/>
      <c r="E257" s="67"/>
      <c r="F257" s="68"/>
      <c r="G257" s="65"/>
      <c r="H257" s="69"/>
      <c r="I257" s="70"/>
      <c r="J257" s="70"/>
      <c r="K257" s="34" t="s">
        <v>66</v>
      </c>
      <c r="L257" s="77">
        <v>367</v>
      </c>
      <c r="M257" s="77"/>
      <c r="N257" s="72"/>
      <c r="O257" s="79" t="s">
        <v>369</v>
      </c>
      <c r="P257" s="81">
        <v>43689.472719907404</v>
      </c>
      <c r="Q257" s="79" t="s">
        <v>557</v>
      </c>
      <c r="R257" s="79"/>
      <c r="S257" s="79"/>
      <c r="T257" s="79"/>
      <c r="U257" s="79"/>
      <c r="V257" s="83" t="s">
        <v>903</v>
      </c>
      <c r="W257" s="81">
        <v>43689.472719907404</v>
      </c>
      <c r="X257" s="83" t="s">
        <v>1189</v>
      </c>
      <c r="Y257" s="79"/>
      <c r="Z257" s="79"/>
      <c r="AA257" s="85" t="s">
        <v>1449</v>
      </c>
      <c r="AB257" s="79"/>
      <c r="AC257" s="79" t="b">
        <v>0</v>
      </c>
      <c r="AD257" s="79">
        <v>0</v>
      </c>
      <c r="AE257" s="85" t="s">
        <v>1459</v>
      </c>
      <c r="AF257" s="79" t="b">
        <v>0</v>
      </c>
      <c r="AG257" s="79" t="s">
        <v>1467</v>
      </c>
      <c r="AH257" s="79"/>
      <c r="AI257" s="85" t="s">
        <v>1459</v>
      </c>
      <c r="AJ257" s="79" t="b">
        <v>0</v>
      </c>
      <c r="AK257" s="79">
        <v>3</v>
      </c>
      <c r="AL257" s="85" t="s">
        <v>1444</v>
      </c>
      <c r="AM257" s="79" t="s">
        <v>1487</v>
      </c>
      <c r="AN257" s="79" t="b">
        <v>0</v>
      </c>
      <c r="AO257" s="85" t="s">
        <v>1444</v>
      </c>
      <c r="AP257" s="79" t="s">
        <v>176</v>
      </c>
      <c r="AQ257" s="79">
        <v>0</v>
      </c>
      <c r="AR257" s="79">
        <v>0</v>
      </c>
      <c r="AS257" s="79"/>
      <c r="AT257" s="79"/>
      <c r="AU257" s="79"/>
      <c r="AV257" s="79"/>
      <c r="AW257" s="79"/>
      <c r="AX257" s="79"/>
      <c r="AY257" s="79"/>
      <c r="AZ257" s="79"/>
      <c r="BA257">
        <v>5</v>
      </c>
      <c r="BB257" s="78" t="str">
        <f>REPLACE(INDEX(GroupVertices[Group],MATCH(Edges25[[#This Row],[Vertex 1]],GroupVertices[Vertex],0)),1,1,"")</f>
        <v>1</v>
      </c>
      <c r="BC257" s="78" t="str">
        <f>REPLACE(INDEX(GroupVertices[Group],MATCH(Edges25[[#This Row],[Vertex 2]],GroupVertices[Vertex],0)),1,1,"")</f>
        <v>4</v>
      </c>
      <c r="BD257" s="48">
        <v>2</v>
      </c>
      <c r="BE257" s="49">
        <v>8.695652173913043</v>
      </c>
      <c r="BF257" s="48">
        <v>0</v>
      </c>
      <c r="BG257" s="49">
        <v>0</v>
      </c>
      <c r="BH257" s="48">
        <v>0</v>
      </c>
      <c r="BI257" s="49">
        <v>0</v>
      </c>
      <c r="BJ257" s="48">
        <v>21</v>
      </c>
      <c r="BK257" s="49">
        <v>91.30434782608695</v>
      </c>
      <c r="BL257" s="48">
        <v>23</v>
      </c>
    </row>
    <row r="258" spans="1:64" ht="15">
      <c r="A258" s="64" t="s">
        <v>295</v>
      </c>
      <c r="B258" s="64" t="s">
        <v>299</v>
      </c>
      <c r="C258" s="65"/>
      <c r="D258" s="66"/>
      <c r="E258" s="67"/>
      <c r="F258" s="68"/>
      <c r="G258" s="65"/>
      <c r="H258" s="69"/>
      <c r="I258" s="70"/>
      <c r="J258" s="70"/>
      <c r="K258" s="34" t="s">
        <v>66</v>
      </c>
      <c r="L258" s="77">
        <v>368</v>
      </c>
      <c r="M258" s="77"/>
      <c r="N258" s="72"/>
      <c r="O258" s="79" t="s">
        <v>369</v>
      </c>
      <c r="P258" s="81">
        <v>43690.29015046296</v>
      </c>
      <c r="Q258" s="79" t="s">
        <v>558</v>
      </c>
      <c r="R258" s="79"/>
      <c r="S258" s="79"/>
      <c r="T258" s="79"/>
      <c r="U258" s="79"/>
      <c r="V258" s="83" t="s">
        <v>903</v>
      </c>
      <c r="W258" s="81">
        <v>43690.29015046296</v>
      </c>
      <c r="X258" s="83" t="s">
        <v>1190</v>
      </c>
      <c r="Y258" s="79"/>
      <c r="Z258" s="79"/>
      <c r="AA258" s="85" t="s">
        <v>1450</v>
      </c>
      <c r="AB258" s="79"/>
      <c r="AC258" s="79" t="b">
        <v>0</v>
      </c>
      <c r="AD258" s="79">
        <v>0</v>
      </c>
      <c r="AE258" s="85" t="s">
        <v>1459</v>
      </c>
      <c r="AF258" s="79" t="b">
        <v>0</v>
      </c>
      <c r="AG258" s="79" t="s">
        <v>1467</v>
      </c>
      <c r="AH258" s="79"/>
      <c r="AI258" s="85" t="s">
        <v>1459</v>
      </c>
      <c r="AJ258" s="79" t="b">
        <v>0</v>
      </c>
      <c r="AK258" s="79">
        <v>4</v>
      </c>
      <c r="AL258" s="85" t="s">
        <v>1445</v>
      </c>
      <c r="AM258" s="79" t="s">
        <v>1487</v>
      </c>
      <c r="AN258" s="79" t="b">
        <v>0</v>
      </c>
      <c r="AO258" s="85" t="s">
        <v>1445</v>
      </c>
      <c r="AP258" s="79" t="s">
        <v>176</v>
      </c>
      <c r="AQ258" s="79">
        <v>0</v>
      </c>
      <c r="AR258" s="79">
        <v>0</v>
      </c>
      <c r="AS258" s="79"/>
      <c r="AT258" s="79"/>
      <c r="AU258" s="79"/>
      <c r="AV258" s="79"/>
      <c r="AW258" s="79"/>
      <c r="AX258" s="79"/>
      <c r="AY258" s="79"/>
      <c r="AZ258" s="79"/>
      <c r="BA258">
        <v>5</v>
      </c>
      <c r="BB258" s="78" t="str">
        <f>REPLACE(INDEX(GroupVertices[Group],MATCH(Edges25[[#This Row],[Vertex 1]],GroupVertices[Vertex],0)),1,1,"")</f>
        <v>1</v>
      </c>
      <c r="BC258" s="78" t="str">
        <f>REPLACE(INDEX(GroupVertices[Group],MATCH(Edges25[[#This Row],[Vertex 2]],GroupVertices[Vertex],0)),1,1,"")</f>
        <v>4</v>
      </c>
      <c r="BD258" s="48">
        <v>0</v>
      </c>
      <c r="BE258" s="49">
        <v>0</v>
      </c>
      <c r="BF258" s="48">
        <v>0</v>
      </c>
      <c r="BG258" s="49">
        <v>0</v>
      </c>
      <c r="BH258" s="48">
        <v>0</v>
      </c>
      <c r="BI258" s="49">
        <v>0</v>
      </c>
      <c r="BJ258" s="48">
        <v>20</v>
      </c>
      <c r="BK258" s="49">
        <v>100</v>
      </c>
      <c r="BL258" s="48">
        <v>20</v>
      </c>
    </row>
    <row r="259" spans="1:64" ht="15">
      <c r="A259" s="64" t="s">
        <v>295</v>
      </c>
      <c r="B259" s="64" t="s">
        <v>299</v>
      </c>
      <c r="C259" s="65"/>
      <c r="D259" s="66"/>
      <c r="E259" s="67"/>
      <c r="F259" s="68"/>
      <c r="G259" s="65"/>
      <c r="H259" s="69"/>
      <c r="I259" s="70"/>
      <c r="J259" s="70"/>
      <c r="K259" s="34" t="s">
        <v>66</v>
      </c>
      <c r="L259" s="77">
        <v>370</v>
      </c>
      <c r="M259" s="77"/>
      <c r="N259" s="72"/>
      <c r="O259" s="79" t="s">
        <v>369</v>
      </c>
      <c r="P259" s="81">
        <v>43693.41473379629</v>
      </c>
      <c r="Q259" s="79" t="s">
        <v>559</v>
      </c>
      <c r="R259" s="79"/>
      <c r="S259" s="79"/>
      <c r="T259" s="79"/>
      <c r="U259" s="79"/>
      <c r="V259" s="83" t="s">
        <v>903</v>
      </c>
      <c r="W259" s="81">
        <v>43693.41473379629</v>
      </c>
      <c r="X259" s="83" t="s">
        <v>1191</v>
      </c>
      <c r="Y259" s="79"/>
      <c r="Z259" s="79"/>
      <c r="AA259" s="85" t="s">
        <v>1451</v>
      </c>
      <c r="AB259" s="79"/>
      <c r="AC259" s="79" t="b">
        <v>0</v>
      </c>
      <c r="AD259" s="79">
        <v>0</v>
      </c>
      <c r="AE259" s="85" t="s">
        <v>1459</v>
      </c>
      <c r="AF259" s="79" t="b">
        <v>0</v>
      </c>
      <c r="AG259" s="79" t="s">
        <v>1467</v>
      </c>
      <c r="AH259" s="79"/>
      <c r="AI259" s="85" t="s">
        <v>1459</v>
      </c>
      <c r="AJ259" s="79" t="b">
        <v>0</v>
      </c>
      <c r="AK259" s="79">
        <v>2</v>
      </c>
      <c r="AL259" s="85" t="s">
        <v>1446</v>
      </c>
      <c r="AM259" s="79" t="s">
        <v>1487</v>
      </c>
      <c r="AN259" s="79" t="b">
        <v>0</v>
      </c>
      <c r="AO259" s="85" t="s">
        <v>1446</v>
      </c>
      <c r="AP259" s="79" t="s">
        <v>176</v>
      </c>
      <c r="AQ259" s="79">
        <v>0</v>
      </c>
      <c r="AR259" s="79">
        <v>0</v>
      </c>
      <c r="AS259" s="79"/>
      <c r="AT259" s="79"/>
      <c r="AU259" s="79"/>
      <c r="AV259" s="79"/>
      <c r="AW259" s="79"/>
      <c r="AX259" s="79"/>
      <c r="AY259" s="79"/>
      <c r="AZ259" s="79"/>
      <c r="BA259">
        <v>5</v>
      </c>
      <c r="BB259" s="78" t="str">
        <f>REPLACE(INDEX(GroupVertices[Group],MATCH(Edges25[[#This Row],[Vertex 1]],GroupVertices[Vertex],0)),1,1,"")</f>
        <v>1</v>
      </c>
      <c r="BC259" s="78" t="str">
        <f>REPLACE(INDEX(GroupVertices[Group],MATCH(Edges25[[#This Row],[Vertex 2]],GroupVertices[Vertex],0)),1,1,"")</f>
        <v>4</v>
      </c>
      <c r="BD259" s="48">
        <v>0</v>
      </c>
      <c r="BE259" s="49">
        <v>0</v>
      </c>
      <c r="BF259" s="48">
        <v>0</v>
      </c>
      <c r="BG259" s="49">
        <v>0</v>
      </c>
      <c r="BH259" s="48">
        <v>0</v>
      </c>
      <c r="BI259" s="49">
        <v>0</v>
      </c>
      <c r="BJ259" s="48">
        <v>20</v>
      </c>
      <c r="BK259" s="49">
        <v>100</v>
      </c>
      <c r="BL259" s="48">
        <v>20</v>
      </c>
    </row>
    <row r="260" spans="1:64" ht="15">
      <c r="A260" s="64" t="s">
        <v>295</v>
      </c>
      <c r="B260" s="64" t="s">
        <v>299</v>
      </c>
      <c r="C260" s="65"/>
      <c r="D260" s="66"/>
      <c r="E260" s="67"/>
      <c r="F260" s="68"/>
      <c r="G260" s="65"/>
      <c r="H260" s="69"/>
      <c r="I260" s="70"/>
      <c r="J260" s="70"/>
      <c r="K260" s="34" t="s">
        <v>66</v>
      </c>
      <c r="L260" s="77">
        <v>371</v>
      </c>
      <c r="M260" s="77"/>
      <c r="N260" s="72"/>
      <c r="O260" s="79" t="s">
        <v>369</v>
      </c>
      <c r="P260" s="81">
        <v>43697.23979166667</v>
      </c>
      <c r="Q260" s="79" t="s">
        <v>438</v>
      </c>
      <c r="R260" s="79"/>
      <c r="S260" s="79"/>
      <c r="T260" s="79"/>
      <c r="U260" s="79"/>
      <c r="V260" s="83" t="s">
        <v>903</v>
      </c>
      <c r="W260" s="81">
        <v>43697.23979166667</v>
      </c>
      <c r="X260" s="83" t="s">
        <v>1192</v>
      </c>
      <c r="Y260" s="79"/>
      <c r="Z260" s="79"/>
      <c r="AA260" s="85" t="s">
        <v>1452</v>
      </c>
      <c r="AB260" s="79"/>
      <c r="AC260" s="79" t="b">
        <v>0</v>
      </c>
      <c r="AD260" s="79">
        <v>0</v>
      </c>
      <c r="AE260" s="85" t="s">
        <v>1459</v>
      </c>
      <c r="AF260" s="79" t="b">
        <v>0</v>
      </c>
      <c r="AG260" s="79" t="s">
        <v>1467</v>
      </c>
      <c r="AH260" s="79"/>
      <c r="AI260" s="85" t="s">
        <v>1459</v>
      </c>
      <c r="AJ260" s="79" t="b">
        <v>0</v>
      </c>
      <c r="AK260" s="79">
        <v>1</v>
      </c>
      <c r="AL260" s="85" t="s">
        <v>1447</v>
      </c>
      <c r="AM260" s="79" t="s">
        <v>1487</v>
      </c>
      <c r="AN260" s="79" t="b">
        <v>0</v>
      </c>
      <c r="AO260" s="85" t="s">
        <v>1447</v>
      </c>
      <c r="AP260" s="79" t="s">
        <v>176</v>
      </c>
      <c r="AQ260" s="79">
        <v>0</v>
      </c>
      <c r="AR260" s="79">
        <v>0</v>
      </c>
      <c r="AS260" s="79"/>
      <c r="AT260" s="79"/>
      <c r="AU260" s="79"/>
      <c r="AV260" s="79"/>
      <c r="AW260" s="79"/>
      <c r="AX260" s="79"/>
      <c r="AY260" s="79"/>
      <c r="AZ260" s="79"/>
      <c r="BA260">
        <v>5</v>
      </c>
      <c r="BB260" s="78" t="str">
        <f>REPLACE(INDEX(GroupVertices[Group],MATCH(Edges25[[#This Row],[Vertex 1]],GroupVertices[Vertex],0)),1,1,"")</f>
        <v>1</v>
      </c>
      <c r="BC260" s="78" t="str">
        <f>REPLACE(INDEX(GroupVertices[Group],MATCH(Edges25[[#This Row],[Vertex 2]],GroupVertices[Vertex],0)),1,1,"")</f>
        <v>4</v>
      </c>
      <c r="BD260" s="48">
        <v>0</v>
      </c>
      <c r="BE260" s="49">
        <v>0</v>
      </c>
      <c r="BF260" s="48">
        <v>0</v>
      </c>
      <c r="BG260" s="49">
        <v>0</v>
      </c>
      <c r="BH260" s="48">
        <v>0</v>
      </c>
      <c r="BI260" s="49">
        <v>0</v>
      </c>
      <c r="BJ260" s="48">
        <v>20</v>
      </c>
      <c r="BK260" s="49">
        <v>100</v>
      </c>
      <c r="BL260" s="48">
        <v>20</v>
      </c>
    </row>
    <row r="261" spans="1:64" ht="15">
      <c r="A261" s="64" t="s">
        <v>335</v>
      </c>
      <c r="B261" s="64" t="s">
        <v>299</v>
      </c>
      <c r="C261" s="65"/>
      <c r="D261" s="66"/>
      <c r="E261" s="67"/>
      <c r="F261" s="68"/>
      <c r="G261" s="65"/>
      <c r="H261" s="69"/>
      <c r="I261" s="70"/>
      <c r="J261" s="70"/>
      <c r="K261" s="34" t="s">
        <v>65</v>
      </c>
      <c r="L261" s="77">
        <v>372</v>
      </c>
      <c r="M261" s="77"/>
      <c r="N261" s="72"/>
      <c r="O261" s="79" t="s">
        <v>369</v>
      </c>
      <c r="P261" s="81">
        <v>43697.91554398148</v>
      </c>
      <c r="Q261" s="79" t="s">
        <v>433</v>
      </c>
      <c r="R261" s="79"/>
      <c r="S261" s="79"/>
      <c r="T261" s="79"/>
      <c r="U261" s="79"/>
      <c r="V261" s="83" t="s">
        <v>934</v>
      </c>
      <c r="W261" s="81">
        <v>43697.91554398148</v>
      </c>
      <c r="X261" s="83" t="s">
        <v>1193</v>
      </c>
      <c r="Y261" s="79"/>
      <c r="Z261" s="79"/>
      <c r="AA261" s="85" t="s">
        <v>1453</v>
      </c>
      <c r="AB261" s="79"/>
      <c r="AC261" s="79" t="b">
        <v>0</v>
      </c>
      <c r="AD261" s="79">
        <v>0</v>
      </c>
      <c r="AE261" s="85" t="s">
        <v>1459</v>
      </c>
      <c r="AF261" s="79" t="b">
        <v>0</v>
      </c>
      <c r="AG261" s="79" t="s">
        <v>1467</v>
      </c>
      <c r="AH261" s="79"/>
      <c r="AI261" s="85" t="s">
        <v>1459</v>
      </c>
      <c r="AJ261" s="79" t="b">
        <v>0</v>
      </c>
      <c r="AK261" s="79">
        <v>4</v>
      </c>
      <c r="AL261" s="85" t="s">
        <v>1448</v>
      </c>
      <c r="AM261" s="79" t="s">
        <v>1487</v>
      </c>
      <c r="AN261" s="79" t="b">
        <v>0</v>
      </c>
      <c r="AO261" s="85" t="s">
        <v>1448</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1</v>
      </c>
      <c r="BC261" s="78" t="str">
        <f>REPLACE(INDEX(GroupVertices[Group],MATCH(Edges25[[#This Row],[Vertex 2]],GroupVertices[Vertex],0)),1,1,"")</f>
        <v>4</v>
      </c>
      <c r="BD261" s="48">
        <v>1</v>
      </c>
      <c r="BE261" s="49">
        <v>5</v>
      </c>
      <c r="BF261" s="48">
        <v>0</v>
      </c>
      <c r="BG261" s="49">
        <v>0</v>
      </c>
      <c r="BH261" s="48">
        <v>0</v>
      </c>
      <c r="BI261" s="49">
        <v>0</v>
      </c>
      <c r="BJ261" s="48">
        <v>19</v>
      </c>
      <c r="BK261" s="49">
        <v>95</v>
      </c>
      <c r="BL261" s="48">
        <v>20</v>
      </c>
    </row>
    <row r="262" spans="1:64" ht="15">
      <c r="A262" s="64" t="s">
        <v>335</v>
      </c>
      <c r="B262" s="64" t="s">
        <v>295</v>
      </c>
      <c r="C262" s="65"/>
      <c r="D262" s="66"/>
      <c r="E262" s="67"/>
      <c r="F262" s="68"/>
      <c r="G262" s="65"/>
      <c r="H262" s="69"/>
      <c r="I262" s="70"/>
      <c r="J262" s="70"/>
      <c r="K262" s="34" t="s">
        <v>65</v>
      </c>
      <c r="L262" s="77">
        <v>376</v>
      </c>
      <c r="M262" s="77"/>
      <c r="N262" s="72"/>
      <c r="O262" s="79" t="s">
        <v>369</v>
      </c>
      <c r="P262" s="81">
        <v>43701.94993055556</v>
      </c>
      <c r="Q262" s="79" t="s">
        <v>526</v>
      </c>
      <c r="R262" s="79"/>
      <c r="S262" s="79"/>
      <c r="T262" s="79" t="s">
        <v>758</v>
      </c>
      <c r="U262" s="79"/>
      <c r="V262" s="83" t="s">
        <v>934</v>
      </c>
      <c r="W262" s="81">
        <v>43701.94993055556</v>
      </c>
      <c r="X262" s="83" t="s">
        <v>1194</v>
      </c>
      <c r="Y262" s="79"/>
      <c r="Z262" s="79"/>
      <c r="AA262" s="85" t="s">
        <v>1454</v>
      </c>
      <c r="AB262" s="79"/>
      <c r="AC262" s="79" t="b">
        <v>0</v>
      </c>
      <c r="AD262" s="79">
        <v>0</v>
      </c>
      <c r="AE262" s="85" t="s">
        <v>1459</v>
      </c>
      <c r="AF262" s="79" t="b">
        <v>0</v>
      </c>
      <c r="AG262" s="79" t="s">
        <v>1467</v>
      </c>
      <c r="AH262" s="79"/>
      <c r="AI262" s="85" t="s">
        <v>1459</v>
      </c>
      <c r="AJ262" s="79" t="b">
        <v>0</v>
      </c>
      <c r="AK262" s="79">
        <v>6</v>
      </c>
      <c r="AL262" s="85" t="s">
        <v>1406</v>
      </c>
      <c r="AM262" s="79" t="s">
        <v>1487</v>
      </c>
      <c r="AN262" s="79" t="b">
        <v>0</v>
      </c>
      <c r="AO262" s="85" t="s">
        <v>1406</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1</v>
      </c>
      <c r="BC262" s="78" t="str">
        <f>REPLACE(INDEX(GroupVertices[Group],MATCH(Edges25[[#This Row],[Vertex 2]],GroupVertices[Vertex],0)),1,1,"")</f>
        <v>1</v>
      </c>
      <c r="BD262" s="48"/>
      <c r="BE262" s="49"/>
      <c r="BF262" s="48"/>
      <c r="BG262" s="49"/>
      <c r="BH262" s="48"/>
      <c r="BI262" s="49"/>
      <c r="BJ262" s="48"/>
      <c r="BK262" s="49"/>
      <c r="BL262" s="48"/>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allowBlank="1" showInputMessage="1" showErrorMessage="1" promptTitle="Vertex 2 Name" prompt="Enter the name of the edge's second vertex." sqref="B3:B262"/>
    <dataValidation allowBlank="1" showInputMessage="1" showErrorMessage="1" promptTitle="Vertex 1 Name" prompt="Enter the name of the edge's first vertex." sqref="A3:A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Color" prompt="To select an optional edge color, right-click and select Select Color on the right-click menu." sqref="C3:C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ErrorMessage="1" sqref="N2:N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s>
  <hyperlinks>
    <hyperlink ref="R3" r:id="rId1" display="https://www.instagram.com/p/B1BGPhgpfqw/?igshid=10pgayi8uleke"/>
    <hyperlink ref="R4" r:id="rId2" display="https://nodexlgraphgallery.org/Pages/Graph.aspx?graphID=206380"/>
    <hyperlink ref="R5" r:id="rId3" display="https://nodexlgraphgallery.org/Pages/Graph.aspx?graphID=206378"/>
    <hyperlink ref="R6" r:id="rId4" display="https://www.stara.fi/"/>
    <hyperlink ref="R7" r:id="rId5" display="https://www.stara.fi/"/>
    <hyperlink ref="R8" r:id="rId6" display="https://www.stara.fi/"/>
    <hyperlink ref="R9" r:id="rId7" display="https://www.stara.fi/"/>
    <hyperlink ref="R11" r:id="rId8" display="https://www.stara.fi/"/>
    <hyperlink ref="R12" r:id="rId9" display="https://www.stara.fi/"/>
    <hyperlink ref="R13" r:id="rId10" display="https://www.stara.fi/"/>
    <hyperlink ref="R18" r:id="rId11" display="https://www.instagram.com/p/B1GKDuSBgQi/?igshid=qhdhaofvitur"/>
    <hyperlink ref="R21" r:id="rId12" display="https://www.facebook.com/events/563151180884311/"/>
    <hyperlink ref="R24" r:id="rId13" display="https://twitter.com/classicrockmag/status/1161350456230195200"/>
    <hyperlink ref="R27" r:id="rId14" display="https://twitter.com/Postimuseo/status/1161158937510600704"/>
    <hyperlink ref="R28" r:id="rId15" display="https://news.cision.com/fi/lidl-suomi/r/lidl-aloitti-myymalan-rakennustyot-tampereella,c2880266"/>
    <hyperlink ref="R29" r:id="rId16" display="https://www.loudersound.com/features/we-saw-rammstein-play-two-shows-in-the-most-metal-city-on-the-planet-and-fk"/>
    <hyperlink ref="R31" r:id="rId17" display="https://www.loudersound.com/features/we-saw-rammstein-play-two-shows-in-the-most-metal-city-on-the-planet-and-fk"/>
    <hyperlink ref="R36" r:id="rId18" display="http://destinationrecommended.com/destinations/tampere"/>
    <hyperlink ref="R37" r:id="rId19" display="http://destinationrecommended.com/destinations/tampere"/>
    <hyperlink ref="R43" r:id="rId20" display="https://www.loudersound.com/features/we-saw-rammstein-play-two-shows-in-the-most-metal-city-on-the-planet-and-fk"/>
    <hyperlink ref="R45" r:id="rId21" display="https://yle.fi/uutiset/3-10921628?utm_source=twitter-share&amp;utm_medium=social"/>
    <hyperlink ref="R47" r:id="rId22" display="https://www.stara.fi/"/>
    <hyperlink ref="R50" r:id="rId23" display="https://www.instagram.com/p/B1OL6LhlxmI/?igshid=1atghphcs1qla"/>
    <hyperlink ref="R64" r:id="rId24" display="https://www.instagram.com/p/B1OmTEmC0lA/?igshid=wagz3yv60go4"/>
    <hyperlink ref="R65" r:id="rId25" display="https://www.instagram.com/p/B1Om7_qC8l-/?igshid=1jh5ijvoypl75"/>
    <hyperlink ref="R72" r:id="rId26" display="https://www.instagram.com/p/B1SzBZHh6vL/?igshid=54vcydyvpqe4"/>
    <hyperlink ref="R73" r:id="rId27" display="https://visittampere.fi/hameenpuiston-puistofiesta/"/>
    <hyperlink ref="R77" r:id="rId28" display="https://visittampere.fi/tampere-lakeland-festival/"/>
    <hyperlink ref="R79" r:id="rId29" display="https://twitter.com/TampereRatikka/status/1161559332368130048"/>
    <hyperlink ref="R84" r:id="rId30" display="https://www.loudersound.com/features/we-saw-rammstein-play-two-shows-in-the-most-metal-city-on-the-planet-and-fk"/>
    <hyperlink ref="R93" r:id="rId31" display="https://visittampere.fi/en/articles/tampere-deck-arena/"/>
    <hyperlink ref="R100" r:id="rId32" display="https://visittampere.fi/ajankohtaista/lakesperience-benchmarking-trip-to-germany/"/>
    <hyperlink ref="R101" r:id="rId33" display="https://visittampere.fi/en/tampere-lakeland-festival/"/>
    <hyperlink ref="R103" r:id="rId34" display="https://visittampere.fi/tampere-lakeland-festival/"/>
    <hyperlink ref="R104" r:id="rId35" display="https://kohokohdat.fi/tampere/uusi-japanilainen-ravintola-fujimi/"/>
    <hyperlink ref="R106" r:id="rId36" display="https://www.instagram.com/p/B1MHOOYBjDx/?igshid=1p3utlch07ao2"/>
    <hyperlink ref="R107" r:id="rId37" display="https://www.instagram.com/p/B1fk1POhIJ9/?igshid=93er5usnxk5x"/>
    <hyperlink ref="R108" r:id="rId38" display="https://www.instagram.com/p/B1flQwTBpdU/?igshid=ibyqbafu6fn7"/>
    <hyperlink ref="R109" r:id="rId39" display="https://twitter.com/tamperekaupunki/status/1164779187569168395"/>
    <hyperlink ref="R111" r:id="rId40" display="https://suomenkuvalehti.fi/jutut/kotimaa/skeittaus-on-miljardibisnes-josta-tulee-ensi-kertaa-myos-olympialaji-silti-lautailijoita-ahdistaa-onko-rahina-ja-hauskapito-loppu/"/>
    <hyperlink ref="R112" r:id="rId41" display="https://www.loudersound.com/features/we-saw-rammstein-play-two-shows-in-the-most-metal-city-on-the-planet-and-fk"/>
    <hyperlink ref="R119" r:id="rId42" display="https://www.stara.fi/"/>
    <hyperlink ref="R120" r:id="rId43" display="https://www.loudersound.com/features/we-saw-rammstein-play-two-shows-in-the-most-metal-city-on-the-planet-and-fk"/>
    <hyperlink ref="R124" r:id="rId44" display="https://muumimuseo.fi/en/visit-us/competition/"/>
    <hyperlink ref="R125" r:id="rId45" display="https://visittampere.fi/en/events/moomin-museum-garden-party/"/>
    <hyperlink ref="R130" r:id="rId46" display="https://www.instagram.com/p/B1bl7zynEi5/"/>
    <hyperlink ref="R131" r:id="rId47" display="https://katzenworld.co.uk/2019/08/22/the-cat-cafes-of-finland-and-sweden/"/>
    <hyperlink ref="R134" r:id="rId48" display="https://visittampere.fi/artikkelit/pyoraily-tampereella/"/>
    <hyperlink ref="R136" r:id="rId49" display="https://visittampere.fi/tapahtumat/sastamalan-wanhat-talot/"/>
    <hyperlink ref="R138" r:id="rId50" display="https://visittampere.fi/tapahtumat/tuulensuun-korttelijuhla/"/>
    <hyperlink ref="R139" r:id="rId51" display="https://visittampere.fi/tapahtumat/taidekirja/"/>
    <hyperlink ref="R140" r:id="rId52" display="https://www.stara.fi/"/>
    <hyperlink ref="R141" r:id="rId53" display="https://www.stara.fi/"/>
    <hyperlink ref="R142" r:id="rId54" display="https://www.iltalehti.fi/matkajutut/a/087fe386-bba2-4263-8452-21face928b3f"/>
    <hyperlink ref="R144" r:id="rId55" display="https://visittampere.fi/en/news/paris-north-cape-photo-adventure-arrives-to-tampere/"/>
    <hyperlink ref="R146" r:id="rId56" display="https://www.tamperelainen.fi/artikkeli/791588-kansainvaliset-valokuvaseikkailijat-saapuvat-tampereelle-kohteina-muun-muassa"/>
    <hyperlink ref="R152" r:id="rId57" display="https://www.tampere.fi/material/attachments/uutiskeskus/tampere/h/WmaJ4zXi7/PuutarhajuhlaA5ohjelmakartta-printti.pdf"/>
    <hyperlink ref="R158" r:id="rId58" display="https://visittampere.fi/tapahtumat/hiedanrannan-puutarhajuhlat/"/>
    <hyperlink ref="R160" r:id="rId59" display="https://visittampere.fi/ajankohtaista/g-livelab-tampere-avautuu/"/>
    <hyperlink ref="R161" r:id="rId60" display="https://www.glivelab.fi/tampere/"/>
    <hyperlink ref="R163" r:id="rId61" display="https://visittampere.fi/en/news/paris-north-cape-photo-adventure-arrives-to-tampere/"/>
    <hyperlink ref="R165" r:id="rId62" display="https://visittampere.fi/ajankohtaista/paris-north-cape-photo-adventure-valloittaa-tampereen/"/>
    <hyperlink ref="R166" r:id="rId63" display="https://www.tampere.fi/tampereen-kaupunki/ajankohtaista/tiedotteet/2019/08/17082019_1.html"/>
    <hyperlink ref="R168" r:id="rId64" display="https://www.aamulehti.fi/a/46212f5f-d11d-4e2e-8be6-5566cb5cd397"/>
    <hyperlink ref="R171" r:id="rId65" display="https://twitter.com/UrsulaHelsky/status/1164535848819462144"/>
    <hyperlink ref="R173" r:id="rId66" display="https://www.tampere.fi/tampereen-kaupunki/ajankohtaista/tapahtumat/AEf1RTsup.html.stx"/>
    <hyperlink ref="R175" r:id="rId67" display="https://visittampere.fi/tapahtumat/kortejarven-eloisa-elokuu/"/>
    <hyperlink ref="R176" r:id="rId68" display="https://www.instagram.com/p/B0-8zv5o--V/"/>
    <hyperlink ref="R177" r:id="rId69" display="https://visittampere.fi/tapahtumat/hameenpuiston-puistofiesta/"/>
    <hyperlink ref="R178" r:id="rId70" display="https://www.facebook.com/events/2520347938247384/"/>
    <hyperlink ref="R179" r:id="rId71" display="https://www.loudersound.com/features/we-saw-rammstein-play-two-shows-in-the-most-metal-city-on-the-planet-and-fk"/>
    <hyperlink ref="R181" r:id="rId72" display="https://visittampere.fi/tampere-lakeland-festival/"/>
    <hyperlink ref="R182" r:id="rId73" display="https://visittampere.fi/tapahtumat/pispalan-saunafestivaali/"/>
    <hyperlink ref="R183" r:id="rId74" display="https://visittampere.fi/artikkelit/sarkanniemen-alueen-uudet-palvelut-kysely/"/>
    <hyperlink ref="R185" r:id="rId75" display="https://visittampere.fi/tapahtumat/viikinsaaren-venetsialaiset/"/>
    <hyperlink ref="R191" r:id="rId76" display="https://visittampere.fi/tapahtumat/hameenpuiston-puistofiesta/"/>
    <hyperlink ref="R203" r:id="rId77" display="https://forms.gle/tBuRFGqGaq3gJL5NA"/>
    <hyperlink ref="R204" r:id="rId78" display="https://visittampere.fi/en/tampere-lakeland-festival/"/>
    <hyperlink ref="R208" r:id="rId79" display="https://twitter.com/thisisFINLAND/status/1164877955044192257"/>
    <hyperlink ref="R209" r:id="rId80" display="https://www.instagram.com/p/B1M_D-aBNEv/?igshid=r4pa5o2lv6pg"/>
    <hyperlink ref="R210" r:id="rId81" display="https://www.instagram.com/p/B1hUpDLBies/?igshid=i11ot0i9ax57"/>
    <hyperlink ref="R211" r:id="rId82" display="https://visittampere.fi/en/events/pispala-sauna-festival/"/>
    <hyperlink ref="R212" r:id="rId83" display="https://visittampere.fi/en/events/pispala-sauna-festival/"/>
    <hyperlink ref="R214" r:id="rId84" display="https://visittampere.fi/en/events/pispala-sauna-festival/"/>
    <hyperlink ref="R216" r:id="rId85" display="https://www.instagram.com/p/B1izoMYg58G/?igshid=kob1j5ugmey9"/>
    <hyperlink ref="R218" r:id="rId86" display="https://www.youtube.com/watch?v=Pd65o1jiUXk&amp;feature=youtu.be"/>
    <hyperlink ref="R221" r:id="rId87" display="https://www.loudersound.com/features/we-saw-rammstein-play-two-shows-in-the-most-metal-city-on-the-planet-and-fk"/>
    <hyperlink ref="R222" r:id="rId88" display="https://twitter.com/womex/status/1159773492205821952"/>
    <hyperlink ref="R223" r:id="rId89" display="https://www.instagram.com/p/B0-8zv5o--V/"/>
    <hyperlink ref="R224" r:id="rId90" display="https://www.loudersound.com/features/we-saw-rammstein-play-two-shows-in-the-most-metal-city-on-the-planet-and-fk"/>
    <hyperlink ref="R225" r:id="rId91" display="http://puntomice.com/punto-mice-32/"/>
    <hyperlink ref="R232" r:id="rId92" display="https://twitter.com/VisitTampere/status/1161541871790972928"/>
    <hyperlink ref="R252" r:id="rId93" display="https://www.discoveringfinland.com/destination/the-house-of-mr-clutterbuck/"/>
    <hyperlink ref="R253" r:id="rId94" display="https://www.blockfest.fi/"/>
    <hyperlink ref="R254" r:id="rId95" display="https://www.blockfest.fi/"/>
    <hyperlink ref="R255" r:id="rId96" display="https://visittampere.fi/en/events/tamperrada-pintxo-week/"/>
    <hyperlink ref="R256" r:id="rId97" display="https://visittampere.fi/en/tampere-lakeland-festival/"/>
    <hyperlink ref="U7" r:id="rId98" display="https://pbs.twimg.com/media/EBrpSN9XsAAcOcm.jpg"/>
    <hyperlink ref="U8" r:id="rId99" display="https://pbs.twimg.com/media/EBrpXp4XsAAwiBr.jpg"/>
    <hyperlink ref="U9" r:id="rId100" display="https://pbs.twimg.com/media/EBrpbCmW4AACNC6.jpg"/>
    <hyperlink ref="U14" r:id="rId101" display="https://pbs.twimg.com/media/EBs7cPFW4AAEMbi.jpg"/>
    <hyperlink ref="U17" r:id="rId102" display="https://pbs.twimg.com/media/EClPOGIXkAA_b_l.jpg"/>
    <hyperlink ref="U20" r:id="rId103" display="https://pbs.twimg.com/media/C-rZEnFXoAUT9O5.jpg"/>
    <hyperlink ref="U21" r:id="rId104" display="https://pbs.twimg.com/media/EB13ACRWsAAldqg.jpg"/>
    <hyperlink ref="U22" r:id="rId105" display="https://pbs.twimg.com/media/EB2Uxp6WkAAvVkR.jpg"/>
    <hyperlink ref="U36" r:id="rId106" display="https://pbs.twimg.com/media/EB-jTwAXsAAivjB.jpg"/>
    <hyperlink ref="U60" r:id="rId107" display="https://pbs.twimg.com/media/ECKgMxoXkAAkGV2.jpg"/>
    <hyperlink ref="U61" r:id="rId108" display="https://pbs.twimg.com/media/ECGYli3WwAUs8d5.jpg"/>
    <hyperlink ref="U62" r:id="rId109" display="https://pbs.twimg.com/media/ECLO9r_WwAE-8ER.jpg"/>
    <hyperlink ref="U63" r:id="rId110" display="https://pbs.twimg.com/media/ECLPRnZXkAAGY3b.jpg"/>
    <hyperlink ref="U67" r:id="rId111" display="https://pbs.twimg.com/media/ECKfzQdWsAAyhiR.jpg"/>
    <hyperlink ref="U97" r:id="rId112" display="https://pbs.twimg.com/media/EBs7cPFW4AAEMbi.jpg"/>
    <hyperlink ref="U115" r:id="rId113" display="https://pbs.twimg.com/media/ECosE7oVAAAs7tV.jpg"/>
    <hyperlink ref="U121" r:id="rId114" display="https://pbs.twimg.com/media/ECFDCyaUcAcSWFE.jpg"/>
    <hyperlink ref="U130" r:id="rId115" display="https://pbs.twimg.com/media/ECgkApuX4AYEwPP.jpg"/>
    <hyperlink ref="U144" r:id="rId116" display="https://pbs.twimg.com/media/ECAd9JBXkAAyHed.png"/>
    <hyperlink ref="U146" r:id="rId117" display="https://pbs.twimg.com/media/ECAcrWiW4AAYprf.png"/>
    <hyperlink ref="U148" r:id="rId118" display="https://pbs.twimg.com/media/EB_245ZX4AAlSRv.jpg"/>
    <hyperlink ref="U149" r:id="rId119" display="https://pbs.twimg.com/media/EB_70e0XUAAArKF.jpg"/>
    <hyperlink ref="U150" r:id="rId120" display="https://pbs.twimg.com/media/ECAULUdWsAI0j_I.jpg"/>
    <hyperlink ref="U151" r:id="rId121" display="https://pbs.twimg.com/media/ECEgxFXUIAAIPNt.jpg"/>
    <hyperlink ref="U152" r:id="rId122" display="https://pbs.twimg.com/media/ECEh7qpUEAAenbX.jpg"/>
    <hyperlink ref="U153" r:id="rId123" display="https://pbs.twimg.com/media/ECEjZmVUIAMUSS7.jpg"/>
    <hyperlink ref="U154" r:id="rId124" display="https://pbs.twimg.com/media/ECEnawWU0AAH6KH.jpg"/>
    <hyperlink ref="U155" r:id="rId125" display="https://pbs.twimg.com/media/ECFbPgyXkAYgrRN.jpg"/>
    <hyperlink ref="U161" r:id="rId126" display="https://pbs.twimg.com/media/ECFX1mhWwAELCu2.jpg"/>
    <hyperlink ref="U164" r:id="rId127" display="https://pbs.twimg.com/media/ECLtQfIXoAESR40.jpg"/>
    <hyperlink ref="U166" r:id="rId128" display="https://pbs.twimg.com/media/ECLqdBAWwAA3fYw.jpg"/>
    <hyperlink ref="U201" r:id="rId129" display="https://pbs.twimg.com/media/ECooBUUUIAEXvHO.jpg"/>
    <hyperlink ref="U206" r:id="rId130" display="https://pbs.twimg.com/media/ECrF_OnX4AA7T_k.jpg"/>
    <hyperlink ref="U207" r:id="rId131" display="https://pbs.twimg.com/media/ECrF_OnX4AA7T_k.jpg"/>
    <hyperlink ref="U225" r:id="rId132" display="https://pbs.twimg.com/media/ECvNzOUW4AARiKf.jpg"/>
    <hyperlink ref="U238" r:id="rId133" display="https://pbs.twimg.com/media/ECO6a7eWkAE3fsM.jpg"/>
    <hyperlink ref="U239" r:id="rId134" display="https://pbs.twimg.com/media/EByckO7XsAAENAE.jpg"/>
    <hyperlink ref="U240" r:id="rId135" display="https://pbs.twimg.com/media/EB8ztBkWwAE3pPB.jpg"/>
    <hyperlink ref="U241" r:id="rId136" display="https://pbs.twimg.com/media/EClotSWWsAAr3Vc.jpg"/>
    <hyperlink ref="U242" r:id="rId137" display="https://pbs.twimg.com/media/ECqw3gdXkAIoFTv.jpg"/>
    <hyperlink ref="U243" r:id="rId138" display="https://pbs.twimg.com/media/ECwHyhLXUAE-9Zp.jpg"/>
    <hyperlink ref="U244" r:id="rId139" display="https://pbs.twimg.com/media/EBs7cPFW4AAEMbi.jpg"/>
    <hyperlink ref="U245" r:id="rId140" display="https://pbs.twimg.com/media/EBwvujlWkAAHBkX.jpg"/>
    <hyperlink ref="U246" r:id="rId141" display="https://pbs.twimg.com/media/EB8mU1iX4AEEYl2.jpg"/>
    <hyperlink ref="U247" r:id="rId142" display="https://pbs.twimg.com/media/EB8m2-bXsAErnUz.jpg"/>
    <hyperlink ref="U248" r:id="rId143" display="https://pbs.twimg.com/media/EB8o4U3WkAc2nrV.jpg"/>
    <hyperlink ref="U252" r:id="rId144" display="https://pbs.twimg.com/media/EBw-c4SXoAAf4uN.jpg"/>
    <hyperlink ref="U253" r:id="rId145" display="https://pbs.twimg.com/media/EBxvZYeXUAEYulN.jpg"/>
    <hyperlink ref="U254" r:id="rId146" display="https://pbs.twimg.com/media/ECFQm-IXUAAup49.jpg"/>
    <hyperlink ref="U255" r:id="rId147" display="https://pbs.twimg.com/media/ECVn-pHXkAEza__.jpg"/>
    <hyperlink ref="U256" r:id="rId148" display="https://pbs.twimg.com/media/ECaRfLEWsAYU-SL.jpg"/>
    <hyperlink ref="V3" r:id="rId149" display="http://pbs.twimg.com/profile_images/413730607597109248/la3TOx7S_normal.jpeg"/>
    <hyperlink ref="V4" r:id="rId150" display="http://pbs.twimg.com/profile_images/2679171403/5bc192c97dd1a23ce4421a4d95b919bc_normal.png"/>
    <hyperlink ref="V5" r:id="rId151" display="http://pbs.twimg.com/profile_images/2679171403/5bc192c97dd1a23ce4421a4d95b919bc_normal.png"/>
    <hyperlink ref="V6" r:id="rId152" display="http://pbs.twimg.com/profile_images/1043839717010284546/YA8yq5M__normal.jpg"/>
    <hyperlink ref="V7" r:id="rId153" display="https://pbs.twimg.com/media/EBrpSN9XsAAcOcm.jpg"/>
    <hyperlink ref="V8" r:id="rId154" display="https://pbs.twimg.com/media/EBrpXp4XsAAwiBr.jpg"/>
    <hyperlink ref="V9" r:id="rId155" display="https://pbs.twimg.com/media/EBrpbCmW4AACNC6.jpg"/>
    <hyperlink ref="V10" r:id="rId156" display="http://abs.twimg.com/sticky/default_profile_images/default_profile_normal.png"/>
    <hyperlink ref="V11" r:id="rId157" display="http://pbs.twimg.com/profile_images/831109508705505280/7kq-a29W_normal.jpg"/>
    <hyperlink ref="V12" r:id="rId158" display="http://pbs.twimg.com/profile_images/831109508705505280/7kq-a29W_normal.jpg"/>
    <hyperlink ref="V13" r:id="rId159" display="http://pbs.twimg.com/profile_images/831109508705505280/7kq-a29W_normal.jpg"/>
    <hyperlink ref="V14" r:id="rId160" display="https://pbs.twimg.com/media/EBs7cPFW4AAEMbi.jpg"/>
    <hyperlink ref="V15" r:id="rId161" display="http://pbs.twimg.com/profile_images/1137415043082072065/JCSdXrPM_normal.jpg"/>
    <hyperlink ref="V16" r:id="rId162" display="http://pbs.twimg.com/profile_images/872146838962544642/HUEzbEm9_normal.jpg"/>
    <hyperlink ref="V17" r:id="rId163" display="https://pbs.twimg.com/media/EClPOGIXkAA_b_l.jpg"/>
    <hyperlink ref="V18" r:id="rId164" display="http://pbs.twimg.com/profile_images/1268882759/Paulina10_normal.jpg"/>
    <hyperlink ref="V19" r:id="rId165" display="http://pbs.twimg.com/profile_images/1116215146924388352/FGSTfJxW_normal.jpg"/>
    <hyperlink ref="V20" r:id="rId166" display="https://pbs.twimg.com/media/C-rZEnFXoAUT9O5.jpg"/>
    <hyperlink ref="V21" r:id="rId167" display="https://pbs.twimg.com/media/EB13ACRWsAAldqg.jpg"/>
    <hyperlink ref="V22" r:id="rId168" display="https://pbs.twimg.com/media/EB2Uxp6WkAAvVkR.jpg"/>
    <hyperlink ref="V23" r:id="rId169" display="http://pbs.twimg.com/profile_images/1072283169221566464/lc09mUNU_normal.jpg"/>
    <hyperlink ref="V24" r:id="rId170" display="http://pbs.twimg.com/profile_images/972407532219174913/rM8t6kar_normal.jpg"/>
    <hyperlink ref="V25" r:id="rId171" display="http://pbs.twimg.com/profile_images/442469431126413312/ryAVBocS_normal.jpeg"/>
    <hyperlink ref="V26" r:id="rId172" display="http://pbs.twimg.com/profile_images/442469431126413312/ryAVBocS_normal.jpeg"/>
    <hyperlink ref="V27" r:id="rId173" display="http://pbs.twimg.com/profile_images/948087121436397568/O6H62RZk_normal.jpg"/>
    <hyperlink ref="V28" r:id="rId174" display="http://pbs.twimg.com/profile_images/1110453302674817024/sQpjZrAE_normal.png"/>
    <hyperlink ref="V29" r:id="rId175" display="http://pbs.twimg.com/profile_images/976077511699419142/2eXLzPWS_normal.jpg"/>
    <hyperlink ref="V30" r:id="rId176" display="http://pbs.twimg.com/profile_images/1064849761524699136/YbOcliLS_normal.jpg"/>
    <hyperlink ref="V31" r:id="rId177" display="http://pbs.twimg.com/profile_images/904269478745255936/wZM5YOD8_normal.jpg"/>
    <hyperlink ref="V32" r:id="rId178" display="http://pbs.twimg.com/profile_images/904269478745255936/wZM5YOD8_normal.jpg"/>
    <hyperlink ref="V33" r:id="rId179" display="http://pbs.twimg.com/profile_images/904269478745255936/wZM5YOD8_normal.jpg"/>
    <hyperlink ref="V34" r:id="rId180" display="http://pbs.twimg.com/profile_images/489236643690577920/zOw6K2W5_normal.jpeg"/>
    <hyperlink ref="V35" r:id="rId181" display="http://pbs.twimg.com/profile_images/489236643690577920/zOw6K2W5_normal.jpeg"/>
    <hyperlink ref="V36" r:id="rId182" display="https://pbs.twimg.com/media/EB-jTwAXsAAivjB.jpg"/>
    <hyperlink ref="V37" r:id="rId183" display="http://pbs.twimg.com/profile_images/324612996/Jim_at_E_Connect_3_normal.jpg"/>
    <hyperlink ref="V38" r:id="rId184" display="http://pbs.twimg.com/profile_images/324612996/Jim_at_E_Connect_3_normal.jpg"/>
    <hyperlink ref="V39" r:id="rId185" display="http://pbs.twimg.com/profile_images/961566495556980737/6hb7x8ol_normal.jpg"/>
    <hyperlink ref="V40" r:id="rId186" display="http://pbs.twimg.com/profile_images/580064605248049152/qC9Rwt9i_normal.png"/>
    <hyperlink ref="V41" r:id="rId187" display="http://pbs.twimg.com/profile_images/580064605248049152/qC9Rwt9i_normal.png"/>
    <hyperlink ref="V42" r:id="rId188" display="http://pbs.twimg.com/profile_images/1005089424617730048/3bwxmyzv_normal.jpg"/>
    <hyperlink ref="V43" r:id="rId189" display="http://pbs.twimg.com/profile_images/964939186926170112/OBAredoC_normal.jpg"/>
    <hyperlink ref="V44" r:id="rId190" display="http://pbs.twimg.com/profile_images/926063104735219712/cNt2Mo79_normal.jpg"/>
    <hyperlink ref="V45" r:id="rId191" display="http://pbs.twimg.com/profile_images/666516828089286658/3speflMK_normal.jpg"/>
    <hyperlink ref="V46" r:id="rId192" display="http://pbs.twimg.com/profile_images/990153626613178369/rPAKURkz_normal.jpg"/>
    <hyperlink ref="V47" r:id="rId193" display="http://pbs.twimg.com/profile_images/1121320541330255873/pH382ctG_normal.png"/>
    <hyperlink ref="V48" r:id="rId194" display="http://pbs.twimg.com/profile_images/1121320541330255873/pH382ctG_normal.png"/>
    <hyperlink ref="V49" r:id="rId195" display="http://pbs.twimg.com/profile_images/719304169434144768/6ggylypD_normal.jpg"/>
    <hyperlink ref="V50" r:id="rId196" display="http://pbs.twimg.com/profile_images/1117315421462335489/umvlDZ8z_normal.jpg"/>
    <hyperlink ref="V51" r:id="rId197" display="http://pbs.twimg.com/profile_images/695012378266705921/AM1EKfHY_normal.jpg"/>
    <hyperlink ref="V52" r:id="rId198" display="http://pbs.twimg.com/profile_images/1062422126983024640/aej0WWPW_normal.jpg"/>
    <hyperlink ref="V53" r:id="rId199" display="http://pbs.twimg.com/profile_images/926423884001366016/DrNRsX3h_normal.jpg"/>
    <hyperlink ref="V54" r:id="rId200" display="http://pbs.twimg.com/profile_images/2263021678/kauppakamari_normal.jpg"/>
    <hyperlink ref="V55" r:id="rId201" display="http://pbs.twimg.com/profile_images/917653900488003585/XMGTav57_normal.jpg"/>
    <hyperlink ref="V56" r:id="rId202" display="http://pbs.twimg.com/profile_images/917653900488003585/XMGTav57_normal.jpg"/>
    <hyperlink ref="V57" r:id="rId203" display="http://pbs.twimg.com/profile_images/986701481284808704/ufHRbNoY_normal.jpg"/>
    <hyperlink ref="V58" r:id="rId204" display="http://pbs.twimg.com/profile_images/1143861725575417856/agO8aClf_normal.png"/>
    <hyperlink ref="V59" r:id="rId205" display="http://pbs.twimg.com/profile_images/512988974101446656/pspeX1bI_normal.png"/>
    <hyperlink ref="V60" r:id="rId206" display="https://pbs.twimg.com/media/ECKgMxoXkAAkGV2.jpg"/>
    <hyperlink ref="V61" r:id="rId207" display="https://pbs.twimg.com/media/ECGYli3WwAUs8d5.jpg"/>
    <hyperlink ref="V62" r:id="rId208" display="https://pbs.twimg.com/media/ECLO9r_WwAE-8ER.jpg"/>
    <hyperlink ref="V63" r:id="rId209" display="https://pbs.twimg.com/media/ECLPRnZXkAAGY3b.jpg"/>
    <hyperlink ref="V64" r:id="rId210" display="http://pbs.twimg.com/profile_images/955433784933081089/OuT81H09_normal.jpg"/>
    <hyperlink ref="V65" r:id="rId211" display="http://pbs.twimg.com/profile_images/955433784933081089/OuT81H09_normal.jpg"/>
    <hyperlink ref="V66" r:id="rId212" display="http://pbs.twimg.com/profile_images/955433784933081089/OuT81H09_normal.jpg"/>
    <hyperlink ref="V67" r:id="rId213" display="https://pbs.twimg.com/media/ECKfzQdWsAAyhiR.jpg"/>
    <hyperlink ref="V68" r:id="rId214" display="http://pbs.twimg.com/profile_images/499429577551122434/lkAuVXl5_normal.jpeg"/>
    <hyperlink ref="V69" r:id="rId215" display="http://pbs.twimg.com/profile_images/683571918084136960/M3uewG4q_normal.jpg"/>
    <hyperlink ref="V70" r:id="rId216" display="http://pbs.twimg.com/profile_images/1117700097536679936/jBo5ShRd_normal.png"/>
    <hyperlink ref="V71" r:id="rId217" display="http://pbs.twimg.com/profile_images/725232352922886145/s29HcQ1a_normal.jpg"/>
    <hyperlink ref="V72" r:id="rId218" display="http://pbs.twimg.com/profile_images/1128168700060798977/dBlKLLwJ_normal.jpg"/>
    <hyperlink ref="V73" r:id="rId219" display="http://pbs.twimg.com/profile_images/580353231462658048/3XyXntb9_normal.jpg"/>
    <hyperlink ref="V74" r:id="rId220" display="http://pbs.twimg.com/profile_images/1145790234946342913/DkWYJwsI_normal.jpg"/>
    <hyperlink ref="V75" r:id="rId221" display="http://pbs.twimg.com/profile_images/452865512410599426/6whVOlL0_normal.jpeg"/>
    <hyperlink ref="V76" r:id="rId222" display="http://pbs.twimg.com/profile_images/701456098310619136/cC0SftZG_normal.jpg"/>
    <hyperlink ref="V77" r:id="rId223" display="http://pbs.twimg.com/profile_images/585408568632811520/0m5ZDQpq_normal.jpg"/>
    <hyperlink ref="V78" r:id="rId224" display="http://pbs.twimg.com/profile_images/1105067090925502465/1nfRY5Rc_normal.png"/>
    <hyperlink ref="V79" r:id="rId225" display="http://pbs.twimg.com/profile_images/1105067090925502465/1nfRY5Rc_normal.png"/>
    <hyperlink ref="V80" r:id="rId226" display="http://pbs.twimg.com/profile_images/748783484387209216/wYSGSLpN_normal.jpg"/>
    <hyperlink ref="V81" r:id="rId227" display="http://pbs.twimg.com/profile_images/748783484387209216/wYSGSLpN_normal.jpg"/>
    <hyperlink ref="V82" r:id="rId228" display="http://pbs.twimg.com/profile_images/748783484387209216/wYSGSLpN_normal.jpg"/>
    <hyperlink ref="V83" r:id="rId229" display="http://pbs.twimg.com/profile_images/2913233145/1ab76a9ca9f0ad1eb7db3ea77b35972c_normal.jpeg"/>
    <hyperlink ref="V84" r:id="rId230" display="http://pbs.twimg.com/profile_images/1059790530459193344/l8kGXkrn_normal.jpg"/>
    <hyperlink ref="V85" r:id="rId231" display="http://pbs.twimg.com/profile_images/1059790530459193344/l8kGXkrn_normal.jpg"/>
    <hyperlink ref="V86" r:id="rId232" display="http://pbs.twimg.com/profile_images/1086903023429996544/kt4fqtWk_normal.jpg"/>
    <hyperlink ref="V87" r:id="rId233" display="http://pbs.twimg.com/profile_images/1151037991139364864/gdLSMVHk_normal.jpg"/>
    <hyperlink ref="V88" r:id="rId234" display="http://pbs.twimg.com/profile_images/1044629856288460800/J5OLoV0l_normal.jpg"/>
    <hyperlink ref="V89" r:id="rId235" display="http://pbs.twimg.com/profile_images/1044629856288460800/J5OLoV0l_normal.jpg"/>
    <hyperlink ref="V90" r:id="rId236" display="http://pbs.twimg.com/profile_images/682716515251138560/kwt-bkru_normal.jpg"/>
    <hyperlink ref="V91" r:id="rId237" display="http://pbs.twimg.com/profile_images/964421455273377798/BF6ac7d3_normal.jpg"/>
    <hyperlink ref="V92" r:id="rId238" display="http://pbs.twimg.com/profile_images/775651887257387008/PznXLs_r_normal.jpg"/>
    <hyperlink ref="V93" r:id="rId239" display="http://pbs.twimg.com/profile_images/776660558800191488/QxVMDa5r_normal.jpg"/>
    <hyperlink ref="V94" r:id="rId240" display="http://pbs.twimg.com/profile_images/834938032/ich-400-1_normal.jpg"/>
    <hyperlink ref="V95" r:id="rId241" display="http://pbs.twimg.com/profile_images/843959369205239809/XwyE3NOE_normal.jpg"/>
    <hyperlink ref="V96" r:id="rId242" display="http://pbs.twimg.com/profile_images/843959369205239809/XwyE3NOE_normal.jpg"/>
    <hyperlink ref="V97" r:id="rId243" display="https://pbs.twimg.com/media/EBs7cPFW4AAEMbi.jpg"/>
    <hyperlink ref="V98" r:id="rId244" display="http://pbs.twimg.com/profile_images/753109529387204608/SmFoMBc__normal.jpg"/>
    <hyperlink ref="V99" r:id="rId245" display="http://pbs.twimg.com/profile_images/753109529387204608/SmFoMBc__normal.jpg"/>
    <hyperlink ref="V100" r:id="rId246" display="http://pbs.twimg.com/profile_images/1097859563573915648/dRx2W6hl_normal.png"/>
    <hyperlink ref="V101" r:id="rId247" display="http://pbs.twimg.com/profile_images/1097859563573915648/dRx2W6hl_normal.png"/>
    <hyperlink ref="V102" r:id="rId248" display="http://pbs.twimg.com/profile_images/3735835803/30afe0c9f82fa85b21b50788dc87136d_normal.jpeg"/>
    <hyperlink ref="V103" r:id="rId249" display="http://pbs.twimg.com/profile_images/3735835803/30afe0c9f82fa85b21b50788dc87136d_normal.jpeg"/>
    <hyperlink ref="V104" r:id="rId250" display="http://pbs.twimg.com/profile_images/1120059197968781312/EQQXpFcf_normal.jpg"/>
    <hyperlink ref="V105" r:id="rId251" display="http://pbs.twimg.com/profile_images/1138782617677979650/aoqorXN1_normal.jpg"/>
    <hyperlink ref="V106" r:id="rId252" display="http://pbs.twimg.com/profile_images/989894248584630273/fuppHHtU_normal.jpg"/>
    <hyperlink ref="V107" r:id="rId253" display="http://pbs.twimg.com/profile_images/989894248584630273/fuppHHtU_normal.jpg"/>
    <hyperlink ref="V108" r:id="rId254" display="http://pbs.twimg.com/profile_images/989894248584630273/fuppHHtU_normal.jpg"/>
    <hyperlink ref="V109" r:id="rId255" display="http://pbs.twimg.com/profile_images/1092516484469981184/qgy57_tb_normal.jpg"/>
    <hyperlink ref="V110" r:id="rId256" display="http://pbs.twimg.com/profile_images/937271677574090752/V-uTxC51_normal.jpg"/>
    <hyperlink ref="V111" r:id="rId257" display="http://pbs.twimg.com/profile_images/931266139577077760/qoHU0g_3_normal.jpg"/>
    <hyperlink ref="V112" r:id="rId258" display="http://pbs.twimg.com/profile_images/613224046138822657/RaFfkYdV_normal.jpg"/>
    <hyperlink ref="V113" r:id="rId259" display="http://pbs.twimg.com/profile_images/613224046138822657/RaFfkYdV_normal.jpg"/>
    <hyperlink ref="V114" r:id="rId260" display="http://pbs.twimg.com/profile_images/909725724403228672/SRZ94nrU_normal.jpg"/>
    <hyperlink ref="V115" r:id="rId261" display="https://pbs.twimg.com/media/ECosE7oVAAAs7tV.jpg"/>
    <hyperlink ref="V116" r:id="rId262" display="http://pbs.twimg.com/profile_images/846719040739573763/Sf2wT3nM_normal.jpg"/>
    <hyperlink ref="V117" r:id="rId263" display="http://pbs.twimg.com/profile_images/952984338781663232/hGHhNFWw_normal.jpg"/>
    <hyperlink ref="V118" r:id="rId264" display="http://pbs.twimg.com/profile_images/950689641698557953/KmW2PC2n_normal.jpg"/>
    <hyperlink ref="V119" r:id="rId265" display="http://pbs.twimg.com/profile_images/1101509366/2005.04.19_11.37.41_f340_normal.jpg"/>
    <hyperlink ref="V120" r:id="rId266" display="http://pbs.twimg.com/profile_images/950689641698557953/KmW2PC2n_normal.jpg"/>
    <hyperlink ref="V121" r:id="rId267" display="https://pbs.twimg.com/media/ECFDCyaUcAcSWFE.jpg"/>
    <hyperlink ref="V122" r:id="rId268" display="http://pbs.twimg.com/profile_images/950689641698557953/KmW2PC2n_normal.jpg"/>
    <hyperlink ref="V123" r:id="rId269" display="http://pbs.twimg.com/profile_images/950689641698557953/KmW2PC2n_normal.jpg"/>
    <hyperlink ref="V124" r:id="rId270" display="http://pbs.twimg.com/profile_images/899970751859699712/13QXktYL_normal.jpg"/>
    <hyperlink ref="V125" r:id="rId271" display="http://pbs.twimg.com/profile_images/950689641698557953/KmW2PC2n_normal.jpg"/>
    <hyperlink ref="V126" r:id="rId272" display="http://pbs.twimg.com/profile_images/950689641698557953/KmW2PC2n_normal.jpg"/>
    <hyperlink ref="V127" r:id="rId273" display="http://pbs.twimg.com/profile_images/950689641698557953/KmW2PC2n_normal.jpg"/>
    <hyperlink ref="V128" r:id="rId274" display="http://pbs.twimg.com/profile_images/904955159918280704/Kq_JwOAr_normal.jpg"/>
    <hyperlink ref="V129" r:id="rId275" display="http://pbs.twimg.com/profile_images/1020318687490867201/08zSzkmt_normal.jpg"/>
    <hyperlink ref="V130" r:id="rId276" display="https://pbs.twimg.com/media/ECgkApuX4AYEwPP.jpg"/>
    <hyperlink ref="V131" r:id="rId277" display="http://pbs.twimg.com/profile_images/950689641698557953/KmW2PC2n_normal.jpg"/>
    <hyperlink ref="V132" r:id="rId278" display="http://pbs.twimg.com/profile_images/1020318687490867201/08zSzkmt_normal.jpg"/>
    <hyperlink ref="V133" r:id="rId279" display="http://pbs.twimg.com/profile_images/855457664658178049/5mUDAbGI_normal.jpg"/>
    <hyperlink ref="V134" r:id="rId280" display="http://pbs.twimg.com/profile_images/950695935859937280/DZxoU3GC_normal.jpg"/>
    <hyperlink ref="V135" r:id="rId281" display="http://pbs.twimg.com/profile_images/1083288600693932032/I4SCSnlS_normal.jpg"/>
    <hyperlink ref="V136" r:id="rId282" display="http://pbs.twimg.com/profile_images/950695935859937280/DZxoU3GC_normal.jpg"/>
    <hyperlink ref="V137" r:id="rId283" display="http://pbs.twimg.com/profile_images/1145171791830294528/qo7QUwGn_normal.jpg"/>
    <hyperlink ref="V138" r:id="rId284" display="http://pbs.twimg.com/profile_images/950695935859937280/DZxoU3GC_normal.jpg"/>
    <hyperlink ref="V139" r:id="rId285" display="http://pbs.twimg.com/profile_images/950695935859937280/DZxoU3GC_normal.jpg"/>
    <hyperlink ref="V140" r:id="rId286" display="http://pbs.twimg.com/profile_images/950695935859937280/DZxoU3GC_normal.jpg"/>
    <hyperlink ref="V141" r:id="rId287" display="http://pbs.twimg.com/profile_images/466889974835458048/HXMIfTx8_normal.jpeg"/>
    <hyperlink ref="V142" r:id="rId288" display="http://pbs.twimg.com/profile_images/862286888484450306/XF8EI2LG_normal.jpg"/>
    <hyperlink ref="V143" r:id="rId289" display="http://pbs.twimg.com/profile_images/862286888484450306/XF8EI2LG_normal.jpg"/>
    <hyperlink ref="V144" r:id="rId290" display="https://pbs.twimg.com/media/ECAd9JBXkAAyHed.png"/>
    <hyperlink ref="V145" r:id="rId291" display="http://pbs.twimg.com/profile_images/950695935859937280/DZxoU3GC_normal.jpg"/>
    <hyperlink ref="V146" r:id="rId292" display="https://pbs.twimg.com/media/ECAcrWiW4AAYprf.png"/>
    <hyperlink ref="V147" r:id="rId293" display="http://pbs.twimg.com/profile_images/466889974835458048/HXMIfTx8_normal.jpeg"/>
    <hyperlink ref="V148" r:id="rId294" display="https://pbs.twimg.com/media/EB_245ZX4AAlSRv.jpg"/>
    <hyperlink ref="V149" r:id="rId295" display="https://pbs.twimg.com/media/EB_70e0XUAAArKF.jpg"/>
    <hyperlink ref="V150" r:id="rId296" display="https://pbs.twimg.com/media/ECAULUdWsAI0j_I.jpg"/>
    <hyperlink ref="V151" r:id="rId297" display="https://pbs.twimg.com/media/ECEgxFXUIAAIPNt.jpg"/>
    <hyperlink ref="V152" r:id="rId298" display="https://pbs.twimg.com/media/ECEh7qpUEAAenbX.jpg"/>
    <hyperlink ref="V153" r:id="rId299" display="https://pbs.twimg.com/media/ECEjZmVUIAMUSS7.jpg"/>
    <hyperlink ref="V154" r:id="rId300" display="https://pbs.twimg.com/media/ECEnawWU0AAH6KH.jpg"/>
    <hyperlink ref="V155" r:id="rId301" display="https://pbs.twimg.com/media/ECFbPgyXkAYgrRN.jpg"/>
    <hyperlink ref="V156" r:id="rId302" display="http://pbs.twimg.com/profile_images/950695935859937280/DZxoU3GC_normal.jpg"/>
    <hyperlink ref="V157" r:id="rId303" display="http://pbs.twimg.com/profile_images/950695935859937280/DZxoU3GC_normal.jpg"/>
    <hyperlink ref="V158" r:id="rId304" display="http://pbs.twimg.com/profile_images/950695935859937280/DZxoU3GC_normal.jpg"/>
    <hyperlink ref="V159" r:id="rId305" display="http://pbs.twimg.com/profile_images/466889974835458048/HXMIfTx8_normal.jpeg"/>
    <hyperlink ref="V160" r:id="rId306" display="http://pbs.twimg.com/profile_images/950695935859937280/DZxoU3GC_normal.jpg"/>
    <hyperlink ref="V161" r:id="rId307" display="https://pbs.twimg.com/media/ECFX1mhWwAELCu2.jpg"/>
    <hyperlink ref="V162" r:id="rId308" display="http://pbs.twimg.com/profile_images/876819267395756033/5bM8UjQJ_normal.jpg"/>
    <hyperlink ref="V163" r:id="rId309" display="http://pbs.twimg.com/profile_images/950689641698557953/KmW2PC2n_normal.jpg"/>
    <hyperlink ref="V164" r:id="rId310" display="https://pbs.twimg.com/media/ECLtQfIXoAESR40.jpg"/>
    <hyperlink ref="V165" r:id="rId311" display="http://pbs.twimg.com/profile_images/950695935859937280/DZxoU3GC_normal.jpg"/>
    <hyperlink ref="V166" r:id="rId312" display="https://pbs.twimg.com/media/ECLqdBAWwAA3fYw.jpg"/>
    <hyperlink ref="V167" r:id="rId313" display="http://pbs.twimg.com/profile_images/466889974835458048/HXMIfTx8_normal.jpeg"/>
    <hyperlink ref="V168" r:id="rId314" display="http://pbs.twimg.com/profile_images/1087842582997147648/cN1joJeZ_normal.jpg"/>
    <hyperlink ref="V169" r:id="rId315" display="http://pbs.twimg.com/profile_images/950695935859937280/DZxoU3GC_normal.jpg"/>
    <hyperlink ref="V170" r:id="rId316" display="http://pbs.twimg.com/profile_images/466889974835458048/HXMIfTx8_normal.jpeg"/>
    <hyperlink ref="V171" r:id="rId317" display="http://pbs.twimg.com/profile_images/1050301410741575680/EgTrsTjN_normal.jpg"/>
    <hyperlink ref="V172" r:id="rId318" display="http://pbs.twimg.com/profile_images/466889974835458048/HXMIfTx8_normal.jpeg"/>
    <hyperlink ref="V173" r:id="rId319" display="http://pbs.twimg.com/profile_images/466889974835458048/HXMIfTx8_normal.jpeg"/>
    <hyperlink ref="V174" r:id="rId320" display="http://pbs.twimg.com/profile_images/709707497553039361/FRPp-i-l_normal.jpg"/>
    <hyperlink ref="V175" r:id="rId321" display="http://pbs.twimg.com/profile_images/950695935859937280/DZxoU3GC_normal.jpg"/>
    <hyperlink ref="V176" r:id="rId322" display="http://pbs.twimg.com/profile_images/950695935859937280/DZxoU3GC_normal.jpg"/>
    <hyperlink ref="V177" r:id="rId323" display="http://pbs.twimg.com/profile_images/950695935859937280/DZxoU3GC_normal.jpg"/>
    <hyperlink ref="V178" r:id="rId324" display="http://pbs.twimg.com/profile_images/950695935859937280/DZxoU3GC_normal.jpg"/>
    <hyperlink ref="V179" r:id="rId325" display="http://pbs.twimg.com/profile_images/950695935859937280/DZxoU3GC_normal.jpg"/>
    <hyperlink ref="V180" r:id="rId326" display="http://pbs.twimg.com/profile_images/950695935859937280/DZxoU3GC_normal.jpg"/>
    <hyperlink ref="V181" r:id="rId327" display="http://pbs.twimg.com/profile_images/950695935859937280/DZxoU3GC_normal.jpg"/>
    <hyperlink ref="V182" r:id="rId328" display="http://pbs.twimg.com/profile_images/950695935859937280/DZxoU3GC_normal.jpg"/>
    <hyperlink ref="V183" r:id="rId329" display="http://pbs.twimg.com/profile_images/950695935859937280/DZxoU3GC_normal.jpg"/>
    <hyperlink ref="V184" r:id="rId330" display="http://pbs.twimg.com/profile_images/950695935859937280/DZxoU3GC_normal.jpg"/>
    <hyperlink ref="V185" r:id="rId331" display="http://pbs.twimg.com/profile_images/950695935859937280/DZxoU3GC_normal.jpg"/>
    <hyperlink ref="V186" r:id="rId332" display="http://pbs.twimg.com/profile_images/950695935859937280/DZxoU3GC_normal.jpg"/>
    <hyperlink ref="V187" r:id="rId333" display="http://pbs.twimg.com/profile_images/466889974835458048/HXMIfTx8_normal.jpeg"/>
    <hyperlink ref="V188" r:id="rId334" display="http://pbs.twimg.com/profile_images/466889974835458048/HXMIfTx8_normal.jpeg"/>
    <hyperlink ref="V189" r:id="rId335" display="http://pbs.twimg.com/profile_images/466889974835458048/HXMIfTx8_normal.jpeg"/>
    <hyperlink ref="V190" r:id="rId336" display="http://pbs.twimg.com/profile_images/466889974835458048/HXMIfTx8_normal.jpeg"/>
    <hyperlink ref="V191" r:id="rId337" display="http://pbs.twimg.com/profile_images/466889974835458048/HXMIfTx8_normal.jpeg"/>
    <hyperlink ref="V192" r:id="rId338" display="http://pbs.twimg.com/profile_images/466889974835458048/HXMIfTx8_normal.jpeg"/>
    <hyperlink ref="V193" r:id="rId339" display="http://pbs.twimg.com/profile_images/466889974835458048/HXMIfTx8_normal.jpeg"/>
    <hyperlink ref="V194" r:id="rId340" display="http://pbs.twimg.com/profile_images/466889974835458048/HXMIfTx8_normal.jpeg"/>
    <hyperlink ref="V195" r:id="rId341" display="http://pbs.twimg.com/profile_images/466889974835458048/HXMIfTx8_normal.jpeg"/>
    <hyperlink ref="V196" r:id="rId342" display="http://pbs.twimg.com/profile_images/466889974835458048/HXMIfTx8_normal.jpeg"/>
    <hyperlink ref="V197" r:id="rId343" display="http://pbs.twimg.com/profile_images/466889974835458048/HXMIfTx8_normal.jpeg"/>
    <hyperlink ref="V198" r:id="rId344" display="http://pbs.twimg.com/profile_images/1080916188505559042/TCLVEuW-_normal.jpg"/>
    <hyperlink ref="V199" r:id="rId345" display="http://pbs.twimg.com/profile_images/573967400246329344/plfXpZpI_normal.jpeg"/>
    <hyperlink ref="V200" r:id="rId346" display="http://pbs.twimg.com/profile_images/896787663805665281/iFfad2En_normal.jpg"/>
    <hyperlink ref="V201" r:id="rId347" display="https://pbs.twimg.com/media/ECooBUUUIAEXvHO.jpg"/>
    <hyperlink ref="V202" r:id="rId348" display="http://pbs.twimg.com/profile_images/1159726907136626691/zcUB2wWW_normal.jpg"/>
    <hyperlink ref="V203" r:id="rId349" display="http://pbs.twimg.com/profile_images/709707497553039361/FRPp-i-l_normal.jpg"/>
    <hyperlink ref="V204" r:id="rId350" display="http://pbs.twimg.com/profile_images/950689641698557953/KmW2PC2n_normal.jpg"/>
    <hyperlink ref="V205" r:id="rId351" display="http://pbs.twimg.com/profile_images/466889974835458048/HXMIfTx8_normal.jpeg"/>
    <hyperlink ref="V206" r:id="rId352" display="https://pbs.twimg.com/media/ECrF_OnX4AA7T_k.jpg"/>
    <hyperlink ref="V207" r:id="rId353" display="https://pbs.twimg.com/media/ECrF_OnX4AA7T_k.jpg"/>
    <hyperlink ref="V208" r:id="rId354" display="http://pbs.twimg.com/profile_images/885051046732627968/ct8HDaFX_normal.jpg"/>
    <hyperlink ref="V209" r:id="rId355" display="http://pbs.twimg.com/profile_images/923631300426321921/3v6GITHE_normal.jpg"/>
    <hyperlink ref="V210" r:id="rId356" display="http://pbs.twimg.com/profile_images/923631300426321921/3v6GITHE_normal.jpg"/>
    <hyperlink ref="V211" r:id="rId357" display="http://pbs.twimg.com/profile_images/634276570178420736/w3pt_4Th_normal.png"/>
    <hyperlink ref="V212" r:id="rId358" display="http://pbs.twimg.com/profile_images/950689641698557953/KmW2PC2n_normal.jpg"/>
    <hyperlink ref="V213" r:id="rId359" display="http://pbs.twimg.com/profile_images/950689641698557953/KmW2PC2n_normal.jpg"/>
    <hyperlink ref="V214" r:id="rId360" display="http://pbs.twimg.com/profile_images/710815889025835009/znsUOngE_normal.jpg"/>
    <hyperlink ref="V215" r:id="rId361" display="http://pbs.twimg.com/profile_images/1112008979834720256/pXorl7La_normal.jpg"/>
    <hyperlink ref="V216" r:id="rId362" display="http://pbs.twimg.com/profile_images/1040593480681177089/PxYRp8dv_normal.jpg"/>
    <hyperlink ref="V217" r:id="rId363" display="http://pbs.twimg.com/profile_images/1148168161784717313/8pKERoy5_normal.jpg"/>
    <hyperlink ref="V218" r:id="rId364" display="http://pbs.twimg.com/profile_images/962055181549502464/UWe9tyjo_normal.jpg"/>
    <hyperlink ref="V219" r:id="rId365" display="http://pbs.twimg.com/profile_images/962977186524422144/6ylj5UVL_normal.jpg"/>
    <hyperlink ref="V220" r:id="rId366" display="http://pbs.twimg.com/profile_images/746995420606382080/0b5PkXTE_normal.jpg"/>
    <hyperlink ref="V221" r:id="rId367" display="http://pbs.twimg.com/profile_images/904955159918280704/Kq_JwOAr_normal.jpg"/>
    <hyperlink ref="V222" r:id="rId368" display="http://pbs.twimg.com/profile_images/950689641698557953/KmW2PC2n_normal.jpg"/>
    <hyperlink ref="V223" r:id="rId369" display="http://pbs.twimg.com/profile_images/950689641698557953/KmW2PC2n_normal.jpg"/>
    <hyperlink ref="V224" r:id="rId370" display="http://pbs.twimg.com/profile_images/466889974835458048/HXMIfTx8_normal.jpeg"/>
    <hyperlink ref="V225" r:id="rId371" display="https://pbs.twimg.com/media/ECvNzOUW4AARiKf.jpg"/>
    <hyperlink ref="V226" r:id="rId372" display="http://pbs.twimg.com/profile_images/529639803025768448/Og0VHqVQ_normal.jpeg"/>
    <hyperlink ref="V227" r:id="rId373" display="http://pbs.twimg.com/profile_images/529639803025768448/Og0VHqVQ_normal.jpeg"/>
    <hyperlink ref="V228" r:id="rId374" display="http://pbs.twimg.com/profile_images/529639803025768448/Og0VHqVQ_normal.jpeg"/>
    <hyperlink ref="V229" r:id="rId375" display="http://pbs.twimg.com/profile_images/466889974835458048/HXMIfTx8_normal.jpeg"/>
    <hyperlink ref="V230" r:id="rId376" display="http://pbs.twimg.com/profile_images/466889974835458048/HXMIfTx8_normal.jpeg"/>
    <hyperlink ref="V231" r:id="rId377" display="http://pbs.twimg.com/profile_images/466889974835458048/HXMIfTx8_normal.jpeg"/>
    <hyperlink ref="V232" r:id="rId378" display="http://pbs.twimg.com/profile_images/466889974835458048/HXMIfTx8_normal.jpeg"/>
    <hyperlink ref="V233" r:id="rId379" display="http://pbs.twimg.com/profile_images/466889974835458048/HXMIfTx8_normal.jpeg"/>
    <hyperlink ref="V234" r:id="rId380" display="http://pbs.twimg.com/profile_images/466889974835458048/HXMIfTx8_normal.jpeg"/>
    <hyperlink ref="V235" r:id="rId381" display="http://pbs.twimg.com/profile_images/466889974835458048/HXMIfTx8_normal.jpeg"/>
    <hyperlink ref="V236" r:id="rId382" display="http://pbs.twimg.com/profile_images/466889974835458048/HXMIfTx8_normal.jpeg"/>
    <hyperlink ref="V237" r:id="rId383" display="http://pbs.twimg.com/profile_images/466889974835458048/HXMIfTx8_normal.jpeg"/>
    <hyperlink ref="V238" r:id="rId384" display="https://pbs.twimg.com/media/ECO6a7eWkAE3fsM.jpg"/>
    <hyperlink ref="V239" r:id="rId385" display="https://pbs.twimg.com/media/EByckO7XsAAENAE.jpg"/>
    <hyperlink ref="V240" r:id="rId386" display="https://pbs.twimg.com/media/EB8ztBkWwAE3pPB.jpg"/>
    <hyperlink ref="V241" r:id="rId387" display="https://pbs.twimg.com/media/EClotSWWsAAr3Vc.jpg"/>
    <hyperlink ref="V242" r:id="rId388" display="https://pbs.twimg.com/media/ECqw3gdXkAIoFTv.jpg"/>
    <hyperlink ref="V243" r:id="rId389" display="https://pbs.twimg.com/media/ECwHyhLXUAE-9Zp.jpg"/>
    <hyperlink ref="V244" r:id="rId390" display="https://pbs.twimg.com/media/EBs7cPFW4AAEMbi.jpg"/>
    <hyperlink ref="V245" r:id="rId391" display="https://pbs.twimg.com/media/EBwvujlWkAAHBkX.jpg"/>
    <hyperlink ref="V246" r:id="rId392" display="https://pbs.twimg.com/media/EB8mU1iX4AEEYl2.jpg"/>
    <hyperlink ref="V247" r:id="rId393" display="https://pbs.twimg.com/media/EB8m2-bXsAErnUz.jpg"/>
    <hyperlink ref="V248" r:id="rId394" display="https://pbs.twimg.com/media/EB8o4U3WkAc2nrV.jpg"/>
    <hyperlink ref="V249" r:id="rId395" display="http://pbs.twimg.com/profile_images/938653329084649472/k2WHL-TN_normal.jpg"/>
    <hyperlink ref="V250" r:id="rId396" display="http://pbs.twimg.com/profile_images/938653329084649472/k2WHL-TN_normal.jpg"/>
    <hyperlink ref="V251" r:id="rId397" display="http://pbs.twimg.com/profile_images/938653329084649472/k2WHL-TN_normal.jpg"/>
    <hyperlink ref="V252" r:id="rId398" display="https://pbs.twimg.com/media/EBw-c4SXoAAf4uN.jpg"/>
    <hyperlink ref="V253" r:id="rId399" display="https://pbs.twimg.com/media/EBxvZYeXUAEYulN.jpg"/>
    <hyperlink ref="V254" r:id="rId400" display="https://pbs.twimg.com/media/ECFQm-IXUAAup49.jpg"/>
    <hyperlink ref="V255" r:id="rId401" display="https://pbs.twimg.com/media/ECVn-pHXkAEza__.jpg"/>
    <hyperlink ref="V256" r:id="rId402" display="https://pbs.twimg.com/media/ECaRfLEWsAYU-SL.jpg"/>
    <hyperlink ref="V257" r:id="rId403" display="http://pbs.twimg.com/profile_images/950689641698557953/KmW2PC2n_normal.jpg"/>
    <hyperlink ref="V258" r:id="rId404" display="http://pbs.twimg.com/profile_images/950689641698557953/KmW2PC2n_normal.jpg"/>
    <hyperlink ref="V259" r:id="rId405" display="http://pbs.twimg.com/profile_images/950689641698557953/KmW2PC2n_normal.jpg"/>
    <hyperlink ref="V260" r:id="rId406" display="http://pbs.twimg.com/profile_images/950689641698557953/KmW2PC2n_normal.jpg"/>
    <hyperlink ref="V261" r:id="rId407" display="http://pbs.twimg.com/profile_images/1099768199082594305/L535lD3m_normal.jpg"/>
    <hyperlink ref="V262" r:id="rId408" display="http://pbs.twimg.com/profile_images/1099768199082594305/L535lD3m_normal.jpg"/>
    <hyperlink ref="X3" r:id="rId409" display="https://twitter.com/#!/travistn/status/1160469411091898369"/>
    <hyperlink ref="X4" r:id="rId410" display="https://twitter.com/#!/mihkal/status/1160487957339496448"/>
    <hyperlink ref="X5" r:id="rId411" display="https://twitter.com/#!/mihkal/status/1160504853287886848"/>
    <hyperlink ref="X6" r:id="rId412" display="https://twitter.com/#!/makitalo82/status/1160511773524578305"/>
    <hyperlink ref="X7" r:id="rId413" display="https://twitter.com/#!/starafi/status/1160496359243505664"/>
    <hyperlink ref="X8" r:id="rId414" display="https://twitter.com/#!/starafi/status/1160496453841825792"/>
    <hyperlink ref="X9" r:id="rId415" display="https://twitter.com/#!/starafi/status/1160496511328903168"/>
    <hyperlink ref="X10" r:id="rId416" display="https://twitter.com/#!/arkkitehtipaha/status/1160543727234031617"/>
    <hyperlink ref="X11" r:id="rId417" display="https://twitter.com/#!/jocka/status/1160496802057064451"/>
    <hyperlink ref="X12" r:id="rId418" display="https://twitter.com/#!/jocka/status/1160496814832922624"/>
    <hyperlink ref="X13" r:id="rId419" display="https://twitter.com/#!/jocka/status/1160496833724067840"/>
    <hyperlink ref="X14" r:id="rId420" display="https://twitter.com/#!/marytheluckyone/status/1160596561765834757"/>
    <hyperlink ref="X15" r:id="rId421" display="https://twitter.com/#!/nikontili/status/1160903039491989504"/>
    <hyperlink ref="X16" r:id="rId422" display="https://twitter.com/#!/visitlahti/status/1160912841295171584"/>
    <hyperlink ref="X17" r:id="rId423" display="https://twitter.com/#!/helenporter1853/status/1164549099061948418"/>
    <hyperlink ref="X18" r:id="rId424" display="https://twitter.com/#!/pahokas/status/1161181477515616256"/>
    <hyperlink ref="X19" r:id="rId425" display="https://twitter.com/#!/monamqureshi/status/1161186089731854336"/>
    <hyperlink ref="X20" r:id="rId426" display="https://twitter.com/#!/_girlwhotravels/status/858737494103293953"/>
    <hyperlink ref="X21" r:id="rId427" display="https://twitter.com/#!/kimmorouhiainen/status/1161215127263334402"/>
    <hyperlink ref="X22" r:id="rId428" display="https://twitter.com/#!/brewdogtampere/status/1161247877785686017"/>
    <hyperlink ref="X23" r:id="rId429" display="https://twitter.com/#!/16kissa07/status/1161366117635387392"/>
    <hyperlink ref="X24" r:id="rId430" display="https://twitter.com/#!/tuomaszacheus/status/1161367352870678528"/>
    <hyperlink ref="X25" r:id="rId431" display="https://twitter.com/#!/mistersopuli/status/1160845797174517760"/>
    <hyperlink ref="X26" r:id="rId432" display="https://twitter.com/#!/mistersopuli/status/1161577907820683265"/>
    <hyperlink ref="X27" r:id="rId433" display="https://twitter.com/#!/postigroup/status/1161583623948165120"/>
    <hyperlink ref="X28" r:id="rId434" display="https://twitter.com/#!/pikalaturit/status/1161632754938843138"/>
    <hyperlink ref="X29" r:id="rId435" display="https://twitter.com/#!/paavilaineneija/status/1161647883923402754"/>
    <hyperlink ref="X30" r:id="rId436" display="https://twitter.com/#!/pekkaruissalo/status/1161653034536992769"/>
    <hyperlink ref="X31" r:id="rId437" display="https://twitter.com/#!/vsplyshka/status/1161684581621338115"/>
    <hyperlink ref="X32" r:id="rId438" display="https://twitter.com/#!/vsplyshka/status/1161684833413795840"/>
    <hyperlink ref="X33" r:id="rId439" display="https://twitter.com/#!/vsplyshka/status/1161684858093080576"/>
    <hyperlink ref="X34" r:id="rId440" display="https://twitter.com/#!/ksharrit/status/1161814812365643776"/>
    <hyperlink ref="X35" r:id="rId441" display="https://twitter.com/#!/ksharrit/status/1161814904124391425"/>
    <hyperlink ref="X36" r:id="rId442" display="https://twitter.com/#!/destrecommended/status/1161826795420835840"/>
    <hyperlink ref="X37" r:id="rId443" display="https://twitter.com/#!/jbsenseofplace/status/1161839331054669824"/>
    <hyperlink ref="X38" r:id="rId444" display="https://twitter.com/#!/jbsenseofplace/status/1161826377961803778"/>
    <hyperlink ref="X39" r:id="rId445" display="https://twitter.com/#!/sopimusvuorenka/status/1161919711409561601"/>
    <hyperlink ref="X40" r:id="rId446" display="https://twitter.com/#!/1000histoires/status/1161704821541543936"/>
    <hyperlink ref="X41" r:id="rId447" display="https://twitter.com/#!/1000histoires/status/1161928412455481344"/>
    <hyperlink ref="X42" r:id="rId448" display="https://twitter.com/#!/lsulonen/status/1161941093145075713"/>
    <hyperlink ref="X43" r:id="rId449" display="https://twitter.com/#!/hosekibako/status/1162053309831815168"/>
    <hyperlink ref="X44" r:id="rId450" display="https://twitter.com/#!/mikaitanen/status/1162096128965222400"/>
    <hyperlink ref="X45" r:id="rId451" display="https://twitter.com/#!/blogsallys/status/1162229903313367040"/>
    <hyperlink ref="X46" r:id="rId452" display="https://twitter.com/#!/liisahai/status/1162279400907218949"/>
    <hyperlink ref="X47" r:id="rId453" display="https://twitter.com/#!/helichristine/status/1160832617907929088"/>
    <hyperlink ref="X48" r:id="rId454" display="https://twitter.com/#!/helichristine/status/1162296749366697990"/>
    <hyperlink ref="X49" r:id="rId455" display="https://twitter.com/#!/jpvuorela/status/1162305697368834048"/>
    <hyperlink ref="X50" r:id="rId456" display="https://twitter.com/#!/akotwi/status/1162311443217170432"/>
    <hyperlink ref="X51" r:id="rId457" display="https://twitter.com/#!/midelario/status/1162372760049528837"/>
    <hyperlink ref="X52" r:id="rId458" display="https://twitter.com/#!/hennapuisto/status/1162381623196868610"/>
    <hyperlink ref="X53" r:id="rId459" display="https://twitter.com/#!/markus_sjolund/status/1162384932804710400"/>
    <hyperlink ref="X54" r:id="rId460" display="https://twitter.com/#!/kauppakamari/status/1162637578656522241"/>
    <hyperlink ref="X55" r:id="rId461" display="https://twitter.com/#!/reijovaliharju/status/1162079523413909504"/>
    <hyperlink ref="X56" r:id="rId462" display="https://twitter.com/#!/reijovaliharju/status/1162646478701125632"/>
    <hyperlink ref="X57" r:id="rId463" display="https://twitter.com/#!/graffiti_bot/status/1162668870647332864"/>
    <hyperlink ref="X58" r:id="rId464" display="https://twitter.com/#!/__subwaysurfer/status/1162670238909026304"/>
    <hyperlink ref="X59" r:id="rId465" display="https://twitter.com/#!/breizhwecan/status/1162706501401812992"/>
    <hyperlink ref="X60" r:id="rId466" display="https://twitter.com/#!/priouljp56/status/1162667803708727296"/>
    <hyperlink ref="X61" r:id="rId467" display="https://twitter.com/#!/raidbreizhcap/status/1162378186132512768"/>
    <hyperlink ref="X62" r:id="rId468" display="https://twitter.com/#!/priouljp56/status/1162719228094537730"/>
    <hyperlink ref="X63" r:id="rId469" display="https://twitter.com/#!/raidbreizhcap/status/1162719566650380288"/>
    <hyperlink ref="X64" r:id="rId470" display="https://twitter.com/#!/priouljp56/status/1162369494829936640"/>
    <hyperlink ref="X65" r:id="rId471" display="https://twitter.com/#!/priouljp56/status/1162370902576775169"/>
    <hyperlink ref="X66" r:id="rId472" display="https://twitter.com/#!/priouljp56/status/1162666718612852742"/>
    <hyperlink ref="X67" r:id="rId473" display="https://twitter.com/#!/priouljp56/status/1162667363340365824"/>
    <hyperlink ref="X68" r:id="rId474" display="https://twitter.com/#!/pol_aurelien/status/1162733508131000320"/>
    <hyperlink ref="X69" r:id="rId475" display="https://twitter.com/#!/jarkko_malmberg/status/1162786446970904578"/>
    <hyperlink ref="X70" r:id="rId476" display="https://twitter.com/#!/kpylsy/status/1162792314533818368"/>
    <hyperlink ref="X71" r:id="rId477" display="https://twitter.com/#!/karoliinapontys/status/1162850380054781952"/>
    <hyperlink ref="X72" r:id="rId478" display="https://twitter.com/#!/pirkkopiirainen/status/1162961756907626496"/>
    <hyperlink ref="X73" r:id="rId479" display="https://twitter.com/#!/sorinsirkus/status/1162999975611129858"/>
    <hyperlink ref="X74" r:id="rId480" display="https://twitter.com/#!/msipilai/status/1163090677435174913"/>
    <hyperlink ref="X75" r:id="rId481" display="https://twitter.com/#!/mikkolmmz/status/1163107072042553349"/>
    <hyperlink ref="X76" r:id="rId482" display="https://twitter.com/#!/travelwithxtina/status/1163136992944754688"/>
    <hyperlink ref="X77" r:id="rId483" display="https://twitter.com/#!/ritvaasula/status/1163416534049574912"/>
    <hyperlink ref="X78" r:id="rId484" display="https://twitter.com/#!/mcelasari/status/1161556167958650880"/>
    <hyperlink ref="X79" r:id="rId485" display="https://twitter.com/#!/mcelasari/status/1161627625225408513"/>
    <hyperlink ref="X80" r:id="rId486" display="https://twitter.com/#!/ammaunu/status/1161652472047423493"/>
    <hyperlink ref="X81" r:id="rId487" display="https://twitter.com/#!/ammaunu/status/1161178616203550720"/>
    <hyperlink ref="X82" r:id="rId488" display="https://twitter.com/#!/ammaunu/status/1163709377125244928"/>
    <hyperlink ref="X83" r:id="rId489" display="https://twitter.com/#!/kirsikkakaipain/status/1163756395889668096"/>
    <hyperlink ref="X84" r:id="rId490" display="https://twitter.com/#!/foreignerfi/status/1161595547360403458"/>
    <hyperlink ref="X85" r:id="rId491" display="https://twitter.com/#!/foreignerfi/status/1163776469530755073"/>
    <hyperlink ref="X86" r:id="rId492" display="https://twitter.com/#!/michaelderry3/status/1163780675662700544"/>
    <hyperlink ref="X87" r:id="rId493" display="https://twitter.com/#!/planisferiocom/status/1163793303399260160"/>
    <hyperlink ref="X88" r:id="rId494" display="https://twitter.com/#!/sarikorju/status/1163806868323672064"/>
    <hyperlink ref="X89" r:id="rId495" display="https://twitter.com/#!/sarikorju/status/1163807135219646464"/>
    <hyperlink ref="X90" r:id="rId496" display="https://twitter.com/#!/sunville0710/status/1163940648736690177"/>
    <hyperlink ref="X91" r:id="rId497" display="https://twitter.com/#!/duunipolku/status/1164047788948316160"/>
    <hyperlink ref="X92" r:id="rId498" display="https://twitter.com/#!/s34growth/status/1164048352830509057"/>
    <hyperlink ref="X93" r:id="rId499" display="https://twitter.com/#!/fduchastel888/status/1164055060462166016"/>
    <hyperlink ref="X94" r:id="rId500" display="https://twitter.com/#!/streuverluste/status/1164081015633190913"/>
    <hyperlink ref="X95" r:id="rId501" display="https://twitter.com/#!/ippu/status/1160885784754425857"/>
    <hyperlink ref="X96" r:id="rId502" display="https://twitter.com/#!/ippu/status/1164091143434461184"/>
    <hyperlink ref="X97" r:id="rId503" display="https://twitter.com/#!/lacutara/status/1160805310736601088"/>
    <hyperlink ref="X98" r:id="rId504" display="https://twitter.com/#!/lacutara/status/1160939328534700032"/>
    <hyperlink ref="X99" r:id="rId505" display="https://twitter.com/#!/lacutara/status/1164096380979372032"/>
    <hyperlink ref="X100" r:id="rId506" display="https://twitter.com/#!/lakesperience/status/1161265303168397314"/>
    <hyperlink ref="X101" r:id="rId507" display="https://twitter.com/#!/lakesperience/status/1163758391560495104"/>
    <hyperlink ref="X102" r:id="rId508" display="https://twitter.com/#!/balticinstitute/status/1163758645563285504"/>
    <hyperlink ref="X103" r:id="rId509" display="https://twitter.com/#!/balticinstitute/status/1164100148181344256"/>
    <hyperlink ref="X104" r:id="rId510" display="https://twitter.com/#!/yoshikosuge/status/1156879842203394049"/>
    <hyperlink ref="X105" r:id="rId511" display="https://twitter.com/#!/worldofreem06/status/1164576062283636737"/>
    <hyperlink ref="X106" r:id="rId512" display="https://twitter.com/#!/paivi_reponen/status/1162019662546079744"/>
    <hyperlink ref="X107" r:id="rId513" display="https://twitter.com/#!/paivi_reponen/status/1164758787120459776"/>
    <hyperlink ref="X108" r:id="rId514" display="https://twitter.com/#!/paivi_reponen/status/1164759729526022144"/>
    <hyperlink ref="X109" r:id="rId515" display="https://twitter.com/#!/jloukaskorpi/status/1164783140474216455"/>
    <hyperlink ref="X110" r:id="rId516" display="https://twitter.com/#!/hanneraikkonen/status/1164796415085645824"/>
    <hyperlink ref="X111" r:id="rId517" display="https://twitter.com/#!/mikko_ky/status/1164800912084201472"/>
    <hyperlink ref="X112" r:id="rId518" display="https://twitter.com/#!/nuppua/status/1162668649884332035"/>
    <hyperlink ref="X113" r:id="rId519" display="https://twitter.com/#!/nuppua/status/1164800981726445568"/>
    <hyperlink ref="X114" r:id="rId520" display="https://twitter.com/#!/suomenkuvalehti/status/1164804151630372864"/>
    <hyperlink ref="X115" r:id="rId521" display="https://twitter.com/#!/jjuvakka/status/1164791928115752961"/>
    <hyperlink ref="X116" r:id="rId522" display="https://twitter.com/#!/marisiltanen/status/1164805739853967361"/>
    <hyperlink ref="X117" r:id="rId523" display="https://twitter.com/#!/caritaisomaki/status/1164806308484091905"/>
    <hyperlink ref="X118" r:id="rId524" display="https://twitter.com/#!/visittampere/status/1159043411749609474"/>
    <hyperlink ref="X119" r:id="rId525" display="https://twitter.com/#!/rammsteinfans/status/1160575095921938433"/>
    <hyperlink ref="X120" r:id="rId526" display="https://twitter.com/#!/visittampere/status/1161595313506922497"/>
    <hyperlink ref="X121" r:id="rId527" display="https://twitter.com/#!/serlachius/status/1162283901043109888"/>
    <hyperlink ref="X122" r:id="rId528" display="https://twitter.com/#!/visittampere/status/1162311577980362752"/>
    <hyperlink ref="X123" r:id="rId529" display="https://twitter.com/#!/visittampere/status/1164497441783255041"/>
    <hyperlink ref="X124" r:id="rId530" display="https://twitter.com/#!/moominmuseum/status/1164517221495914497"/>
    <hyperlink ref="X125" r:id="rId531" display="https://twitter.com/#!/visittampere/status/1159742442301788160"/>
    <hyperlink ref="X126" r:id="rId532" display="https://twitter.com/#!/visittampere/status/1164519344753258496"/>
    <hyperlink ref="X127" r:id="rId533" display="https://twitter.com/#!/visittampere/status/1164796727599104005"/>
    <hyperlink ref="X128" r:id="rId534" display="https://twitter.com/#!/discoverfinland/status/1161594347038695429"/>
    <hyperlink ref="X129" r:id="rId535" display="https://twitter.com/#!/daerrina/status/1161550733235408899"/>
    <hyperlink ref="X130" r:id="rId536" display="https://twitter.com/#!/purnauskis/status/1164220098476937216"/>
    <hyperlink ref="X131" r:id="rId537" display="https://twitter.com/#!/visittampere/status/1164850068345806848"/>
    <hyperlink ref="X132" r:id="rId538" display="https://twitter.com/#!/daerrina/status/1164851398548295680"/>
    <hyperlink ref="X133" r:id="rId539" display="https://twitter.com/#!/pyhanasi/status/1160524378964205568"/>
    <hyperlink ref="X134" r:id="rId540" display="https://twitter.com/#!/visittamperefi/status/1146735408111165440"/>
    <hyperlink ref="X135" r:id="rId541" display="https://twitter.com/#!/sastamala/status/1162775453071020035"/>
    <hyperlink ref="X136" r:id="rId542" display="https://twitter.com/#!/visittamperefi/status/1162695711995158529"/>
    <hyperlink ref="X137" r:id="rId543" display="https://twitter.com/#!/tampereratikka/status/1164450809284845569"/>
    <hyperlink ref="X138" r:id="rId544" display="https://twitter.com/#!/visittamperefi/status/1164431835977453568"/>
    <hyperlink ref="X139" r:id="rId545" display="https://twitter.com/#!/visittamperefi/status/1164852365188587522"/>
    <hyperlink ref="X140" r:id="rId546" display="https://twitter.com/#!/visittamperefi/status/1160825229855404032"/>
    <hyperlink ref="X141" r:id="rId547" display="https://twitter.com/#!/tamperekaupunki/status/1160821238408912896"/>
    <hyperlink ref="X142" r:id="rId548" display="https://twitter.com/#!/tamperetalo/status/1160901027870257153"/>
    <hyperlink ref="X143" r:id="rId549" display="https://twitter.com/#!/tamperetalo/status/1161967092205314048"/>
    <hyperlink ref="X144" r:id="rId550" display="https://twitter.com/#!/visittampere/status/1161961659134554112"/>
    <hyperlink ref="X145" r:id="rId551" display="https://twitter.com/#!/visittamperefi/status/1161181332497752064"/>
    <hyperlink ref="X146" r:id="rId552" display="https://twitter.com/#!/visittamperefi/status/1161960247575138304"/>
    <hyperlink ref="X147" r:id="rId553" display="https://twitter.com/#!/tamperekaupunki/status/1161178236182814721"/>
    <hyperlink ref="X148" r:id="rId554" display="https://twitter.com/#!/hiedanranta/status/1161918692990574593"/>
    <hyperlink ref="X149" r:id="rId555" display="https://twitter.com/#!/hiedanranta/status/1161924113302196229"/>
    <hyperlink ref="X150" r:id="rId556" display="https://twitter.com/#!/hiedanranta/status/1161950894474301442"/>
    <hyperlink ref="X151" r:id="rId557" display="https://twitter.com/#!/hiedanranta/status/1162246212696727552"/>
    <hyperlink ref="X152" r:id="rId558" display="https://twitter.com/#!/hiedanranta/status/1162247493003857925"/>
    <hyperlink ref="X153" r:id="rId559" display="https://twitter.com/#!/hiedanranta/status/1162249108062556160"/>
    <hyperlink ref="X154" r:id="rId560" display="https://twitter.com/#!/hiedanranta/status/1162253525578948608"/>
    <hyperlink ref="X155" r:id="rId561" display="https://twitter.com/#!/hiedanranta/status/1162310507036102657"/>
    <hyperlink ref="X156" r:id="rId562" display="https://twitter.com/#!/visittamperefi/status/1161927231754657792"/>
    <hyperlink ref="X157" r:id="rId563" display="https://twitter.com/#!/visittamperefi/status/1161927291506704384"/>
    <hyperlink ref="X158" r:id="rId564" display="https://twitter.com/#!/visittamperefi/status/1162311190221066240"/>
    <hyperlink ref="X159" r:id="rId565" display="https://twitter.com/#!/tamperekaupunki/status/1161937964013883393"/>
    <hyperlink ref="X160" r:id="rId566" display="https://twitter.com/#!/visittamperefi/status/1162290018410532864"/>
    <hyperlink ref="X161" r:id="rId567" display="https://twitter.com/#!/tamperekaupunki/status/1162306765163311104"/>
    <hyperlink ref="X162" r:id="rId568" display="https://twitter.com/#!/pariscapnord/status/1161960459639111680"/>
    <hyperlink ref="X163" r:id="rId569" display="https://twitter.com/#!/visittampere/status/1161541871790972928"/>
    <hyperlink ref="X164" r:id="rId570" display="https://twitter.com/#!/visittampere/status/1162752568017215488"/>
    <hyperlink ref="X165" r:id="rId571" display="https://twitter.com/#!/visittamperefi/status/1161529888756703234"/>
    <hyperlink ref="X166" r:id="rId572" display="https://twitter.com/#!/visittamperefi/status/1162749499288236038"/>
    <hyperlink ref="X167" r:id="rId573" display="https://twitter.com/#!/tamperekaupunki/status/1163414836308533248"/>
    <hyperlink ref="X168" r:id="rId574" display="https://twitter.com/#!/pirfest/status/1164804725973245954"/>
    <hyperlink ref="X169" r:id="rId575" display="https://twitter.com/#!/visittamperefi/status/1164806167027019776"/>
    <hyperlink ref="X170" r:id="rId576" display="https://twitter.com/#!/tamperekaupunki/status/1164839295892332544"/>
    <hyperlink ref="X171" r:id="rId577" display="https://twitter.com/#!/tchambermusic/status/1164614950561751046"/>
    <hyperlink ref="X172" r:id="rId578" display="https://twitter.com/#!/tamperekaupunki/status/1164840114985373696"/>
    <hyperlink ref="X173" r:id="rId579" display="https://twitter.com/#!/tamperekaupunki/status/1164870117240520704"/>
    <hyperlink ref="X174" r:id="rId580" display="https://twitter.com/#!/sarkanniemi/status/1163771277229907968"/>
    <hyperlink ref="X175" r:id="rId581" display="https://twitter.com/#!/visittamperefi/status/1159825041103687680"/>
    <hyperlink ref="X176" r:id="rId582" display="https://twitter.com/#!/visittamperefi/status/1160872196660764674"/>
    <hyperlink ref="X177" r:id="rId583" display="https://twitter.com/#!/visittamperefi/status/1161587368794710016"/>
    <hyperlink ref="X178" r:id="rId584" display="https://twitter.com/#!/visittamperefi/status/1161884491486498816"/>
    <hyperlink ref="X179" r:id="rId585" display="https://twitter.com/#!/visittamperefi/status/1161929261370028033"/>
    <hyperlink ref="X180" r:id="rId586" display="https://twitter.com/#!/visittamperefi/status/1163723878927077376"/>
    <hyperlink ref="X181" r:id="rId587" display="https://twitter.com/#!/visittamperefi/status/1163764887434256384"/>
    <hyperlink ref="X182" r:id="rId588" display="https://twitter.com/#!/visittamperefi/status/1164074967111274498"/>
    <hyperlink ref="X183" r:id="rId589" display="https://twitter.com/#!/visittamperefi/status/1164795903594549248"/>
    <hyperlink ref="X184" r:id="rId590" display="https://twitter.com/#!/visittamperefi/status/1164803662620680192"/>
    <hyperlink ref="X185" r:id="rId591" display="https://twitter.com/#!/visittamperefi/status/1164872264334106626"/>
    <hyperlink ref="X186" r:id="rId592" display="https://twitter.com/#!/visittamperefi/status/1164874008053080064"/>
    <hyperlink ref="X187" r:id="rId593" display="https://twitter.com/#!/tamperekaupunki/status/1160822385710456834"/>
    <hyperlink ref="X188" r:id="rId594" display="https://twitter.com/#!/tamperekaupunki/status/1160824418366558208"/>
    <hyperlink ref="X189" r:id="rId595" display="https://twitter.com/#!/tamperekaupunki/status/1160880939028926464"/>
    <hyperlink ref="X190" r:id="rId596" display="https://twitter.com/#!/tamperekaupunki/status/1161570872064393216"/>
    <hyperlink ref="X191" r:id="rId597" display="https://twitter.com/#!/tamperekaupunki/status/1161606649745948672"/>
    <hyperlink ref="X192" r:id="rId598" display="https://twitter.com/#!/tamperekaupunki/status/1161938866082856960"/>
    <hyperlink ref="X193" r:id="rId599" display="https://twitter.com/#!/tamperekaupunki/status/1161991235613147136"/>
    <hyperlink ref="X194" r:id="rId600" display="https://twitter.com/#!/tamperekaupunki/status/1162317328610185217"/>
    <hyperlink ref="X195" r:id="rId601" display="https://twitter.com/#!/tamperekaupunki/status/1164481294761373696"/>
    <hyperlink ref="X196" r:id="rId602" display="https://twitter.com/#!/tamperekaupunki/status/1164839395763134464"/>
    <hyperlink ref="X197" r:id="rId603" display="https://twitter.com/#!/tamperekaupunki/status/1164892327388884992"/>
    <hyperlink ref="X198" r:id="rId604" display="https://twitter.com/#!/samaekoskinen/status/1164901644145975297"/>
    <hyperlink ref="X199" r:id="rId605" display="https://twitter.com/#!/keisasenreetta/status/1164948754035855361"/>
    <hyperlink ref="X200" r:id="rId606" display="https://twitter.com/#!/maritaverne/status/1164949152926720000"/>
    <hyperlink ref="X201" r:id="rId607" display="https://twitter.com/#!/talenttampere/status/1164787468366835713"/>
    <hyperlink ref="X202" r:id="rId608" display="https://twitter.com/#!/ursulahelsky/status/1164950296327544832"/>
    <hyperlink ref="X203" r:id="rId609" display="https://twitter.com/#!/sarkanniemi/status/1163707740520427523"/>
    <hyperlink ref="X204" r:id="rId610" display="https://twitter.com/#!/visittampere/status/1163766353112817664"/>
    <hyperlink ref="X205" r:id="rId611" display="https://twitter.com/#!/tamperekaupunki/status/1163714783192989697"/>
    <hyperlink ref="X206" r:id="rId612" display="https://twitter.com/#!/juhakokkala/status/1164961150523650049"/>
    <hyperlink ref="X207" r:id="rId613" display="https://twitter.com/#!/yletampere/status/1164961252273197056"/>
    <hyperlink ref="X208" r:id="rId614" display="https://twitter.com/#!/sarittaduhamel/status/1164962180795699203"/>
    <hyperlink ref="X209" r:id="rId615" display="https://twitter.com/#!/valonkuvaaja/status/1162897982359887873"/>
    <hyperlink ref="X210" r:id="rId616" display="https://twitter.com/#!/valonkuvaaja/status/1165005044527316998"/>
    <hyperlink ref="X211" r:id="rId617" display="https://twitter.com/#!/goodnewsfinland/status/1165019662322667521"/>
    <hyperlink ref="X212" r:id="rId618" display="https://twitter.com/#!/visittampere/status/1164083669436436480"/>
    <hyperlink ref="X213" r:id="rId619" display="https://twitter.com/#!/visittampere/status/1164083981178081281"/>
    <hyperlink ref="X214" r:id="rId620" display="https://twitter.com/#!/thisisfinland/status/1165175694307090432"/>
    <hyperlink ref="X215" r:id="rId621" display="https://twitter.com/#!/mredegbe/status/1165178997443112960"/>
    <hyperlink ref="X216" r:id="rId622" display="https://twitter.com/#!/klusi73/status/1165213537616236544"/>
    <hyperlink ref="X217" r:id="rId623" display="https://twitter.com/#!/outituuliaviini/status/1165228798339682305"/>
    <hyperlink ref="X218" r:id="rId624" display="https://twitter.com/#!/pdro_almeida/status/1164882427422158849"/>
    <hyperlink ref="X219" r:id="rId625" display="https://twitter.com/#!/kekekfinn/status/1165242585855795200"/>
    <hyperlink ref="X220" r:id="rId626" display="https://twitter.com/#!/micheldennay/status/1165250135846268928"/>
    <hyperlink ref="X221" r:id="rId627" display="https://twitter.com/#!/discoverfinland/status/1161614977041620993"/>
    <hyperlink ref="X222" r:id="rId628" display="https://twitter.com/#!/visittampere/status/1159790510493589504"/>
    <hyperlink ref="X223" r:id="rId629" display="https://twitter.com/#!/visittampere/status/1160873602960564224"/>
    <hyperlink ref="X224" r:id="rId630" display="https://twitter.com/#!/tamperekaupunki/status/1161607305114394624"/>
    <hyperlink ref="X225" r:id="rId631" display="https://twitter.com/#!/puntomice/status/1165251210473082880"/>
    <hyperlink ref="X226" r:id="rId632" display="https://twitter.com/#!/matkailufoorumi/status/1162761296921747456"/>
    <hyperlink ref="X227" r:id="rId633" display="https://twitter.com/#!/matkailufoorumi/status/1164107261612048384"/>
    <hyperlink ref="X228" r:id="rId634" display="https://twitter.com/#!/matkailufoorumi/status/1165305474721300480"/>
    <hyperlink ref="X229" r:id="rId635" display="https://twitter.com/#!/tamperekaupunki/status/1160824353866620928"/>
    <hyperlink ref="X230" r:id="rId636" display="https://twitter.com/#!/tamperekaupunki/status/1160825679816069121"/>
    <hyperlink ref="X231" r:id="rId637" display="https://twitter.com/#!/tamperekaupunki/status/1160882130366455809"/>
    <hyperlink ref="X232" r:id="rId638" display="https://twitter.com/#!/tamperekaupunki/status/1161571676020195328"/>
    <hyperlink ref="X233" r:id="rId639" display="https://twitter.com/#!/tamperekaupunki/status/1161581889980981248"/>
    <hyperlink ref="X234" r:id="rId640" display="https://twitter.com/#!/tamperekaupunki/status/1163414854692220928"/>
    <hyperlink ref="X235" r:id="rId641" display="https://twitter.com/#!/tamperekaupunki/status/1163718028267261958"/>
    <hyperlink ref="X236" r:id="rId642" display="https://twitter.com/#!/tamperekaupunki/status/1164779187569168395"/>
    <hyperlink ref="X237" r:id="rId643" display="https://twitter.com/#!/tamperekaupunki/status/1164869476216713216"/>
    <hyperlink ref="X238" r:id="rId644" display="https://twitter.com/#!/kvalisaari/status/1162978109613907969"/>
    <hyperlink ref="X239" r:id="rId645" display="https://twitter.com/#!/kvalisaari/status/1160975375205355522"/>
    <hyperlink ref="X240" r:id="rId646" display="https://twitter.com/#!/kvalisaari/status/1161704095977226241"/>
    <hyperlink ref="X241" r:id="rId647" display="https://twitter.com/#!/kvalisaari/status/1164578809397596160"/>
    <hyperlink ref="X242" r:id="rId648" display="https://twitter.com/#!/kvalisaari/status/1164938166639505410"/>
    <hyperlink ref="X243" r:id="rId649" display="https://twitter.com/#!/kvalisaari/status/1165315057632366592"/>
    <hyperlink ref="X244" r:id="rId650" display="https://twitter.com/#!/tjeldnet/status/1160586694892183556"/>
    <hyperlink ref="X245" r:id="rId651" display="https://twitter.com/#!/tjeldnet/status/1160855303572865024"/>
    <hyperlink ref="X246" r:id="rId652" display="https://twitter.com/#!/tjeldnet/status/1161689375689912320"/>
    <hyperlink ref="X247" r:id="rId653" display="https://twitter.com/#!/tjeldnet/status/1161689960560451589"/>
    <hyperlink ref="X248" r:id="rId654" display="https://twitter.com/#!/tjeldnet/status/1161692184556556289"/>
    <hyperlink ref="X249" r:id="rId655" display="https://twitter.com/#!/g____b____/status/1161178785179492353"/>
    <hyperlink ref="X250" r:id="rId656" display="https://twitter.com/#!/g____b____/status/1161874526550003712"/>
    <hyperlink ref="X251" r:id="rId657" display="https://twitter.com/#!/g____b____/status/1165331909771239425"/>
    <hyperlink ref="X252" r:id="rId658" display="https://twitter.com/#!/discoverfinland/status/1160871624901570560"/>
    <hyperlink ref="X253" r:id="rId659" display="https://twitter.com/#!/discoverfinland/status/1160925929633386497"/>
    <hyperlink ref="X254" r:id="rId660" display="https://twitter.com/#!/discoverfinland/status/1162299446950006784"/>
    <hyperlink ref="X255" r:id="rId661" display="https://twitter.com/#!/discoverfinland/status/1163450458427596807"/>
    <hyperlink ref="X256" r:id="rId662" display="https://twitter.com/#!/discoverfinland/status/1163777538172346368"/>
    <hyperlink ref="X257" r:id="rId663" display="https://twitter.com/#!/visittampere/status/1160873746242183168"/>
    <hyperlink ref="X258" r:id="rId664" display="https://twitter.com/#!/visittampere/status/1161169971591950337"/>
    <hyperlink ref="X259" r:id="rId665" display="https://twitter.com/#!/visittampere/status/1162302284468015104"/>
    <hyperlink ref="X260" r:id="rId666" display="https://twitter.com/#!/visittampere/status/1163688436248788994"/>
    <hyperlink ref="X261" r:id="rId667" display="https://twitter.com/#!/kmrfanforever/status/1163933323397410817"/>
    <hyperlink ref="X262" r:id="rId668" display="https://twitter.com/#!/kmrfanforever/status/1165395333247045637"/>
    <hyperlink ref="AZ3" r:id="rId669" display="https://api.twitter.com/1.1/geo/id/e3ba9e096a0fc232.json"/>
    <hyperlink ref="AZ7" r:id="rId670" display="https://api.twitter.com/1.1/geo/id/3a269fb4ff679ed1.json"/>
    <hyperlink ref="AZ8" r:id="rId671" display="https://api.twitter.com/1.1/geo/id/e3ba9e096a0fc232.json"/>
    <hyperlink ref="AZ9" r:id="rId672" display="https://api.twitter.com/1.1/geo/id/e3ba9e096a0fc232.json"/>
    <hyperlink ref="AZ16" r:id="rId673" display="https://api.twitter.com/1.1/geo/id/6be4f6ca0da2c472.json"/>
    <hyperlink ref="AZ20" r:id="rId674" display="https://api.twitter.com/1.1/geo/id/e3ba9e096a0fc232.json"/>
    <hyperlink ref="AZ50" r:id="rId675" display="https://api.twitter.com/1.1/geo/id/e3ba9e096a0fc232.json"/>
    <hyperlink ref="AZ64" r:id="rId676" display="https://api.twitter.com/1.1/geo/id/e3ba9e096a0fc232.json"/>
    <hyperlink ref="AZ65" r:id="rId677" display="https://api.twitter.com/1.1/geo/id/e3ba9e096a0fc232.json"/>
    <hyperlink ref="AZ104" r:id="rId678" display="https://api.twitter.com/1.1/geo/id/e3ba9e096a0fc232.json"/>
    <hyperlink ref="AZ111" r:id="rId679" display="https://api.twitter.com/1.1/geo/id/e3ba9e096a0fc232.json"/>
    <hyperlink ref="AZ239" r:id="rId680" display="https://api.twitter.com/1.1/geo/id/e3ba9e096a0fc232.json"/>
    <hyperlink ref="AZ241" r:id="rId681" display="https://api.twitter.com/1.1/geo/id/e3ba9e096a0fc232.json"/>
    <hyperlink ref="AZ242" r:id="rId682" display="https://api.twitter.com/1.1/geo/id/e3ba9e096a0fc232.json"/>
    <hyperlink ref="AZ243" r:id="rId683" display="https://api.twitter.com/1.1/geo/id/e3ba9e096a0fc232.json"/>
  </hyperlinks>
  <printOptions/>
  <pageMargins left="0.7" right="0.7" top="0.75" bottom="0.75" header="0.3" footer="0.3"/>
  <pageSetup horizontalDpi="600" verticalDpi="600" orientation="portrait" r:id="rId687"/>
  <legacyDrawing r:id="rId685"/>
  <tableParts>
    <tablePart r:id="rId68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3979</v>
      </c>
      <c r="B1" s="13" t="s">
        <v>34</v>
      </c>
    </row>
    <row r="2" spans="1:2" ht="15">
      <c r="A2" s="114" t="s">
        <v>295</v>
      </c>
      <c r="B2" s="78">
        <v>8719.86651</v>
      </c>
    </row>
    <row r="3" spans="1:2" ht="15">
      <c r="A3" s="114" t="s">
        <v>306</v>
      </c>
      <c r="B3" s="78">
        <v>3472.038855</v>
      </c>
    </row>
    <row r="4" spans="1:2" ht="15">
      <c r="A4" s="114" t="s">
        <v>303</v>
      </c>
      <c r="B4" s="78">
        <v>3251.98107</v>
      </c>
    </row>
    <row r="5" spans="1:2" ht="15">
      <c r="A5" s="114" t="s">
        <v>213</v>
      </c>
      <c r="B5" s="78">
        <v>2093.641277</v>
      </c>
    </row>
    <row r="6" spans="1:2" ht="15">
      <c r="A6" s="114" t="s">
        <v>290</v>
      </c>
      <c r="B6" s="78">
        <v>1797</v>
      </c>
    </row>
    <row r="7" spans="1:2" ht="15">
      <c r="A7" s="114" t="s">
        <v>299</v>
      </c>
      <c r="B7" s="78">
        <v>1198.833333</v>
      </c>
    </row>
    <row r="8" spans="1:2" ht="15">
      <c r="A8" s="114" t="s">
        <v>308</v>
      </c>
      <c r="B8" s="78">
        <v>983.333333</v>
      </c>
    </row>
    <row r="9" spans="1:2" ht="15">
      <c r="A9" s="114" t="s">
        <v>215</v>
      </c>
      <c r="B9" s="78">
        <v>889.210074</v>
      </c>
    </row>
    <row r="10" spans="1:2" ht="15">
      <c r="A10" s="114" t="s">
        <v>312</v>
      </c>
      <c r="B10" s="78">
        <v>835.073607</v>
      </c>
    </row>
    <row r="11" spans="1:2" ht="15">
      <c r="A11" s="114" t="s">
        <v>289</v>
      </c>
      <c r="B11" s="78">
        <v>835.04127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3981</v>
      </c>
      <c r="B25" t="s">
        <v>3980</v>
      </c>
    </row>
    <row r="26" spans="1:2" ht="15">
      <c r="A26" s="125" t="s">
        <v>3983</v>
      </c>
      <c r="B26" s="3"/>
    </row>
    <row r="27" spans="1:2" ht="15">
      <c r="A27" s="126" t="s">
        <v>3984</v>
      </c>
      <c r="B27" s="3"/>
    </row>
    <row r="28" spans="1:2" ht="15">
      <c r="A28" s="127" t="s">
        <v>3985</v>
      </c>
      <c r="B28" s="3"/>
    </row>
    <row r="29" spans="1:2" ht="15">
      <c r="A29" s="128" t="s">
        <v>3986</v>
      </c>
      <c r="B29" s="3">
        <v>1</v>
      </c>
    </row>
    <row r="30" spans="1:2" ht="15">
      <c r="A30" s="125" t="s">
        <v>3302</v>
      </c>
      <c r="B30" s="3"/>
    </row>
    <row r="31" spans="1:2" ht="15">
      <c r="A31" s="126" t="s">
        <v>3987</v>
      </c>
      <c r="B31" s="3"/>
    </row>
    <row r="32" spans="1:2" ht="15">
      <c r="A32" s="127" t="s">
        <v>3988</v>
      </c>
      <c r="B32" s="3"/>
    </row>
    <row r="33" spans="1:2" ht="15">
      <c r="A33" s="128" t="s">
        <v>3989</v>
      </c>
      <c r="B33" s="3">
        <v>1</v>
      </c>
    </row>
    <row r="34" spans="1:2" ht="15">
      <c r="A34" s="126" t="s">
        <v>3990</v>
      </c>
      <c r="B34" s="3"/>
    </row>
    <row r="35" spans="1:2" ht="15">
      <c r="A35" s="127" t="s">
        <v>3991</v>
      </c>
      <c r="B35" s="3"/>
    </row>
    <row r="36" spans="1:2" ht="15">
      <c r="A36" s="128" t="s">
        <v>3992</v>
      </c>
      <c r="B36" s="3">
        <v>1</v>
      </c>
    </row>
    <row r="37" spans="1:2" ht="15">
      <c r="A37" s="127" t="s">
        <v>3993</v>
      </c>
      <c r="B37" s="3"/>
    </row>
    <row r="38" spans="1:2" ht="15">
      <c r="A38" s="128" t="s">
        <v>3992</v>
      </c>
      <c r="B38" s="3">
        <v>1</v>
      </c>
    </row>
    <row r="39" spans="1:2" ht="15">
      <c r="A39" s="127" t="s">
        <v>3994</v>
      </c>
      <c r="B39" s="3"/>
    </row>
    <row r="40" spans="1:2" ht="15">
      <c r="A40" s="128" t="s">
        <v>3995</v>
      </c>
      <c r="B40" s="3">
        <v>1</v>
      </c>
    </row>
    <row r="41" spans="1:2" ht="15">
      <c r="A41" s="128" t="s">
        <v>3989</v>
      </c>
      <c r="B41" s="3">
        <v>1</v>
      </c>
    </row>
    <row r="42" spans="1:2" ht="15">
      <c r="A42" s="128" t="s">
        <v>3996</v>
      </c>
      <c r="B42" s="3">
        <v>1</v>
      </c>
    </row>
    <row r="43" spans="1:2" ht="15">
      <c r="A43" s="127" t="s">
        <v>3997</v>
      </c>
      <c r="B43" s="3"/>
    </row>
    <row r="44" spans="1:2" ht="15">
      <c r="A44" s="128" t="s">
        <v>3995</v>
      </c>
      <c r="B44" s="3">
        <v>1</v>
      </c>
    </row>
    <row r="45" spans="1:2" ht="15">
      <c r="A45" s="128" t="s">
        <v>3998</v>
      </c>
      <c r="B45" s="3">
        <v>1</v>
      </c>
    </row>
    <row r="46" spans="1:2" ht="15">
      <c r="A46" s="128" t="s">
        <v>3992</v>
      </c>
      <c r="B46" s="3">
        <v>7</v>
      </c>
    </row>
    <row r="47" spans="1:2" ht="15">
      <c r="A47" s="128" t="s">
        <v>3989</v>
      </c>
      <c r="B47" s="3">
        <v>1</v>
      </c>
    </row>
    <row r="48" spans="1:2" ht="15">
      <c r="A48" s="128" t="s">
        <v>3999</v>
      </c>
      <c r="B48" s="3">
        <v>1</v>
      </c>
    </row>
    <row r="49" spans="1:2" ht="15">
      <c r="A49" s="128" t="s">
        <v>3996</v>
      </c>
      <c r="B49" s="3">
        <v>1</v>
      </c>
    </row>
    <row r="50" spans="1:2" ht="15">
      <c r="A50" s="128" t="s">
        <v>4000</v>
      </c>
      <c r="B50" s="3">
        <v>1</v>
      </c>
    </row>
    <row r="51" spans="1:2" ht="15">
      <c r="A51" s="128" t="s">
        <v>4001</v>
      </c>
      <c r="B51" s="3">
        <v>2</v>
      </c>
    </row>
    <row r="52" spans="1:2" ht="15">
      <c r="A52" s="127" t="s">
        <v>4002</v>
      </c>
      <c r="B52" s="3"/>
    </row>
    <row r="53" spans="1:2" ht="15">
      <c r="A53" s="128" t="s">
        <v>4003</v>
      </c>
      <c r="B53" s="3">
        <v>1</v>
      </c>
    </row>
    <row r="54" spans="1:2" ht="15">
      <c r="A54" s="128" t="s">
        <v>4004</v>
      </c>
      <c r="B54" s="3">
        <v>2</v>
      </c>
    </row>
    <row r="55" spans="1:2" ht="15">
      <c r="A55" s="128" t="s">
        <v>3995</v>
      </c>
      <c r="B55" s="3">
        <v>5</v>
      </c>
    </row>
    <row r="56" spans="1:2" ht="15">
      <c r="A56" s="128" t="s">
        <v>3998</v>
      </c>
      <c r="B56" s="3">
        <v>1</v>
      </c>
    </row>
    <row r="57" spans="1:2" ht="15">
      <c r="A57" s="128" t="s">
        <v>3992</v>
      </c>
      <c r="B57" s="3">
        <v>1</v>
      </c>
    </row>
    <row r="58" spans="1:2" ht="15">
      <c r="A58" s="128" t="s">
        <v>3989</v>
      </c>
      <c r="B58" s="3">
        <v>6</v>
      </c>
    </row>
    <row r="59" spans="1:2" ht="15">
      <c r="A59" s="128" t="s">
        <v>3999</v>
      </c>
      <c r="B59" s="3">
        <v>1</v>
      </c>
    </row>
    <row r="60" spans="1:2" ht="15">
      <c r="A60" s="128" t="s">
        <v>3996</v>
      </c>
      <c r="B60" s="3">
        <v>3</v>
      </c>
    </row>
    <row r="61" spans="1:2" ht="15">
      <c r="A61" s="128" t="s">
        <v>4005</v>
      </c>
      <c r="B61" s="3">
        <v>1</v>
      </c>
    </row>
    <row r="62" spans="1:2" ht="15">
      <c r="A62" s="128" t="s">
        <v>4000</v>
      </c>
      <c r="B62" s="3">
        <v>1</v>
      </c>
    </row>
    <row r="63" spans="1:2" ht="15">
      <c r="A63" s="128" t="s">
        <v>4006</v>
      </c>
      <c r="B63" s="3">
        <v>1</v>
      </c>
    </row>
    <row r="64" spans="1:2" ht="15">
      <c r="A64" s="127" t="s">
        <v>4007</v>
      </c>
      <c r="B64" s="3"/>
    </row>
    <row r="65" spans="1:2" ht="15">
      <c r="A65" s="128" t="s">
        <v>4003</v>
      </c>
      <c r="B65" s="3">
        <v>1</v>
      </c>
    </row>
    <row r="66" spans="1:2" ht="15">
      <c r="A66" s="128" t="s">
        <v>4004</v>
      </c>
      <c r="B66" s="3">
        <v>5</v>
      </c>
    </row>
    <row r="67" spans="1:2" ht="15">
      <c r="A67" s="128" t="s">
        <v>3995</v>
      </c>
      <c r="B67" s="3">
        <v>1</v>
      </c>
    </row>
    <row r="68" spans="1:2" ht="15">
      <c r="A68" s="128" t="s">
        <v>3998</v>
      </c>
      <c r="B68" s="3">
        <v>1</v>
      </c>
    </row>
    <row r="69" spans="1:2" ht="15">
      <c r="A69" s="128" t="s">
        <v>3999</v>
      </c>
      <c r="B69" s="3">
        <v>1</v>
      </c>
    </row>
    <row r="70" spans="1:2" ht="15">
      <c r="A70" s="128" t="s">
        <v>3996</v>
      </c>
      <c r="B70" s="3">
        <v>1</v>
      </c>
    </row>
    <row r="71" spans="1:2" ht="15">
      <c r="A71" s="128" t="s">
        <v>4008</v>
      </c>
      <c r="B71" s="3">
        <v>1</v>
      </c>
    </row>
    <row r="72" spans="1:2" ht="15">
      <c r="A72" s="128" t="s">
        <v>4009</v>
      </c>
      <c r="B72" s="3">
        <v>1</v>
      </c>
    </row>
    <row r="73" spans="1:2" ht="15">
      <c r="A73" s="127" t="s">
        <v>4010</v>
      </c>
      <c r="B73" s="3"/>
    </row>
    <row r="74" spans="1:2" ht="15">
      <c r="A74" s="128" t="s">
        <v>4003</v>
      </c>
      <c r="B74" s="3">
        <v>1</v>
      </c>
    </row>
    <row r="75" spans="1:2" ht="15">
      <c r="A75" s="128" t="s">
        <v>4004</v>
      </c>
      <c r="B75" s="3">
        <v>1</v>
      </c>
    </row>
    <row r="76" spans="1:2" ht="15">
      <c r="A76" s="128" t="s">
        <v>3995</v>
      </c>
      <c r="B76" s="3">
        <v>2</v>
      </c>
    </row>
    <row r="77" spans="1:2" ht="15">
      <c r="A77" s="128" t="s">
        <v>3998</v>
      </c>
      <c r="B77" s="3">
        <v>3</v>
      </c>
    </row>
    <row r="78" spans="1:2" ht="15">
      <c r="A78" s="128" t="s">
        <v>3992</v>
      </c>
      <c r="B78" s="3">
        <v>3</v>
      </c>
    </row>
    <row r="79" spans="1:2" ht="15">
      <c r="A79" s="128" t="s">
        <v>3989</v>
      </c>
      <c r="B79" s="3">
        <v>5</v>
      </c>
    </row>
    <row r="80" spans="1:2" ht="15">
      <c r="A80" s="128" t="s">
        <v>3999</v>
      </c>
      <c r="B80" s="3">
        <v>1</v>
      </c>
    </row>
    <row r="81" spans="1:2" ht="15">
      <c r="A81" s="128" t="s">
        <v>3996</v>
      </c>
      <c r="B81" s="3">
        <v>2</v>
      </c>
    </row>
    <row r="82" spans="1:2" ht="15">
      <c r="A82" s="128" t="s">
        <v>4005</v>
      </c>
      <c r="B82" s="3">
        <v>3</v>
      </c>
    </row>
    <row r="83" spans="1:2" ht="15">
      <c r="A83" s="128" t="s">
        <v>3986</v>
      </c>
      <c r="B83" s="3">
        <v>6</v>
      </c>
    </row>
    <row r="84" spans="1:2" ht="15">
      <c r="A84" s="128" t="s">
        <v>4006</v>
      </c>
      <c r="B84" s="3">
        <v>2</v>
      </c>
    </row>
    <row r="85" spans="1:2" ht="15">
      <c r="A85" s="127" t="s">
        <v>4011</v>
      </c>
      <c r="B85" s="3"/>
    </row>
    <row r="86" spans="1:2" ht="15">
      <c r="A86" s="128" t="s">
        <v>4012</v>
      </c>
      <c r="B86" s="3">
        <v>2</v>
      </c>
    </row>
    <row r="87" spans="1:2" ht="15">
      <c r="A87" s="128" t="s">
        <v>4013</v>
      </c>
      <c r="B87" s="3">
        <v>2</v>
      </c>
    </row>
    <row r="88" spans="1:2" ht="15">
      <c r="A88" s="128" t="s">
        <v>4014</v>
      </c>
      <c r="B88" s="3">
        <v>1</v>
      </c>
    </row>
    <row r="89" spans="1:2" ht="15">
      <c r="A89" s="128" t="s">
        <v>4015</v>
      </c>
      <c r="B89" s="3">
        <v>1</v>
      </c>
    </row>
    <row r="90" spans="1:2" ht="15">
      <c r="A90" s="128" t="s">
        <v>4003</v>
      </c>
      <c r="B90" s="3">
        <v>1</v>
      </c>
    </row>
    <row r="91" spans="1:2" ht="15">
      <c r="A91" s="128" t="s">
        <v>3995</v>
      </c>
      <c r="B91" s="3">
        <v>3</v>
      </c>
    </row>
    <row r="92" spans="1:2" ht="15">
      <c r="A92" s="128" t="s">
        <v>3998</v>
      </c>
      <c r="B92" s="3">
        <v>6</v>
      </c>
    </row>
    <row r="93" spans="1:2" ht="15">
      <c r="A93" s="128" t="s">
        <v>3992</v>
      </c>
      <c r="B93" s="3">
        <v>2</v>
      </c>
    </row>
    <row r="94" spans="1:2" ht="15">
      <c r="A94" s="128" t="s">
        <v>3989</v>
      </c>
      <c r="B94" s="3">
        <v>4</v>
      </c>
    </row>
    <row r="95" spans="1:2" ht="15">
      <c r="A95" s="128" t="s">
        <v>3996</v>
      </c>
      <c r="B95" s="3">
        <v>1</v>
      </c>
    </row>
    <row r="96" spans="1:2" ht="15">
      <c r="A96" s="128" t="s">
        <v>4000</v>
      </c>
      <c r="B96" s="3">
        <v>1</v>
      </c>
    </row>
    <row r="97" spans="1:2" ht="15">
      <c r="A97" s="128" t="s">
        <v>3986</v>
      </c>
      <c r="B97" s="3">
        <v>1</v>
      </c>
    </row>
    <row r="98" spans="1:2" ht="15">
      <c r="A98" s="128" t="s">
        <v>4008</v>
      </c>
      <c r="B98" s="3">
        <v>1</v>
      </c>
    </row>
    <row r="99" spans="1:2" ht="15">
      <c r="A99" s="128" t="s">
        <v>4009</v>
      </c>
      <c r="B99" s="3">
        <v>1</v>
      </c>
    </row>
    <row r="100" spans="1:2" ht="15">
      <c r="A100" s="127" t="s">
        <v>4016</v>
      </c>
      <c r="B100" s="3"/>
    </row>
    <row r="101" spans="1:2" ht="15">
      <c r="A101" s="128" t="s">
        <v>4015</v>
      </c>
      <c r="B101" s="3">
        <v>1</v>
      </c>
    </row>
    <row r="102" spans="1:2" ht="15">
      <c r="A102" s="128" t="s">
        <v>4003</v>
      </c>
      <c r="B102" s="3">
        <v>4</v>
      </c>
    </row>
    <row r="103" spans="1:2" ht="15">
      <c r="A103" s="128" t="s">
        <v>3995</v>
      </c>
      <c r="B103" s="3">
        <v>2</v>
      </c>
    </row>
    <row r="104" spans="1:2" ht="15">
      <c r="A104" s="128" t="s">
        <v>3998</v>
      </c>
      <c r="B104" s="3">
        <v>4</v>
      </c>
    </row>
    <row r="105" spans="1:2" ht="15">
      <c r="A105" s="128" t="s">
        <v>3992</v>
      </c>
      <c r="B105" s="3">
        <v>7</v>
      </c>
    </row>
    <row r="106" spans="1:2" ht="15">
      <c r="A106" s="128" t="s">
        <v>4005</v>
      </c>
      <c r="B106" s="3">
        <v>4</v>
      </c>
    </row>
    <row r="107" spans="1:2" ht="15">
      <c r="A107" s="128" t="s">
        <v>4000</v>
      </c>
      <c r="B107" s="3">
        <v>2</v>
      </c>
    </row>
    <row r="108" spans="1:2" ht="15">
      <c r="A108" s="127" t="s">
        <v>4017</v>
      </c>
      <c r="B108" s="3"/>
    </row>
    <row r="109" spans="1:2" ht="15">
      <c r="A109" s="128" t="s">
        <v>3995</v>
      </c>
      <c r="B109" s="3">
        <v>2</v>
      </c>
    </row>
    <row r="110" spans="1:2" ht="15">
      <c r="A110" s="128" t="s">
        <v>3992</v>
      </c>
      <c r="B110" s="3">
        <v>6</v>
      </c>
    </row>
    <row r="111" spans="1:2" ht="15">
      <c r="A111" s="128" t="s">
        <v>3999</v>
      </c>
      <c r="B111" s="3">
        <v>2</v>
      </c>
    </row>
    <row r="112" spans="1:2" ht="15">
      <c r="A112" s="128" t="s">
        <v>3996</v>
      </c>
      <c r="B112" s="3">
        <v>2</v>
      </c>
    </row>
    <row r="113" spans="1:2" ht="15">
      <c r="A113" s="128" t="s">
        <v>4005</v>
      </c>
      <c r="B113" s="3">
        <v>1</v>
      </c>
    </row>
    <row r="114" spans="1:2" ht="15">
      <c r="A114" s="128" t="s">
        <v>4000</v>
      </c>
      <c r="B114" s="3">
        <v>2</v>
      </c>
    </row>
    <row r="115" spans="1:2" ht="15">
      <c r="A115" s="128" t="s">
        <v>4001</v>
      </c>
      <c r="B115" s="3">
        <v>1</v>
      </c>
    </row>
    <row r="116" spans="1:2" ht="15">
      <c r="A116" s="128" t="s">
        <v>3986</v>
      </c>
      <c r="B116" s="3">
        <v>1</v>
      </c>
    </row>
    <row r="117" spans="1:2" ht="15">
      <c r="A117" s="128" t="s">
        <v>4006</v>
      </c>
      <c r="B117" s="3">
        <v>2</v>
      </c>
    </row>
    <row r="118" spans="1:2" ht="15">
      <c r="A118" s="128" t="s">
        <v>4018</v>
      </c>
      <c r="B118" s="3">
        <v>1</v>
      </c>
    </row>
    <row r="119" spans="1:2" ht="15">
      <c r="A119" s="127" t="s">
        <v>4019</v>
      </c>
      <c r="B119" s="3"/>
    </row>
    <row r="120" spans="1:2" ht="15">
      <c r="A120" s="128" t="s">
        <v>4012</v>
      </c>
      <c r="B120" s="3">
        <v>1</v>
      </c>
    </row>
    <row r="121" spans="1:2" ht="15">
      <c r="A121" s="128" t="s">
        <v>4015</v>
      </c>
      <c r="B121" s="3">
        <v>1</v>
      </c>
    </row>
    <row r="122" spans="1:2" ht="15">
      <c r="A122" s="128" t="s">
        <v>4003</v>
      </c>
      <c r="B122" s="3">
        <v>1</v>
      </c>
    </row>
    <row r="123" spans="1:2" ht="15">
      <c r="A123" s="128" t="s">
        <v>3995</v>
      </c>
      <c r="B123" s="3">
        <v>1</v>
      </c>
    </row>
    <row r="124" spans="1:2" ht="15">
      <c r="A124" s="128" t="s">
        <v>4005</v>
      </c>
      <c r="B124" s="3">
        <v>1</v>
      </c>
    </row>
    <row r="125" spans="1:2" ht="15">
      <c r="A125" s="128" t="s">
        <v>4000</v>
      </c>
      <c r="B125" s="3">
        <v>1</v>
      </c>
    </row>
    <row r="126" spans="1:2" ht="15">
      <c r="A126" s="128" t="s">
        <v>3986</v>
      </c>
      <c r="B126" s="3">
        <v>1</v>
      </c>
    </row>
    <row r="127" spans="1:2" ht="15">
      <c r="A127" s="127" t="s">
        <v>4020</v>
      </c>
      <c r="B127" s="3"/>
    </row>
    <row r="128" spans="1:2" ht="15">
      <c r="A128" s="128" t="s">
        <v>3989</v>
      </c>
      <c r="B128" s="3">
        <v>3</v>
      </c>
    </row>
    <row r="129" spans="1:2" ht="15">
      <c r="A129" s="128" t="s">
        <v>3996</v>
      </c>
      <c r="B129" s="3">
        <v>1</v>
      </c>
    </row>
    <row r="130" spans="1:2" ht="15">
      <c r="A130" s="127" t="s">
        <v>4021</v>
      </c>
      <c r="B130" s="3"/>
    </row>
    <row r="131" spans="1:2" ht="15">
      <c r="A131" s="128" t="s">
        <v>4015</v>
      </c>
      <c r="B131" s="3">
        <v>1</v>
      </c>
    </row>
    <row r="132" spans="1:2" ht="15">
      <c r="A132" s="128" t="s">
        <v>4004</v>
      </c>
      <c r="B132" s="3">
        <v>4</v>
      </c>
    </row>
    <row r="133" spans="1:2" ht="15">
      <c r="A133" s="128" t="s">
        <v>3995</v>
      </c>
      <c r="B133" s="3">
        <v>1</v>
      </c>
    </row>
    <row r="134" spans="1:2" ht="15">
      <c r="A134" s="128" t="s">
        <v>3992</v>
      </c>
      <c r="B134" s="3">
        <v>5</v>
      </c>
    </row>
    <row r="135" spans="1:2" ht="15">
      <c r="A135" s="128" t="s">
        <v>3989</v>
      </c>
      <c r="B135" s="3">
        <v>4</v>
      </c>
    </row>
    <row r="136" spans="1:2" ht="15">
      <c r="A136" s="128" t="s">
        <v>3999</v>
      </c>
      <c r="B136" s="3">
        <v>1</v>
      </c>
    </row>
    <row r="137" spans="1:2" ht="15">
      <c r="A137" s="128" t="s">
        <v>3996</v>
      </c>
      <c r="B137" s="3">
        <v>2</v>
      </c>
    </row>
    <row r="138" spans="1:2" ht="15">
      <c r="A138" s="128" t="s">
        <v>4022</v>
      </c>
      <c r="B138" s="3">
        <v>1</v>
      </c>
    </row>
    <row r="139" spans="1:2" ht="15">
      <c r="A139" s="128" t="s">
        <v>4018</v>
      </c>
      <c r="B139" s="3">
        <v>1</v>
      </c>
    </row>
    <row r="140" spans="1:2" ht="15">
      <c r="A140" s="127" t="s">
        <v>4023</v>
      </c>
      <c r="B140" s="3"/>
    </row>
    <row r="141" spans="1:2" ht="15">
      <c r="A141" s="128" t="s">
        <v>4015</v>
      </c>
      <c r="B141" s="3">
        <v>2</v>
      </c>
    </row>
    <row r="142" spans="1:2" ht="15">
      <c r="A142" s="128" t="s">
        <v>4003</v>
      </c>
      <c r="B142" s="3">
        <v>1</v>
      </c>
    </row>
    <row r="143" spans="1:2" ht="15">
      <c r="A143" s="128" t="s">
        <v>4004</v>
      </c>
      <c r="B143" s="3">
        <v>4</v>
      </c>
    </row>
    <row r="144" spans="1:2" ht="15">
      <c r="A144" s="128" t="s">
        <v>3995</v>
      </c>
      <c r="B144" s="3">
        <v>2</v>
      </c>
    </row>
    <row r="145" spans="1:2" ht="15">
      <c r="A145" s="128" t="s">
        <v>3998</v>
      </c>
      <c r="B145" s="3">
        <v>2</v>
      </c>
    </row>
    <row r="146" spans="1:2" ht="15">
      <c r="A146" s="128" t="s">
        <v>4001</v>
      </c>
      <c r="B146" s="3">
        <v>1</v>
      </c>
    </row>
    <row r="147" spans="1:2" ht="15">
      <c r="A147" s="127" t="s">
        <v>4024</v>
      </c>
      <c r="B147" s="3"/>
    </row>
    <row r="148" spans="1:2" ht="15">
      <c r="A148" s="128" t="s">
        <v>4003</v>
      </c>
      <c r="B148" s="3">
        <v>1</v>
      </c>
    </row>
    <row r="149" spans="1:2" ht="15">
      <c r="A149" s="128" t="s">
        <v>3995</v>
      </c>
      <c r="B149" s="3">
        <v>1</v>
      </c>
    </row>
    <row r="150" spans="1:2" ht="15">
      <c r="A150" s="128" t="s">
        <v>3992</v>
      </c>
      <c r="B150" s="3">
        <v>1</v>
      </c>
    </row>
    <row r="151" spans="1:2" ht="15">
      <c r="A151" s="128" t="s">
        <v>3989</v>
      </c>
      <c r="B151" s="3">
        <v>1</v>
      </c>
    </row>
    <row r="152" spans="1:2" ht="15">
      <c r="A152" s="128" t="s">
        <v>3999</v>
      </c>
      <c r="B152" s="3">
        <v>2</v>
      </c>
    </row>
    <row r="153" spans="1:2" ht="15">
      <c r="A153" s="128" t="s">
        <v>4005</v>
      </c>
      <c r="B153" s="3">
        <v>1</v>
      </c>
    </row>
    <row r="154" spans="1:2" ht="15">
      <c r="A154" s="128" t="s">
        <v>4001</v>
      </c>
      <c r="B154" s="3">
        <v>2</v>
      </c>
    </row>
    <row r="155" spans="1:2" ht="15">
      <c r="A155" s="128" t="s">
        <v>4008</v>
      </c>
      <c r="B155" s="3">
        <v>1</v>
      </c>
    </row>
    <row r="156" spans="1:2" ht="15">
      <c r="A156" s="127" t="s">
        <v>4025</v>
      </c>
      <c r="B156" s="3"/>
    </row>
    <row r="157" spans="1:2" ht="15">
      <c r="A157" s="128" t="s">
        <v>4026</v>
      </c>
      <c r="B157" s="3">
        <v>2</v>
      </c>
    </row>
    <row r="158" spans="1:2" ht="15">
      <c r="A158" s="128" t="s">
        <v>4015</v>
      </c>
      <c r="B158" s="3">
        <v>1</v>
      </c>
    </row>
    <row r="159" spans="1:2" ht="15">
      <c r="A159" s="128" t="s">
        <v>4003</v>
      </c>
      <c r="B159" s="3">
        <v>3</v>
      </c>
    </row>
    <row r="160" spans="1:2" ht="15">
      <c r="A160" s="128" t="s">
        <v>4004</v>
      </c>
      <c r="B160" s="3">
        <v>11</v>
      </c>
    </row>
    <row r="161" spans="1:2" ht="15">
      <c r="A161" s="128" t="s">
        <v>3998</v>
      </c>
      <c r="B161" s="3">
        <v>2</v>
      </c>
    </row>
    <row r="162" spans="1:2" ht="15">
      <c r="A162" s="128" t="s">
        <v>3992</v>
      </c>
      <c r="B162" s="3">
        <v>4</v>
      </c>
    </row>
    <row r="163" spans="1:2" ht="15">
      <c r="A163" s="128" t="s">
        <v>3989</v>
      </c>
      <c r="B163" s="3">
        <v>1</v>
      </c>
    </row>
    <row r="164" spans="1:2" ht="15">
      <c r="A164" s="128" t="s">
        <v>3999</v>
      </c>
      <c r="B164" s="3">
        <v>4</v>
      </c>
    </row>
    <row r="165" spans="1:2" ht="15">
      <c r="A165" s="128" t="s">
        <v>3996</v>
      </c>
      <c r="B165" s="3">
        <v>1</v>
      </c>
    </row>
    <row r="166" spans="1:2" ht="15">
      <c r="A166" s="128" t="s">
        <v>4005</v>
      </c>
      <c r="B166" s="3">
        <v>1</v>
      </c>
    </row>
    <row r="167" spans="1:2" ht="15">
      <c r="A167" s="128" t="s">
        <v>4001</v>
      </c>
      <c r="B167" s="3">
        <v>1</v>
      </c>
    </row>
    <row r="168" spans="1:2" ht="15">
      <c r="A168" s="128" t="s">
        <v>3986</v>
      </c>
      <c r="B168" s="3">
        <v>3</v>
      </c>
    </row>
    <row r="169" spans="1:2" ht="15">
      <c r="A169" s="128" t="s">
        <v>4006</v>
      </c>
      <c r="B169" s="3">
        <v>3</v>
      </c>
    </row>
    <row r="170" spans="1:2" ht="15">
      <c r="A170" s="128" t="s">
        <v>4009</v>
      </c>
      <c r="B170" s="3">
        <v>1</v>
      </c>
    </row>
    <row r="171" spans="1:2" ht="15">
      <c r="A171" s="128" t="s">
        <v>4022</v>
      </c>
      <c r="B171" s="3">
        <v>1</v>
      </c>
    </row>
    <row r="172" spans="1:2" ht="15">
      <c r="A172" s="127" t="s">
        <v>4027</v>
      </c>
      <c r="B172" s="3"/>
    </row>
    <row r="173" spans="1:2" ht="15">
      <c r="A173" s="128" t="s">
        <v>3995</v>
      </c>
      <c r="B173" s="3">
        <v>2</v>
      </c>
    </row>
    <row r="174" spans="1:2" ht="15">
      <c r="A174" s="128" t="s">
        <v>3992</v>
      </c>
      <c r="B174" s="3">
        <v>1</v>
      </c>
    </row>
    <row r="175" spans="1:2" ht="15">
      <c r="A175" s="128" t="s">
        <v>3989</v>
      </c>
      <c r="B175" s="3">
        <v>1</v>
      </c>
    </row>
    <row r="176" spans="1:2" ht="15">
      <c r="A176" s="128" t="s">
        <v>3999</v>
      </c>
      <c r="B176" s="3">
        <v>1</v>
      </c>
    </row>
    <row r="177" spans="1:2" ht="15">
      <c r="A177" s="128" t="s">
        <v>3996</v>
      </c>
      <c r="B177" s="3">
        <v>2</v>
      </c>
    </row>
    <row r="178" spans="1:2" ht="15">
      <c r="A178" s="128" t="s">
        <v>4001</v>
      </c>
      <c r="B178" s="3">
        <v>1</v>
      </c>
    </row>
    <row r="179" spans="1:2" ht="15">
      <c r="A179" s="128" t="s">
        <v>3986</v>
      </c>
      <c r="B179" s="3">
        <v>1</v>
      </c>
    </row>
    <row r="180" spans="1:2" ht="15">
      <c r="A180" s="128" t="s">
        <v>4006</v>
      </c>
      <c r="B180" s="3">
        <v>1</v>
      </c>
    </row>
    <row r="181" spans="1:2" ht="15">
      <c r="A181" s="128" t="s">
        <v>4018</v>
      </c>
      <c r="B181" s="3">
        <v>1</v>
      </c>
    </row>
    <row r="182" spans="1:2" ht="15">
      <c r="A182" s="125" t="s">
        <v>3982</v>
      </c>
      <c r="B182" s="3">
        <v>260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1518</v>
      </c>
      <c r="AE2" s="13" t="s">
        <v>1519</v>
      </c>
      <c r="AF2" s="13" t="s">
        <v>1520</v>
      </c>
      <c r="AG2" s="13" t="s">
        <v>1521</v>
      </c>
      <c r="AH2" s="13" t="s">
        <v>1522</v>
      </c>
      <c r="AI2" s="13" t="s">
        <v>1523</v>
      </c>
      <c r="AJ2" s="13" t="s">
        <v>1524</v>
      </c>
      <c r="AK2" s="13" t="s">
        <v>1525</v>
      </c>
      <c r="AL2" s="13" t="s">
        <v>1526</v>
      </c>
      <c r="AM2" s="13" t="s">
        <v>1527</v>
      </c>
      <c r="AN2" s="13" t="s">
        <v>1528</v>
      </c>
      <c r="AO2" s="13" t="s">
        <v>1529</v>
      </c>
      <c r="AP2" s="13" t="s">
        <v>1530</v>
      </c>
      <c r="AQ2" s="13" t="s">
        <v>1531</v>
      </c>
      <c r="AR2" s="13" t="s">
        <v>1532</v>
      </c>
      <c r="AS2" s="13" t="s">
        <v>192</v>
      </c>
      <c r="AT2" s="13" t="s">
        <v>1533</v>
      </c>
      <c r="AU2" s="13" t="s">
        <v>1534</v>
      </c>
      <c r="AV2" s="13" t="s">
        <v>1535</v>
      </c>
      <c r="AW2" s="13" t="s">
        <v>1536</v>
      </c>
      <c r="AX2" s="13" t="s">
        <v>1537</v>
      </c>
      <c r="AY2" s="13" t="s">
        <v>1538</v>
      </c>
      <c r="AZ2" s="13" t="s">
        <v>2593</v>
      </c>
      <c r="BA2" s="115" t="s">
        <v>3008</v>
      </c>
      <c r="BB2" s="115" t="s">
        <v>3019</v>
      </c>
      <c r="BC2" s="115" t="s">
        <v>3021</v>
      </c>
      <c r="BD2" s="115" t="s">
        <v>3026</v>
      </c>
      <c r="BE2" s="115" t="s">
        <v>3028</v>
      </c>
      <c r="BF2" s="115" t="s">
        <v>3054</v>
      </c>
      <c r="BG2" s="115" t="s">
        <v>3074</v>
      </c>
      <c r="BH2" s="115" t="s">
        <v>3168</v>
      </c>
      <c r="BI2" s="115" t="s">
        <v>3193</v>
      </c>
      <c r="BJ2" s="115" t="s">
        <v>3283</v>
      </c>
      <c r="BK2" s="115" t="s">
        <v>3948</v>
      </c>
      <c r="BL2" s="115" t="s">
        <v>3949</v>
      </c>
      <c r="BM2" s="115" t="s">
        <v>3950</v>
      </c>
      <c r="BN2" s="115" t="s">
        <v>3951</v>
      </c>
      <c r="BO2" s="115" t="s">
        <v>3952</v>
      </c>
      <c r="BP2" s="115" t="s">
        <v>3953</v>
      </c>
      <c r="BQ2" s="115" t="s">
        <v>3954</v>
      </c>
      <c r="BR2" s="115" t="s">
        <v>3955</v>
      </c>
      <c r="BS2" s="115" t="s">
        <v>3957</v>
      </c>
      <c r="BT2" s="3"/>
      <c r="BU2" s="3"/>
    </row>
    <row r="3" spans="1:73" ht="15" customHeight="1">
      <c r="A3" s="64" t="s">
        <v>212</v>
      </c>
      <c r="B3" s="65"/>
      <c r="C3" s="65" t="s">
        <v>64</v>
      </c>
      <c r="D3" s="66">
        <v>166.3802736642161</v>
      </c>
      <c r="E3" s="68"/>
      <c r="F3" s="100" t="s">
        <v>829</v>
      </c>
      <c r="G3" s="65"/>
      <c r="H3" s="69" t="s">
        <v>212</v>
      </c>
      <c r="I3" s="70"/>
      <c r="J3" s="70"/>
      <c r="K3" s="69" t="s">
        <v>2369</v>
      </c>
      <c r="L3" s="73">
        <v>1</v>
      </c>
      <c r="M3" s="74">
        <v>9485.7314453125</v>
      </c>
      <c r="N3" s="74">
        <v>7719.81640625</v>
      </c>
      <c r="O3" s="75"/>
      <c r="P3" s="76"/>
      <c r="Q3" s="76"/>
      <c r="R3" s="48"/>
      <c r="S3" s="48">
        <v>1</v>
      </c>
      <c r="T3" s="48">
        <v>1</v>
      </c>
      <c r="U3" s="49">
        <v>0</v>
      </c>
      <c r="V3" s="49">
        <v>0</v>
      </c>
      <c r="W3" s="49">
        <v>0</v>
      </c>
      <c r="X3" s="49">
        <v>0.999997</v>
      </c>
      <c r="Y3" s="49">
        <v>0</v>
      </c>
      <c r="Z3" s="49" t="s">
        <v>2596</v>
      </c>
      <c r="AA3" s="71">
        <v>3</v>
      </c>
      <c r="AB3" s="71"/>
      <c r="AC3" s="72"/>
      <c r="AD3" s="78" t="s">
        <v>1539</v>
      </c>
      <c r="AE3" s="78">
        <v>1024</v>
      </c>
      <c r="AF3" s="78">
        <v>745</v>
      </c>
      <c r="AG3" s="78">
        <v>5731</v>
      </c>
      <c r="AH3" s="78">
        <v>669</v>
      </c>
      <c r="AI3" s="78"/>
      <c r="AJ3" s="78" t="s">
        <v>1694</v>
      </c>
      <c r="AK3" s="78" t="s">
        <v>1838</v>
      </c>
      <c r="AL3" s="82" t="s">
        <v>1896</v>
      </c>
      <c r="AM3" s="78"/>
      <c r="AN3" s="80">
        <v>40293.76614583333</v>
      </c>
      <c r="AO3" s="82" t="s">
        <v>2002</v>
      </c>
      <c r="AP3" s="78" t="b">
        <v>0</v>
      </c>
      <c r="AQ3" s="78" t="b">
        <v>0</v>
      </c>
      <c r="AR3" s="78" t="b">
        <v>1</v>
      </c>
      <c r="AS3" s="78"/>
      <c r="AT3" s="78">
        <v>27</v>
      </c>
      <c r="AU3" s="82" t="s">
        <v>2142</v>
      </c>
      <c r="AV3" s="78" t="b">
        <v>0</v>
      </c>
      <c r="AW3" s="78" t="s">
        <v>2211</v>
      </c>
      <c r="AX3" s="82" t="s">
        <v>2212</v>
      </c>
      <c r="AY3" s="78" t="s">
        <v>66</v>
      </c>
      <c r="AZ3" s="78" t="str">
        <f>REPLACE(INDEX(GroupVertices[Group],MATCH(Vertices[[#This Row],[Vertex]],GroupVertices[Vertex],0)),1,1,"")</f>
        <v>6</v>
      </c>
      <c r="BA3" s="48" t="s">
        <v>560</v>
      </c>
      <c r="BB3" s="48" t="s">
        <v>560</v>
      </c>
      <c r="BC3" s="48" t="s">
        <v>635</v>
      </c>
      <c r="BD3" s="48" t="s">
        <v>635</v>
      </c>
      <c r="BE3" s="48" t="s">
        <v>664</v>
      </c>
      <c r="BF3" s="48" t="s">
        <v>664</v>
      </c>
      <c r="BG3" s="116" t="s">
        <v>3075</v>
      </c>
      <c r="BH3" s="116" t="s">
        <v>3075</v>
      </c>
      <c r="BI3" s="116" t="s">
        <v>3194</v>
      </c>
      <c r="BJ3" s="116" t="s">
        <v>3194</v>
      </c>
      <c r="BK3" s="116">
        <v>0</v>
      </c>
      <c r="BL3" s="120">
        <v>0</v>
      </c>
      <c r="BM3" s="116">
        <v>0</v>
      </c>
      <c r="BN3" s="120">
        <v>0</v>
      </c>
      <c r="BO3" s="116">
        <v>0</v>
      </c>
      <c r="BP3" s="120">
        <v>0</v>
      </c>
      <c r="BQ3" s="116">
        <v>8</v>
      </c>
      <c r="BR3" s="120">
        <v>100</v>
      </c>
      <c r="BS3" s="116">
        <v>8</v>
      </c>
      <c r="BT3" s="3"/>
      <c r="BU3" s="3"/>
    </row>
    <row r="4" spans="1:76" ht="15">
      <c r="A4" s="64" t="s">
        <v>213</v>
      </c>
      <c r="B4" s="65"/>
      <c r="C4" s="65" t="s">
        <v>64</v>
      </c>
      <c r="D4" s="66">
        <v>164.82978648563088</v>
      </c>
      <c r="E4" s="68"/>
      <c r="F4" s="100" t="s">
        <v>830</v>
      </c>
      <c r="G4" s="65"/>
      <c r="H4" s="69" t="s">
        <v>213</v>
      </c>
      <c r="I4" s="70"/>
      <c r="J4" s="70"/>
      <c r="K4" s="69" t="s">
        <v>2370</v>
      </c>
      <c r="L4" s="73">
        <v>2401.521322596027</v>
      </c>
      <c r="M4" s="74">
        <v>6332.40087890625</v>
      </c>
      <c r="N4" s="74">
        <v>7779.646484375</v>
      </c>
      <c r="O4" s="75"/>
      <c r="P4" s="76"/>
      <c r="Q4" s="76"/>
      <c r="R4" s="86"/>
      <c r="S4" s="48">
        <v>0</v>
      </c>
      <c r="T4" s="48">
        <v>13</v>
      </c>
      <c r="U4" s="49">
        <v>2093.641277</v>
      </c>
      <c r="V4" s="49">
        <v>0.003817</v>
      </c>
      <c r="W4" s="49">
        <v>0.022122</v>
      </c>
      <c r="X4" s="49">
        <v>3.844863</v>
      </c>
      <c r="Y4" s="49">
        <v>0.04487179487179487</v>
      </c>
      <c r="Z4" s="49">
        <v>0</v>
      </c>
      <c r="AA4" s="71">
        <v>4</v>
      </c>
      <c r="AB4" s="71"/>
      <c r="AC4" s="72"/>
      <c r="AD4" s="78" t="s">
        <v>1540</v>
      </c>
      <c r="AE4" s="78">
        <v>467</v>
      </c>
      <c r="AF4" s="78">
        <v>482</v>
      </c>
      <c r="AG4" s="78">
        <v>4090</v>
      </c>
      <c r="AH4" s="78">
        <v>1551</v>
      </c>
      <c r="AI4" s="78"/>
      <c r="AJ4" s="78" t="s">
        <v>1695</v>
      </c>
      <c r="AK4" s="78" t="s">
        <v>1505</v>
      </c>
      <c r="AL4" s="78"/>
      <c r="AM4" s="78"/>
      <c r="AN4" s="80">
        <v>39885.88582175926</v>
      </c>
      <c r="AO4" s="82" t="s">
        <v>2003</v>
      </c>
      <c r="AP4" s="78" t="b">
        <v>0</v>
      </c>
      <c r="AQ4" s="78" t="b">
        <v>0</v>
      </c>
      <c r="AR4" s="78" t="b">
        <v>1</v>
      </c>
      <c r="AS4" s="78"/>
      <c r="AT4" s="78">
        <v>8</v>
      </c>
      <c r="AU4" s="82" t="s">
        <v>2143</v>
      </c>
      <c r="AV4" s="78" t="b">
        <v>0</v>
      </c>
      <c r="AW4" s="78" t="s">
        <v>2211</v>
      </c>
      <c r="AX4" s="82" t="s">
        <v>2213</v>
      </c>
      <c r="AY4" s="78" t="s">
        <v>66</v>
      </c>
      <c r="AZ4" s="78" t="str">
        <f>REPLACE(INDEX(GroupVertices[Group],MATCH(Vertices[[#This Row],[Vertex]],GroupVertices[Vertex],0)),1,1,"")</f>
        <v>5</v>
      </c>
      <c r="BA4" s="48" t="s">
        <v>3009</v>
      </c>
      <c r="BB4" s="48" t="s">
        <v>3009</v>
      </c>
      <c r="BC4" s="48" t="s">
        <v>636</v>
      </c>
      <c r="BD4" s="48" t="s">
        <v>636</v>
      </c>
      <c r="BE4" s="48" t="s">
        <v>665</v>
      </c>
      <c r="BF4" s="48" t="s">
        <v>665</v>
      </c>
      <c r="BG4" s="116" t="s">
        <v>3076</v>
      </c>
      <c r="BH4" s="116" t="s">
        <v>3169</v>
      </c>
      <c r="BI4" s="116" t="s">
        <v>3195</v>
      </c>
      <c r="BJ4" s="116" t="s">
        <v>3195</v>
      </c>
      <c r="BK4" s="116">
        <v>1</v>
      </c>
      <c r="BL4" s="120">
        <v>1.9230769230769231</v>
      </c>
      <c r="BM4" s="116">
        <v>0</v>
      </c>
      <c r="BN4" s="120">
        <v>0</v>
      </c>
      <c r="BO4" s="116">
        <v>0</v>
      </c>
      <c r="BP4" s="120">
        <v>0</v>
      </c>
      <c r="BQ4" s="116">
        <v>51</v>
      </c>
      <c r="BR4" s="120">
        <v>98.07692307692308</v>
      </c>
      <c r="BS4" s="116">
        <v>52</v>
      </c>
      <c r="BT4" s="2"/>
      <c r="BU4" s="3"/>
      <c r="BV4" s="3"/>
      <c r="BW4" s="3"/>
      <c r="BX4" s="3"/>
    </row>
    <row r="5" spans="1:76" ht="15">
      <c r="A5" s="64" t="s">
        <v>336</v>
      </c>
      <c r="B5" s="65"/>
      <c r="C5" s="65" t="s">
        <v>64</v>
      </c>
      <c r="D5" s="66">
        <v>255.4949664075416</v>
      </c>
      <c r="E5" s="68"/>
      <c r="F5" s="100" t="s">
        <v>2160</v>
      </c>
      <c r="G5" s="65"/>
      <c r="H5" s="69" t="s">
        <v>336</v>
      </c>
      <c r="I5" s="70"/>
      <c r="J5" s="70"/>
      <c r="K5" s="69" t="s">
        <v>2371</v>
      </c>
      <c r="L5" s="73">
        <v>1</v>
      </c>
      <c r="M5" s="74">
        <v>5817.31689453125</v>
      </c>
      <c r="N5" s="74">
        <v>8313.4443359375</v>
      </c>
      <c r="O5" s="75"/>
      <c r="P5" s="76"/>
      <c r="Q5" s="76"/>
      <c r="R5" s="86"/>
      <c r="S5" s="48">
        <v>1</v>
      </c>
      <c r="T5" s="48">
        <v>0</v>
      </c>
      <c r="U5" s="49">
        <v>0</v>
      </c>
      <c r="V5" s="49">
        <v>0.002625</v>
      </c>
      <c r="W5" s="49">
        <v>0.002383</v>
      </c>
      <c r="X5" s="49">
        <v>0.401395</v>
      </c>
      <c r="Y5" s="49">
        <v>0</v>
      </c>
      <c r="Z5" s="49">
        <v>0</v>
      </c>
      <c r="AA5" s="71">
        <v>5</v>
      </c>
      <c r="AB5" s="71"/>
      <c r="AC5" s="72"/>
      <c r="AD5" s="78" t="s">
        <v>1541</v>
      </c>
      <c r="AE5" s="78">
        <v>139</v>
      </c>
      <c r="AF5" s="78">
        <v>15861</v>
      </c>
      <c r="AG5" s="78">
        <v>25059</v>
      </c>
      <c r="AH5" s="78">
        <v>1758</v>
      </c>
      <c r="AI5" s="78"/>
      <c r="AJ5" s="78" t="s">
        <v>1696</v>
      </c>
      <c r="AK5" s="78" t="s">
        <v>1505</v>
      </c>
      <c r="AL5" s="78"/>
      <c r="AM5" s="78"/>
      <c r="AN5" s="80">
        <v>40912.41473379629</v>
      </c>
      <c r="AO5" s="82" t="s">
        <v>2004</v>
      </c>
      <c r="AP5" s="78" t="b">
        <v>0</v>
      </c>
      <c r="AQ5" s="78" t="b">
        <v>0</v>
      </c>
      <c r="AR5" s="78" t="b">
        <v>1</v>
      </c>
      <c r="AS5" s="78"/>
      <c r="AT5" s="78">
        <v>109</v>
      </c>
      <c r="AU5" s="82" t="s">
        <v>2143</v>
      </c>
      <c r="AV5" s="78" t="b">
        <v>1</v>
      </c>
      <c r="AW5" s="78" t="s">
        <v>2211</v>
      </c>
      <c r="AX5" s="82" t="s">
        <v>2214</v>
      </c>
      <c r="AY5" s="78" t="s">
        <v>65</v>
      </c>
      <c r="AZ5" s="78" t="str">
        <f>REPLACE(INDEX(GroupVertices[Group],MATCH(Vertices[[#This Row],[Vertex]],GroupVertices[Vertex],0)),1,1,"")</f>
        <v>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337</v>
      </c>
      <c r="B6" s="65"/>
      <c r="C6" s="65" t="s">
        <v>64</v>
      </c>
      <c r="D6" s="66">
        <v>242.118329874424</v>
      </c>
      <c r="E6" s="68"/>
      <c r="F6" s="100" t="s">
        <v>2161</v>
      </c>
      <c r="G6" s="65"/>
      <c r="H6" s="69" t="s">
        <v>337</v>
      </c>
      <c r="I6" s="70"/>
      <c r="J6" s="70"/>
      <c r="K6" s="69" t="s">
        <v>2372</v>
      </c>
      <c r="L6" s="73">
        <v>1</v>
      </c>
      <c r="M6" s="74">
        <v>5878.48681640625</v>
      </c>
      <c r="N6" s="74">
        <v>7939.51220703125</v>
      </c>
      <c r="O6" s="75"/>
      <c r="P6" s="76"/>
      <c r="Q6" s="76"/>
      <c r="R6" s="86"/>
      <c r="S6" s="48">
        <v>1</v>
      </c>
      <c r="T6" s="48">
        <v>0</v>
      </c>
      <c r="U6" s="49">
        <v>0</v>
      </c>
      <c r="V6" s="49">
        <v>0.002625</v>
      </c>
      <c r="W6" s="49">
        <v>0.002383</v>
      </c>
      <c r="X6" s="49">
        <v>0.401395</v>
      </c>
      <c r="Y6" s="49">
        <v>0</v>
      </c>
      <c r="Z6" s="49">
        <v>0</v>
      </c>
      <c r="AA6" s="71">
        <v>6</v>
      </c>
      <c r="AB6" s="71"/>
      <c r="AC6" s="72"/>
      <c r="AD6" s="78" t="s">
        <v>1542</v>
      </c>
      <c r="AE6" s="78">
        <v>198</v>
      </c>
      <c r="AF6" s="78">
        <v>13592</v>
      </c>
      <c r="AG6" s="78">
        <v>13808</v>
      </c>
      <c r="AH6" s="78">
        <v>2979</v>
      </c>
      <c r="AI6" s="78"/>
      <c r="AJ6" s="78" t="s">
        <v>1697</v>
      </c>
      <c r="AK6" s="78" t="s">
        <v>1839</v>
      </c>
      <c r="AL6" s="82" t="s">
        <v>1897</v>
      </c>
      <c r="AM6" s="78"/>
      <c r="AN6" s="80">
        <v>40660.270520833335</v>
      </c>
      <c r="AO6" s="82" t="s">
        <v>2005</v>
      </c>
      <c r="AP6" s="78" t="b">
        <v>0</v>
      </c>
      <c r="AQ6" s="78" t="b">
        <v>0</v>
      </c>
      <c r="AR6" s="78" t="b">
        <v>1</v>
      </c>
      <c r="AS6" s="78"/>
      <c r="AT6" s="78">
        <v>163</v>
      </c>
      <c r="AU6" s="82" t="s">
        <v>2144</v>
      </c>
      <c r="AV6" s="78" t="b">
        <v>0</v>
      </c>
      <c r="AW6" s="78" t="s">
        <v>2211</v>
      </c>
      <c r="AX6" s="82" t="s">
        <v>2215</v>
      </c>
      <c r="AY6" s="78" t="s">
        <v>65</v>
      </c>
      <c r="AZ6" s="78"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338</v>
      </c>
      <c r="B7" s="65"/>
      <c r="C7" s="65" t="s">
        <v>64</v>
      </c>
      <c r="D7" s="66">
        <v>167.87770234619578</v>
      </c>
      <c r="E7" s="68"/>
      <c r="F7" s="100" t="s">
        <v>2162</v>
      </c>
      <c r="G7" s="65"/>
      <c r="H7" s="69" t="s">
        <v>338</v>
      </c>
      <c r="I7" s="70"/>
      <c r="J7" s="70"/>
      <c r="K7" s="69" t="s">
        <v>2373</v>
      </c>
      <c r="L7" s="73">
        <v>1</v>
      </c>
      <c r="M7" s="74">
        <v>6062.68115234375</v>
      </c>
      <c r="N7" s="74">
        <v>7258.68359375</v>
      </c>
      <c r="O7" s="75"/>
      <c r="P7" s="76"/>
      <c r="Q7" s="76"/>
      <c r="R7" s="86"/>
      <c r="S7" s="48">
        <v>1</v>
      </c>
      <c r="T7" s="48">
        <v>0</v>
      </c>
      <c r="U7" s="49">
        <v>0</v>
      </c>
      <c r="V7" s="49">
        <v>0.002625</v>
      </c>
      <c r="W7" s="49">
        <v>0.002383</v>
      </c>
      <c r="X7" s="49">
        <v>0.401395</v>
      </c>
      <c r="Y7" s="49">
        <v>0</v>
      </c>
      <c r="Z7" s="49">
        <v>0</v>
      </c>
      <c r="AA7" s="71">
        <v>7</v>
      </c>
      <c r="AB7" s="71"/>
      <c r="AC7" s="72"/>
      <c r="AD7" s="78" t="s">
        <v>1543</v>
      </c>
      <c r="AE7" s="78">
        <v>151</v>
      </c>
      <c r="AF7" s="78">
        <v>999</v>
      </c>
      <c r="AG7" s="78">
        <v>822</v>
      </c>
      <c r="AH7" s="78">
        <v>771</v>
      </c>
      <c r="AI7" s="78"/>
      <c r="AJ7" s="78" t="s">
        <v>1698</v>
      </c>
      <c r="AK7" s="78" t="s">
        <v>1840</v>
      </c>
      <c r="AL7" s="82" t="s">
        <v>1898</v>
      </c>
      <c r="AM7" s="78"/>
      <c r="AN7" s="80">
        <v>40910.6174537037</v>
      </c>
      <c r="AO7" s="82" t="s">
        <v>2006</v>
      </c>
      <c r="AP7" s="78" t="b">
        <v>0</v>
      </c>
      <c r="AQ7" s="78" t="b">
        <v>0</v>
      </c>
      <c r="AR7" s="78" t="b">
        <v>0</v>
      </c>
      <c r="AS7" s="78"/>
      <c r="AT7" s="78">
        <v>46</v>
      </c>
      <c r="AU7" s="82" t="s">
        <v>2143</v>
      </c>
      <c r="AV7" s="78" t="b">
        <v>0</v>
      </c>
      <c r="AW7" s="78" t="s">
        <v>2211</v>
      </c>
      <c r="AX7" s="82" t="s">
        <v>2216</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339</v>
      </c>
      <c r="B8" s="65"/>
      <c r="C8" s="65" t="s">
        <v>64</v>
      </c>
      <c r="D8" s="66">
        <v>162.1886524323754</v>
      </c>
      <c r="E8" s="68"/>
      <c r="F8" s="100" t="s">
        <v>2163</v>
      </c>
      <c r="G8" s="65"/>
      <c r="H8" s="69" t="s">
        <v>339</v>
      </c>
      <c r="I8" s="70"/>
      <c r="J8" s="70"/>
      <c r="K8" s="69" t="s">
        <v>2374</v>
      </c>
      <c r="L8" s="73">
        <v>1</v>
      </c>
      <c r="M8" s="74">
        <v>6890.1728515625</v>
      </c>
      <c r="N8" s="74">
        <v>7972.2421875</v>
      </c>
      <c r="O8" s="75"/>
      <c r="P8" s="76"/>
      <c r="Q8" s="76"/>
      <c r="R8" s="86"/>
      <c r="S8" s="48">
        <v>1</v>
      </c>
      <c r="T8" s="48">
        <v>0</v>
      </c>
      <c r="U8" s="49">
        <v>0</v>
      </c>
      <c r="V8" s="49">
        <v>0.002625</v>
      </c>
      <c r="W8" s="49">
        <v>0.002383</v>
      </c>
      <c r="X8" s="49">
        <v>0.401395</v>
      </c>
      <c r="Y8" s="49">
        <v>0</v>
      </c>
      <c r="Z8" s="49">
        <v>0</v>
      </c>
      <c r="AA8" s="71">
        <v>8</v>
      </c>
      <c r="AB8" s="71"/>
      <c r="AC8" s="72"/>
      <c r="AD8" s="78" t="s">
        <v>1544</v>
      </c>
      <c r="AE8" s="78">
        <v>85</v>
      </c>
      <c r="AF8" s="78">
        <v>34</v>
      </c>
      <c r="AG8" s="78">
        <v>208</v>
      </c>
      <c r="AH8" s="78">
        <v>20</v>
      </c>
      <c r="AI8" s="78"/>
      <c r="AJ8" s="78" t="s">
        <v>1699</v>
      </c>
      <c r="AK8" s="78" t="s">
        <v>1505</v>
      </c>
      <c r="AL8" s="82" t="s">
        <v>1899</v>
      </c>
      <c r="AM8" s="78"/>
      <c r="AN8" s="80">
        <v>42630.476631944446</v>
      </c>
      <c r="AO8" s="82" t="s">
        <v>2007</v>
      </c>
      <c r="AP8" s="78" t="b">
        <v>0</v>
      </c>
      <c r="AQ8" s="78" t="b">
        <v>0</v>
      </c>
      <c r="AR8" s="78" t="b">
        <v>0</v>
      </c>
      <c r="AS8" s="78"/>
      <c r="AT8" s="78">
        <v>1</v>
      </c>
      <c r="AU8" s="82" t="s">
        <v>2143</v>
      </c>
      <c r="AV8" s="78" t="b">
        <v>0</v>
      </c>
      <c r="AW8" s="78" t="s">
        <v>2211</v>
      </c>
      <c r="AX8" s="82" t="s">
        <v>2217</v>
      </c>
      <c r="AY8" s="78" t="s">
        <v>65</v>
      </c>
      <c r="AZ8" s="78" t="str">
        <f>REPLACE(INDEX(GroupVertices[Group],MATCH(Vertices[[#This Row],[Vertex]],GroupVertices[Vertex],0)),1,1,"")</f>
        <v>5</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340</v>
      </c>
      <c r="B9" s="65"/>
      <c r="C9" s="65" t="s">
        <v>64</v>
      </c>
      <c r="D9" s="66">
        <v>169.5402019065039</v>
      </c>
      <c r="E9" s="68"/>
      <c r="F9" s="100" t="s">
        <v>2164</v>
      </c>
      <c r="G9" s="65"/>
      <c r="H9" s="69" t="s">
        <v>340</v>
      </c>
      <c r="I9" s="70"/>
      <c r="J9" s="70"/>
      <c r="K9" s="69" t="s">
        <v>2375</v>
      </c>
      <c r="L9" s="73">
        <v>1</v>
      </c>
      <c r="M9" s="74">
        <v>5622.5966796875</v>
      </c>
      <c r="N9" s="74">
        <v>7352.45751953125</v>
      </c>
      <c r="O9" s="75"/>
      <c r="P9" s="76"/>
      <c r="Q9" s="76"/>
      <c r="R9" s="86"/>
      <c r="S9" s="48">
        <v>1</v>
      </c>
      <c r="T9" s="48">
        <v>0</v>
      </c>
      <c r="U9" s="49">
        <v>0</v>
      </c>
      <c r="V9" s="49">
        <v>0.002625</v>
      </c>
      <c r="W9" s="49">
        <v>0.002383</v>
      </c>
      <c r="X9" s="49">
        <v>0.401395</v>
      </c>
      <c r="Y9" s="49">
        <v>0</v>
      </c>
      <c r="Z9" s="49">
        <v>0</v>
      </c>
      <c r="AA9" s="71">
        <v>9</v>
      </c>
      <c r="AB9" s="71"/>
      <c r="AC9" s="72"/>
      <c r="AD9" s="78" t="s">
        <v>1545</v>
      </c>
      <c r="AE9" s="78">
        <v>1138</v>
      </c>
      <c r="AF9" s="78">
        <v>1281</v>
      </c>
      <c r="AG9" s="78">
        <v>5446</v>
      </c>
      <c r="AH9" s="78">
        <v>893</v>
      </c>
      <c r="AI9" s="78"/>
      <c r="AJ9" s="78" t="s">
        <v>1700</v>
      </c>
      <c r="AK9" s="78" t="s">
        <v>1505</v>
      </c>
      <c r="AL9" s="82" t="s">
        <v>1900</v>
      </c>
      <c r="AM9" s="78"/>
      <c r="AN9" s="80">
        <v>39930.48578703704</v>
      </c>
      <c r="AO9" s="82" t="s">
        <v>2008</v>
      </c>
      <c r="AP9" s="78" t="b">
        <v>0</v>
      </c>
      <c r="AQ9" s="78" t="b">
        <v>0</v>
      </c>
      <c r="AR9" s="78" t="b">
        <v>1</v>
      </c>
      <c r="AS9" s="78"/>
      <c r="AT9" s="78">
        <v>89</v>
      </c>
      <c r="AU9" s="82" t="s">
        <v>2145</v>
      </c>
      <c r="AV9" s="78" t="b">
        <v>0</v>
      </c>
      <c r="AW9" s="78" t="s">
        <v>2211</v>
      </c>
      <c r="AX9" s="82" t="s">
        <v>2218</v>
      </c>
      <c r="AY9" s="78" t="s">
        <v>65</v>
      </c>
      <c r="AZ9" s="78" t="str">
        <f>REPLACE(INDEX(GroupVertices[Group],MATCH(Vertices[[#This Row],[Vertex]],GroupVertices[Vertex],0)),1,1,"")</f>
        <v>5</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341</v>
      </c>
      <c r="B10" s="65"/>
      <c r="C10" s="65" t="s">
        <v>64</v>
      </c>
      <c r="D10" s="66">
        <v>185.69356642864682</v>
      </c>
      <c r="E10" s="68"/>
      <c r="F10" s="100" t="s">
        <v>2165</v>
      </c>
      <c r="G10" s="65"/>
      <c r="H10" s="69" t="s">
        <v>341</v>
      </c>
      <c r="I10" s="70"/>
      <c r="J10" s="70"/>
      <c r="K10" s="69" t="s">
        <v>2376</v>
      </c>
      <c r="L10" s="73">
        <v>27.75346727687463</v>
      </c>
      <c r="M10" s="74">
        <v>6597.07470703125</v>
      </c>
      <c r="N10" s="74">
        <v>8470.494140625</v>
      </c>
      <c r="O10" s="75"/>
      <c r="P10" s="76"/>
      <c r="Q10" s="76"/>
      <c r="R10" s="86"/>
      <c r="S10" s="48">
        <v>2</v>
      </c>
      <c r="T10" s="48">
        <v>0</v>
      </c>
      <c r="U10" s="49">
        <v>23.333333</v>
      </c>
      <c r="V10" s="49">
        <v>0.002653</v>
      </c>
      <c r="W10" s="49">
        <v>0.003212</v>
      </c>
      <c r="X10" s="49">
        <v>0.696969</v>
      </c>
      <c r="Y10" s="49">
        <v>0</v>
      </c>
      <c r="Z10" s="49">
        <v>0</v>
      </c>
      <c r="AA10" s="71">
        <v>10</v>
      </c>
      <c r="AB10" s="71"/>
      <c r="AC10" s="72"/>
      <c r="AD10" s="78" t="s">
        <v>1546</v>
      </c>
      <c r="AE10" s="78">
        <v>206</v>
      </c>
      <c r="AF10" s="78">
        <v>4021</v>
      </c>
      <c r="AG10" s="78">
        <v>4788</v>
      </c>
      <c r="AH10" s="78">
        <v>1872</v>
      </c>
      <c r="AI10" s="78"/>
      <c r="AJ10" s="78" t="s">
        <v>1701</v>
      </c>
      <c r="AK10" s="78" t="s">
        <v>1505</v>
      </c>
      <c r="AL10" s="82" t="s">
        <v>1901</v>
      </c>
      <c r="AM10" s="78"/>
      <c r="AN10" s="80">
        <v>40638.4746875</v>
      </c>
      <c r="AO10" s="82" t="s">
        <v>2009</v>
      </c>
      <c r="AP10" s="78" t="b">
        <v>0</v>
      </c>
      <c r="AQ10" s="78" t="b">
        <v>0</v>
      </c>
      <c r="AR10" s="78" t="b">
        <v>0</v>
      </c>
      <c r="AS10" s="78"/>
      <c r="AT10" s="78">
        <v>71</v>
      </c>
      <c r="AU10" s="82" t="s">
        <v>2143</v>
      </c>
      <c r="AV10" s="78" t="b">
        <v>0</v>
      </c>
      <c r="AW10" s="78" t="s">
        <v>2211</v>
      </c>
      <c r="AX10" s="82" t="s">
        <v>2219</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333</v>
      </c>
      <c r="B11" s="65"/>
      <c r="C11" s="65" t="s">
        <v>64</v>
      </c>
      <c r="D11" s="66">
        <v>162.92557599634176</v>
      </c>
      <c r="E11" s="68"/>
      <c r="F11" s="100" t="s">
        <v>2166</v>
      </c>
      <c r="G11" s="65"/>
      <c r="H11" s="69" t="s">
        <v>333</v>
      </c>
      <c r="I11" s="70"/>
      <c r="J11" s="70"/>
      <c r="K11" s="69" t="s">
        <v>2377</v>
      </c>
      <c r="L11" s="73">
        <v>570.4666691251906</v>
      </c>
      <c r="M11" s="74">
        <v>6900.32958984375</v>
      </c>
      <c r="N11" s="74">
        <v>7270.67919921875</v>
      </c>
      <c r="O11" s="75"/>
      <c r="P11" s="76"/>
      <c r="Q11" s="76"/>
      <c r="R11" s="86"/>
      <c r="S11" s="48">
        <v>6</v>
      </c>
      <c r="T11" s="48">
        <v>1</v>
      </c>
      <c r="U11" s="49">
        <v>496.666667</v>
      </c>
      <c r="V11" s="49">
        <v>0.002688</v>
      </c>
      <c r="W11" s="49">
        <v>0.00486</v>
      </c>
      <c r="X11" s="49">
        <v>1.896225</v>
      </c>
      <c r="Y11" s="49">
        <v>0</v>
      </c>
      <c r="Z11" s="49">
        <v>0</v>
      </c>
      <c r="AA11" s="71">
        <v>11</v>
      </c>
      <c r="AB11" s="71"/>
      <c r="AC11" s="72"/>
      <c r="AD11" s="78" t="s">
        <v>1547</v>
      </c>
      <c r="AE11" s="78">
        <v>59</v>
      </c>
      <c r="AF11" s="78">
        <v>159</v>
      </c>
      <c r="AG11" s="78">
        <v>1182</v>
      </c>
      <c r="AH11" s="78">
        <v>2915</v>
      </c>
      <c r="AI11" s="78"/>
      <c r="AJ11" s="78" t="s">
        <v>1702</v>
      </c>
      <c r="AK11" s="78"/>
      <c r="AL11" s="82" t="s">
        <v>1902</v>
      </c>
      <c r="AM11" s="78"/>
      <c r="AN11" s="80">
        <v>42671.5153587963</v>
      </c>
      <c r="AO11" s="82" t="s">
        <v>2010</v>
      </c>
      <c r="AP11" s="78" t="b">
        <v>1</v>
      </c>
      <c r="AQ11" s="78" t="b">
        <v>0</v>
      </c>
      <c r="AR11" s="78" t="b">
        <v>0</v>
      </c>
      <c r="AS11" s="78"/>
      <c r="AT11" s="78">
        <v>6</v>
      </c>
      <c r="AU11" s="78"/>
      <c r="AV11" s="78" t="b">
        <v>0</v>
      </c>
      <c r="AW11" s="78" t="s">
        <v>2211</v>
      </c>
      <c r="AX11" s="82" t="s">
        <v>2220</v>
      </c>
      <c r="AY11" s="78" t="s">
        <v>66</v>
      </c>
      <c r="AZ11" s="78" t="str">
        <f>REPLACE(INDEX(GroupVertices[Group],MATCH(Vertices[[#This Row],[Vertex]],GroupVertices[Vertex],0)),1,1,"")</f>
        <v>5</v>
      </c>
      <c r="BA11" s="48"/>
      <c r="BB11" s="48"/>
      <c r="BC11" s="48"/>
      <c r="BD11" s="48"/>
      <c r="BE11" s="48" t="s">
        <v>3029</v>
      </c>
      <c r="BF11" s="48" t="s">
        <v>3055</v>
      </c>
      <c r="BG11" s="116" t="s">
        <v>3077</v>
      </c>
      <c r="BH11" s="116" t="s">
        <v>3170</v>
      </c>
      <c r="BI11" s="116" t="s">
        <v>3196</v>
      </c>
      <c r="BJ11" s="116" t="s">
        <v>3284</v>
      </c>
      <c r="BK11" s="116">
        <v>0</v>
      </c>
      <c r="BL11" s="120">
        <v>0</v>
      </c>
      <c r="BM11" s="116">
        <v>0</v>
      </c>
      <c r="BN11" s="120">
        <v>0</v>
      </c>
      <c r="BO11" s="116">
        <v>0</v>
      </c>
      <c r="BP11" s="120">
        <v>0</v>
      </c>
      <c r="BQ11" s="116">
        <v>84</v>
      </c>
      <c r="BR11" s="120">
        <v>100</v>
      </c>
      <c r="BS11" s="116">
        <v>84</v>
      </c>
      <c r="BT11" s="2"/>
      <c r="BU11" s="3"/>
      <c r="BV11" s="3"/>
      <c r="BW11" s="3"/>
      <c r="BX11" s="3"/>
    </row>
    <row r="12" spans="1:76" ht="15">
      <c r="A12" s="64" t="s">
        <v>306</v>
      </c>
      <c r="B12" s="65"/>
      <c r="C12" s="65" t="s">
        <v>64</v>
      </c>
      <c r="D12" s="66">
        <v>251.99900102008513</v>
      </c>
      <c r="E12" s="68"/>
      <c r="F12" s="100" t="s">
        <v>912</v>
      </c>
      <c r="G12" s="65"/>
      <c r="H12" s="69" t="s">
        <v>306</v>
      </c>
      <c r="I12" s="70"/>
      <c r="J12" s="70"/>
      <c r="K12" s="69" t="s">
        <v>2378</v>
      </c>
      <c r="L12" s="73">
        <v>3981.9605379257114</v>
      </c>
      <c r="M12" s="74">
        <v>1236.4149169921875</v>
      </c>
      <c r="N12" s="74">
        <v>1676.5081787109375</v>
      </c>
      <c r="O12" s="75"/>
      <c r="P12" s="76"/>
      <c r="Q12" s="76"/>
      <c r="R12" s="86"/>
      <c r="S12" s="48">
        <v>19</v>
      </c>
      <c r="T12" s="48">
        <v>14</v>
      </c>
      <c r="U12" s="49">
        <v>3472.038855</v>
      </c>
      <c r="V12" s="49">
        <v>0.004348</v>
      </c>
      <c r="W12" s="49">
        <v>0.056871</v>
      </c>
      <c r="X12" s="49">
        <v>7.193419</v>
      </c>
      <c r="Y12" s="49">
        <v>0.05291005291005291</v>
      </c>
      <c r="Z12" s="49">
        <v>0.10714285714285714</v>
      </c>
      <c r="AA12" s="71">
        <v>12</v>
      </c>
      <c r="AB12" s="71"/>
      <c r="AC12" s="72"/>
      <c r="AD12" s="78" t="s">
        <v>1548</v>
      </c>
      <c r="AE12" s="78">
        <v>229</v>
      </c>
      <c r="AF12" s="78">
        <v>15268</v>
      </c>
      <c r="AG12" s="78">
        <v>43258</v>
      </c>
      <c r="AH12" s="78">
        <v>15051</v>
      </c>
      <c r="AI12" s="78"/>
      <c r="AJ12" s="78" t="s">
        <v>1703</v>
      </c>
      <c r="AK12" s="78" t="s">
        <v>1505</v>
      </c>
      <c r="AL12" s="82" t="s">
        <v>1903</v>
      </c>
      <c r="AM12" s="78"/>
      <c r="AN12" s="80">
        <v>40119.415914351855</v>
      </c>
      <c r="AO12" s="82" t="s">
        <v>2011</v>
      </c>
      <c r="AP12" s="78" t="b">
        <v>0</v>
      </c>
      <c r="AQ12" s="78" t="b">
        <v>0</v>
      </c>
      <c r="AR12" s="78" t="b">
        <v>0</v>
      </c>
      <c r="AS12" s="78"/>
      <c r="AT12" s="78">
        <v>146</v>
      </c>
      <c r="AU12" s="82" t="s">
        <v>2146</v>
      </c>
      <c r="AV12" s="78" t="b">
        <v>0</v>
      </c>
      <c r="AW12" s="78" t="s">
        <v>2211</v>
      </c>
      <c r="AX12" s="82" t="s">
        <v>2221</v>
      </c>
      <c r="AY12" s="78" t="s">
        <v>66</v>
      </c>
      <c r="AZ12" s="78" t="str">
        <f>REPLACE(INDEX(GroupVertices[Group],MATCH(Vertices[[#This Row],[Vertex]],GroupVertices[Vertex],0)),1,1,"")</f>
        <v>2</v>
      </c>
      <c r="BA12" s="48" t="s">
        <v>3010</v>
      </c>
      <c r="BB12" s="48" t="s">
        <v>3010</v>
      </c>
      <c r="BC12" s="48" t="s">
        <v>3022</v>
      </c>
      <c r="BD12" s="48" t="s">
        <v>3027</v>
      </c>
      <c r="BE12" s="48" t="s">
        <v>3030</v>
      </c>
      <c r="BF12" s="48" t="s">
        <v>3056</v>
      </c>
      <c r="BG12" s="116" t="s">
        <v>3078</v>
      </c>
      <c r="BH12" s="116" t="s">
        <v>3171</v>
      </c>
      <c r="BI12" s="116" t="s">
        <v>3197</v>
      </c>
      <c r="BJ12" s="116" t="s">
        <v>3197</v>
      </c>
      <c r="BK12" s="116">
        <v>5</v>
      </c>
      <c r="BL12" s="120">
        <v>0.9596928982725528</v>
      </c>
      <c r="BM12" s="116">
        <v>0</v>
      </c>
      <c r="BN12" s="120">
        <v>0</v>
      </c>
      <c r="BO12" s="116">
        <v>0</v>
      </c>
      <c r="BP12" s="120">
        <v>0</v>
      </c>
      <c r="BQ12" s="116">
        <v>516</v>
      </c>
      <c r="BR12" s="120">
        <v>99.04030710172745</v>
      </c>
      <c r="BS12" s="116">
        <v>521</v>
      </c>
      <c r="BT12" s="2"/>
      <c r="BU12" s="3"/>
      <c r="BV12" s="3"/>
      <c r="BW12" s="3"/>
      <c r="BX12" s="3"/>
    </row>
    <row r="13" spans="1:76" ht="15">
      <c r="A13" s="64" t="s">
        <v>234</v>
      </c>
      <c r="B13" s="65"/>
      <c r="C13" s="65" t="s">
        <v>64</v>
      </c>
      <c r="D13" s="66">
        <v>220.41150937423055</v>
      </c>
      <c r="E13" s="68"/>
      <c r="F13" s="100" t="s">
        <v>845</v>
      </c>
      <c r="G13" s="65"/>
      <c r="H13" s="69" t="s">
        <v>234</v>
      </c>
      <c r="I13" s="70"/>
      <c r="J13" s="70"/>
      <c r="K13" s="69" t="s">
        <v>2379</v>
      </c>
      <c r="L13" s="73">
        <v>8.436371703355352</v>
      </c>
      <c r="M13" s="74">
        <v>1929.16162109375</v>
      </c>
      <c r="N13" s="74">
        <v>8190.96875</v>
      </c>
      <c r="O13" s="75"/>
      <c r="P13" s="76"/>
      <c r="Q13" s="76"/>
      <c r="R13" s="86"/>
      <c r="S13" s="48">
        <v>1</v>
      </c>
      <c r="T13" s="48">
        <v>2</v>
      </c>
      <c r="U13" s="49">
        <v>6.485714</v>
      </c>
      <c r="V13" s="49">
        <v>0.003289</v>
      </c>
      <c r="W13" s="49">
        <v>0.012044</v>
      </c>
      <c r="X13" s="49">
        <v>0.82786</v>
      </c>
      <c r="Y13" s="49">
        <v>0.3333333333333333</v>
      </c>
      <c r="Z13" s="49">
        <v>0</v>
      </c>
      <c r="AA13" s="71">
        <v>13</v>
      </c>
      <c r="AB13" s="71"/>
      <c r="AC13" s="72"/>
      <c r="AD13" s="78" t="s">
        <v>1549</v>
      </c>
      <c r="AE13" s="78">
        <v>10450</v>
      </c>
      <c r="AF13" s="78">
        <v>9910</v>
      </c>
      <c r="AG13" s="78">
        <v>77712</v>
      </c>
      <c r="AH13" s="78">
        <v>333966</v>
      </c>
      <c r="AI13" s="78"/>
      <c r="AJ13" s="78" t="s">
        <v>1704</v>
      </c>
      <c r="AK13" s="78" t="s">
        <v>1841</v>
      </c>
      <c r="AL13" s="82" t="s">
        <v>1904</v>
      </c>
      <c r="AM13" s="78"/>
      <c r="AN13" s="80">
        <v>40588.70024305556</v>
      </c>
      <c r="AO13" s="82" t="s">
        <v>2012</v>
      </c>
      <c r="AP13" s="78" t="b">
        <v>0</v>
      </c>
      <c r="AQ13" s="78" t="b">
        <v>0</v>
      </c>
      <c r="AR13" s="78" t="b">
        <v>0</v>
      </c>
      <c r="AS13" s="78"/>
      <c r="AT13" s="78">
        <v>668</v>
      </c>
      <c r="AU13" s="82" t="s">
        <v>2143</v>
      </c>
      <c r="AV13" s="78" t="b">
        <v>0</v>
      </c>
      <c r="AW13" s="78" t="s">
        <v>2211</v>
      </c>
      <c r="AX13" s="82" t="s">
        <v>2222</v>
      </c>
      <c r="AY13" s="78" t="s">
        <v>66</v>
      </c>
      <c r="AZ13" s="78" t="str">
        <f>REPLACE(INDEX(GroupVertices[Group],MATCH(Vertices[[#This Row],[Vertex]],GroupVertices[Vertex],0)),1,1,"")</f>
        <v>1</v>
      </c>
      <c r="BA13" s="48" t="s">
        <v>569</v>
      </c>
      <c r="BB13" s="48" t="s">
        <v>569</v>
      </c>
      <c r="BC13" s="48" t="s">
        <v>641</v>
      </c>
      <c r="BD13" s="48" t="s">
        <v>641</v>
      </c>
      <c r="BE13" s="48" t="s">
        <v>3031</v>
      </c>
      <c r="BF13" s="48" t="s">
        <v>3057</v>
      </c>
      <c r="BG13" s="116" t="s">
        <v>3079</v>
      </c>
      <c r="BH13" s="116" t="s">
        <v>3172</v>
      </c>
      <c r="BI13" s="116" t="s">
        <v>3198</v>
      </c>
      <c r="BJ13" s="116" t="s">
        <v>3198</v>
      </c>
      <c r="BK13" s="116">
        <v>2</v>
      </c>
      <c r="BL13" s="120">
        <v>3.4482758620689653</v>
      </c>
      <c r="BM13" s="116">
        <v>0</v>
      </c>
      <c r="BN13" s="120">
        <v>0</v>
      </c>
      <c r="BO13" s="116">
        <v>0</v>
      </c>
      <c r="BP13" s="120">
        <v>0</v>
      </c>
      <c r="BQ13" s="116">
        <v>56</v>
      </c>
      <c r="BR13" s="120">
        <v>96.55172413793103</v>
      </c>
      <c r="BS13" s="116">
        <v>58</v>
      </c>
      <c r="BT13" s="2"/>
      <c r="BU13" s="3"/>
      <c r="BV13" s="3"/>
      <c r="BW13" s="3"/>
      <c r="BX13" s="3"/>
    </row>
    <row r="14" spans="1:76" ht="15">
      <c r="A14" s="64" t="s">
        <v>305</v>
      </c>
      <c r="B14" s="65"/>
      <c r="C14" s="65" t="s">
        <v>64</v>
      </c>
      <c r="D14" s="66">
        <v>167.4414435963277</v>
      </c>
      <c r="E14" s="68"/>
      <c r="F14" s="100" t="s">
        <v>911</v>
      </c>
      <c r="G14" s="65"/>
      <c r="H14" s="69" t="s">
        <v>305</v>
      </c>
      <c r="I14" s="70"/>
      <c r="J14" s="70"/>
      <c r="K14" s="69" t="s">
        <v>2380</v>
      </c>
      <c r="L14" s="73">
        <v>1</v>
      </c>
      <c r="M14" s="74">
        <v>5438.052734375</v>
      </c>
      <c r="N14" s="74">
        <v>7811.111328125</v>
      </c>
      <c r="O14" s="75"/>
      <c r="P14" s="76"/>
      <c r="Q14" s="76"/>
      <c r="R14" s="86"/>
      <c r="S14" s="48">
        <v>2</v>
      </c>
      <c r="T14" s="48">
        <v>1</v>
      </c>
      <c r="U14" s="49">
        <v>0</v>
      </c>
      <c r="V14" s="49">
        <v>0.002924</v>
      </c>
      <c r="W14" s="49">
        <v>0.006271</v>
      </c>
      <c r="X14" s="49">
        <v>0.647875</v>
      </c>
      <c r="Y14" s="49">
        <v>0.5</v>
      </c>
      <c r="Z14" s="49">
        <v>0.5</v>
      </c>
      <c r="AA14" s="71">
        <v>14</v>
      </c>
      <c r="AB14" s="71"/>
      <c r="AC14" s="72"/>
      <c r="AD14" s="78" t="s">
        <v>1550</v>
      </c>
      <c r="AE14" s="78">
        <v>78</v>
      </c>
      <c r="AF14" s="78">
        <v>925</v>
      </c>
      <c r="AG14" s="78">
        <v>407</v>
      </c>
      <c r="AH14" s="78">
        <v>473</v>
      </c>
      <c r="AI14" s="78"/>
      <c r="AJ14" s="78" t="s">
        <v>1705</v>
      </c>
      <c r="AK14" s="78" t="s">
        <v>1842</v>
      </c>
      <c r="AL14" s="82" t="s">
        <v>1905</v>
      </c>
      <c r="AM14" s="78"/>
      <c r="AN14" s="80">
        <v>43186.27804398148</v>
      </c>
      <c r="AO14" s="82" t="s">
        <v>2013</v>
      </c>
      <c r="AP14" s="78" t="b">
        <v>1</v>
      </c>
      <c r="AQ14" s="78" t="b">
        <v>0</v>
      </c>
      <c r="AR14" s="78" t="b">
        <v>0</v>
      </c>
      <c r="AS14" s="78"/>
      <c r="AT14" s="78">
        <v>5</v>
      </c>
      <c r="AU14" s="78"/>
      <c r="AV14" s="78" t="b">
        <v>0</v>
      </c>
      <c r="AW14" s="78" t="s">
        <v>2211</v>
      </c>
      <c r="AX14" s="82" t="s">
        <v>2223</v>
      </c>
      <c r="AY14" s="78" t="s">
        <v>66</v>
      </c>
      <c r="AZ14" s="78" t="str">
        <f>REPLACE(INDEX(GroupVertices[Group],MATCH(Vertices[[#This Row],[Vertex]],GroupVertices[Vertex],0)),1,1,"")</f>
        <v>5</v>
      </c>
      <c r="BA14" s="48"/>
      <c r="BB14" s="48"/>
      <c r="BC14" s="48"/>
      <c r="BD14" s="48"/>
      <c r="BE14" s="48" t="s">
        <v>721</v>
      </c>
      <c r="BF14" s="48" t="s">
        <v>721</v>
      </c>
      <c r="BG14" s="116" t="s">
        <v>3080</v>
      </c>
      <c r="BH14" s="116" t="s">
        <v>3080</v>
      </c>
      <c r="BI14" s="116" t="s">
        <v>3199</v>
      </c>
      <c r="BJ14" s="116" t="s">
        <v>3199</v>
      </c>
      <c r="BK14" s="116">
        <v>0</v>
      </c>
      <c r="BL14" s="120">
        <v>0</v>
      </c>
      <c r="BM14" s="116">
        <v>0</v>
      </c>
      <c r="BN14" s="120">
        <v>0</v>
      </c>
      <c r="BO14" s="116">
        <v>0</v>
      </c>
      <c r="BP14" s="120">
        <v>0</v>
      </c>
      <c r="BQ14" s="116">
        <v>14</v>
      </c>
      <c r="BR14" s="120">
        <v>100</v>
      </c>
      <c r="BS14" s="116">
        <v>14</v>
      </c>
      <c r="BT14" s="2"/>
      <c r="BU14" s="3"/>
      <c r="BV14" s="3"/>
      <c r="BW14" s="3"/>
      <c r="BX14" s="3"/>
    </row>
    <row r="15" spans="1:76" ht="15">
      <c r="A15" s="64" t="s">
        <v>303</v>
      </c>
      <c r="B15" s="65"/>
      <c r="C15" s="65" t="s">
        <v>64</v>
      </c>
      <c r="D15" s="66">
        <v>193.80562102078864</v>
      </c>
      <c r="E15" s="68"/>
      <c r="F15" s="100" t="s">
        <v>909</v>
      </c>
      <c r="G15" s="65"/>
      <c r="H15" s="69" t="s">
        <v>303</v>
      </c>
      <c r="I15" s="70"/>
      <c r="J15" s="70"/>
      <c r="K15" s="69" t="s">
        <v>2381</v>
      </c>
      <c r="L15" s="73">
        <v>3729.647302177565</v>
      </c>
      <c r="M15" s="74">
        <v>4196.68359375</v>
      </c>
      <c r="N15" s="74">
        <v>7708.212890625</v>
      </c>
      <c r="O15" s="75"/>
      <c r="P15" s="76"/>
      <c r="Q15" s="76"/>
      <c r="R15" s="86"/>
      <c r="S15" s="48">
        <v>20</v>
      </c>
      <c r="T15" s="48">
        <v>15</v>
      </c>
      <c r="U15" s="49">
        <v>3251.98107</v>
      </c>
      <c r="V15" s="49">
        <v>0.003597</v>
      </c>
      <c r="W15" s="49">
        <v>0.036093</v>
      </c>
      <c r="X15" s="49">
        <v>7.829374</v>
      </c>
      <c r="Y15" s="49">
        <v>0.021538461538461538</v>
      </c>
      <c r="Z15" s="49">
        <v>0.2692307692307692</v>
      </c>
      <c r="AA15" s="71">
        <v>15</v>
      </c>
      <c r="AB15" s="71"/>
      <c r="AC15" s="72"/>
      <c r="AD15" s="78" t="s">
        <v>1551</v>
      </c>
      <c r="AE15" s="78">
        <v>440</v>
      </c>
      <c r="AF15" s="78">
        <v>5397</v>
      </c>
      <c r="AG15" s="78">
        <v>5540</v>
      </c>
      <c r="AH15" s="78">
        <v>4689</v>
      </c>
      <c r="AI15" s="78"/>
      <c r="AJ15" s="78" t="s">
        <v>1706</v>
      </c>
      <c r="AK15" s="78" t="s">
        <v>1505</v>
      </c>
      <c r="AL15" s="78"/>
      <c r="AM15" s="78"/>
      <c r="AN15" s="80">
        <v>40708.832094907404</v>
      </c>
      <c r="AO15" s="82" t="s">
        <v>2014</v>
      </c>
      <c r="AP15" s="78" t="b">
        <v>0</v>
      </c>
      <c r="AQ15" s="78" t="b">
        <v>0</v>
      </c>
      <c r="AR15" s="78" t="b">
        <v>1</v>
      </c>
      <c r="AS15" s="78"/>
      <c r="AT15" s="78">
        <v>49</v>
      </c>
      <c r="AU15" s="82" t="s">
        <v>2143</v>
      </c>
      <c r="AV15" s="78" t="b">
        <v>0</v>
      </c>
      <c r="AW15" s="78" t="s">
        <v>2211</v>
      </c>
      <c r="AX15" s="82" t="s">
        <v>2224</v>
      </c>
      <c r="AY15" s="78" t="s">
        <v>66</v>
      </c>
      <c r="AZ15" s="78" t="str">
        <f>REPLACE(INDEX(GroupVertices[Group],MATCH(Vertices[[#This Row],[Vertex]],GroupVertices[Vertex],0)),1,1,"")</f>
        <v>3</v>
      </c>
      <c r="BA15" s="48" t="s">
        <v>3011</v>
      </c>
      <c r="BB15" s="48" t="s">
        <v>3011</v>
      </c>
      <c r="BC15" s="48" t="s">
        <v>3023</v>
      </c>
      <c r="BD15" s="48" t="s">
        <v>3023</v>
      </c>
      <c r="BE15" s="48" t="s">
        <v>3032</v>
      </c>
      <c r="BF15" s="48" t="s">
        <v>3058</v>
      </c>
      <c r="BG15" s="116" t="s">
        <v>3081</v>
      </c>
      <c r="BH15" s="116" t="s">
        <v>3173</v>
      </c>
      <c r="BI15" s="116" t="s">
        <v>3200</v>
      </c>
      <c r="BJ15" s="116" t="s">
        <v>3200</v>
      </c>
      <c r="BK15" s="116">
        <v>1</v>
      </c>
      <c r="BL15" s="120">
        <v>0.18148820326678766</v>
      </c>
      <c r="BM15" s="116">
        <v>0</v>
      </c>
      <c r="BN15" s="120">
        <v>0</v>
      </c>
      <c r="BO15" s="116">
        <v>0</v>
      </c>
      <c r="BP15" s="120">
        <v>0</v>
      </c>
      <c r="BQ15" s="116">
        <v>550</v>
      </c>
      <c r="BR15" s="120">
        <v>99.81851179673322</v>
      </c>
      <c r="BS15" s="116">
        <v>551</v>
      </c>
      <c r="BT15" s="2"/>
      <c r="BU15" s="3"/>
      <c r="BV15" s="3"/>
      <c r="BW15" s="3"/>
      <c r="BX15" s="3"/>
    </row>
    <row r="16" spans="1:76" ht="15">
      <c r="A16" s="64" t="s">
        <v>295</v>
      </c>
      <c r="B16" s="65"/>
      <c r="C16" s="65" t="s">
        <v>64</v>
      </c>
      <c r="D16" s="66">
        <v>172.96542263181962</v>
      </c>
      <c r="E16" s="68"/>
      <c r="F16" s="100" t="s">
        <v>903</v>
      </c>
      <c r="G16" s="65"/>
      <c r="H16" s="69" t="s">
        <v>295</v>
      </c>
      <c r="I16" s="70"/>
      <c r="J16" s="70"/>
      <c r="K16" s="69" t="s">
        <v>2382</v>
      </c>
      <c r="L16" s="73">
        <v>9999</v>
      </c>
      <c r="M16" s="74">
        <v>1529.9564208984375</v>
      </c>
      <c r="N16" s="74">
        <v>7140.20947265625</v>
      </c>
      <c r="O16" s="75"/>
      <c r="P16" s="76"/>
      <c r="Q16" s="76"/>
      <c r="R16" s="86"/>
      <c r="S16" s="48">
        <v>38</v>
      </c>
      <c r="T16" s="48">
        <v>16</v>
      </c>
      <c r="U16" s="49">
        <v>8719.86651</v>
      </c>
      <c r="V16" s="49">
        <v>0.004762</v>
      </c>
      <c r="W16" s="49">
        <v>0.067371</v>
      </c>
      <c r="X16" s="49">
        <v>12.581653</v>
      </c>
      <c r="Y16" s="49">
        <v>0.016581632653061226</v>
      </c>
      <c r="Z16" s="49">
        <v>0.10204081632653061</v>
      </c>
      <c r="AA16" s="71">
        <v>16</v>
      </c>
      <c r="AB16" s="71"/>
      <c r="AC16" s="72"/>
      <c r="AD16" s="78" t="s">
        <v>1552</v>
      </c>
      <c r="AE16" s="78">
        <v>292</v>
      </c>
      <c r="AF16" s="78">
        <v>1862</v>
      </c>
      <c r="AG16" s="78">
        <v>1571</v>
      </c>
      <c r="AH16" s="78">
        <v>1473</v>
      </c>
      <c r="AI16" s="78"/>
      <c r="AJ16" s="78" t="s">
        <v>1707</v>
      </c>
      <c r="AK16" s="78" t="s">
        <v>1842</v>
      </c>
      <c r="AL16" s="82" t="s">
        <v>1906</v>
      </c>
      <c r="AM16" s="78"/>
      <c r="AN16" s="80">
        <v>42885.536203703705</v>
      </c>
      <c r="AO16" s="82" t="s">
        <v>2015</v>
      </c>
      <c r="AP16" s="78" t="b">
        <v>0</v>
      </c>
      <c r="AQ16" s="78" t="b">
        <v>0</v>
      </c>
      <c r="AR16" s="78" t="b">
        <v>1</v>
      </c>
      <c r="AS16" s="78"/>
      <c r="AT16" s="78">
        <v>33</v>
      </c>
      <c r="AU16" s="82" t="s">
        <v>2143</v>
      </c>
      <c r="AV16" s="78" t="b">
        <v>0</v>
      </c>
      <c r="AW16" s="78" t="s">
        <v>2211</v>
      </c>
      <c r="AX16" s="82" t="s">
        <v>2225</v>
      </c>
      <c r="AY16" s="78" t="s">
        <v>66</v>
      </c>
      <c r="AZ16" s="78" t="str">
        <f>REPLACE(INDEX(GroupVertices[Group],MATCH(Vertices[[#This Row],[Vertex]],GroupVertices[Vertex],0)),1,1,"")</f>
        <v>1</v>
      </c>
      <c r="BA16" s="48" t="s">
        <v>3012</v>
      </c>
      <c r="BB16" s="48" t="s">
        <v>3012</v>
      </c>
      <c r="BC16" s="48" t="s">
        <v>3024</v>
      </c>
      <c r="BD16" s="48" t="s">
        <v>3024</v>
      </c>
      <c r="BE16" s="48" t="s">
        <v>3033</v>
      </c>
      <c r="BF16" s="48" t="s">
        <v>3059</v>
      </c>
      <c r="BG16" s="116" t="s">
        <v>3082</v>
      </c>
      <c r="BH16" s="116" t="s">
        <v>3174</v>
      </c>
      <c r="BI16" s="116" t="s">
        <v>3201</v>
      </c>
      <c r="BJ16" s="116" t="s">
        <v>3201</v>
      </c>
      <c r="BK16" s="116">
        <v>24</v>
      </c>
      <c r="BL16" s="120">
        <v>4.848484848484849</v>
      </c>
      <c r="BM16" s="116">
        <v>0</v>
      </c>
      <c r="BN16" s="120">
        <v>0</v>
      </c>
      <c r="BO16" s="116">
        <v>0</v>
      </c>
      <c r="BP16" s="120">
        <v>0</v>
      </c>
      <c r="BQ16" s="116">
        <v>471</v>
      </c>
      <c r="BR16" s="120">
        <v>95.15151515151516</v>
      </c>
      <c r="BS16" s="116">
        <v>495</v>
      </c>
      <c r="BT16" s="2"/>
      <c r="BU16" s="3"/>
      <c r="BV16" s="3"/>
      <c r="BW16" s="3"/>
      <c r="BX16" s="3"/>
    </row>
    <row r="17" spans="1:76" ht="15">
      <c r="A17" s="64" t="s">
        <v>342</v>
      </c>
      <c r="B17" s="65"/>
      <c r="C17" s="65" t="s">
        <v>64</v>
      </c>
      <c r="D17" s="66">
        <v>1000</v>
      </c>
      <c r="E17" s="68"/>
      <c r="F17" s="100" t="s">
        <v>2167</v>
      </c>
      <c r="G17" s="65"/>
      <c r="H17" s="69" t="s">
        <v>342</v>
      </c>
      <c r="I17" s="70"/>
      <c r="J17" s="70"/>
      <c r="K17" s="69" t="s">
        <v>2383</v>
      </c>
      <c r="L17" s="73">
        <v>29.46704637225003</v>
      </c>
      <c r="M17" s="74">
        <v>7950.66552734375</v>
      </c>
      <c r="N17" s="74">
        <v>3458.4775390625</v>
      </c>
      <c r="O17" s="75"/>
      <c r="P17" s="76"/>
      <c r="Q17" s="76"/>
      <c r="R17" s="86"/>
      <c r="S17" s="48">
        <v>3</v>
      </c>
      <c r="T17" s="48">
        <v>0</v>
      </c>
      <c r="U17" s="49">
        <v>24.82785</v>
      </c>
      <c r="V17" s="49">
        <v>0.00271</v>
      </c>
      <c r="W17" s="49">
        <v>0.006725</v>
      </c>
      <c r="X17" s="49">
        <v>0.842159</v>
      </c>
      <c r="Y17" s="49">
        <v>0.16666666666666666</v>
      </c>
      <c r="Z17" s="49">
        <v>0</v>
      </c>
      <c r="AA17" s="71">
        <v>17</v>
      </c>
      <c r="AB17" s="71"/>
      <c r="AC17" s="72"/>
      <c r="AD17" s="78" t="s">
        <v>1553</v>
      </c>
      <c r="AE17" s="78">
        <v>0</v>
      </c>
      <c r="AF17" s="78">
        <v>142147</v>
      </c>
      <c r="AG17" s="78">
        <v>86</v>
      </c>
      <c r="AH17" s="78">
        <v>0</v>
      </c>
      <c r="AI17" s="78">
        <v>-7200</v>
      </c>
      <c r="AJ17" s="78" t="s">
        <v>1708</v>
      </c>
      <c r="AK17" s="78"/>
      <c r="AL17" s="82" t="s">
        <v>1907</v>
      </c>
      <c r="AM17" s="78" t="s">
        <v>1998</v>
      </c>
      <c r="AN17" s="80">
        <v>40392.51962962963</v>
      </c>
      <c r="AO17" s="78"/>
      <c r="AP17" s="78" t="b">
        <v>0</v>
      </c>
      <c r="AQ17" s="78" t="b">
        <v>0</v>
      </c>
      <c r="AR17" s="78" t="b">
        <v>1</v>
      </c>
      <c r="AS17" s="78" t="s">
        <v>2141</v>
      </c>
      <c r="AT17" s="78">
        <v>971</v>
      </c>
      <c r="AU17" s="82" t="s">
        <v>2147</v>
      </c>
      <c r="AV17" s="78" t="b">
        <v>1</v>
      </c>
      <c r="AW17" s="78" t="s">
        <v>2211</v>
      </c>
      <c r="AX17" s="82" t="s">
        <v>2226</v>
      </c>
      <c r="AY17" s="78" t="s">
        <v>65</v>
      </c>
      <c r="AZ17" s="78" t="str">
        <f>REPLACE(INDEX(GroupVertices[Group],MATCH(Vertices[[#This Row],[Vertex]],GroupVertices[Vertex],0)),1,1,"")</f>
        <v>9</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214</v>
      </c>
      <c r="B18" s="65"/>
      <c r="C18" s="65" t="s">
        <v>64</v>
      </c>
      <c r="D18" s="66">
        <v>162.2652924830279</v>
      </c>
      <c r="E18" s="68"/>
      <c r="F18" s="100" t="s">
        <v>831</v>
      </c>
      <c r="G18" s="65"/>
      <c r="H18" s="69" t="s">
        <v>214</v>
      </c>
      <c r="I18" s="70"/>
      <c r="J18" s="70"/>
      <c r="K18" s="69" t="s">
        <v>2384</v>
      </c>
      <c r="L18" s="73">
        <v>1</v>
      </c>
      <c r="M18" s="74">
        <v>7352.0947265625</v>
      </c>
      <c r="N18" s="74">
        <v>5481.9384765625</v>
      </c>
      <c r="O18" s="75"/>
      <c r="P18" s="76"/>
      <c r="Q18" s="76"/>
      <c r="R18" s="86"/>
      <c r="S18" s="48">
        <v>0</v>
      </c>
      <c r="T18" s="48">
        <v>1</v>
      </c>
      <c r="U18" s="49">
        <v>0</v>
      </c>
      <c r="V18" s="49">
        <v>0.002551</v>
      </c>
      <c r="W18" s="49">
        <v>0.002457</v>
      </c>
      <c r="X18" s="49">
        <v>0.372293</v>
      </c>
      <c r="Y18" s="49">
        <v>0</v>
      </c>
      <c r="Z18" s="49">
        <v>0</v>
      </c>
      <c r="AA18" s="71">
        <v>18</v>
      </c>
      <c r="AB18" s="71"/>
      <c r="AC18" s="72"/>
      <c r="AD18" s="78" t="s">
        <v>1554</v>
      </c>
      <c r="AE18" s="78">
        <v>43</v>
      </c>
      <c r="AF18" s="78">
        <v>47</v>
      </c>
      <c r="AG18" s="78">
        <v>8603</v>
      </c>
      <c r="AH18" s="78">
        <v>14493</v>
      </c>
      <c r="AI18" s="78"/>
      <c r="AJ18" s="78"/>
      <c r="AK18" s="78" t="s">
        <v>1843</v>
      </c>
      <c r="AL18" s="78"/>
      <c r="AM18" s="78"/>
      <c r="AN18" s="80">
        <v>42350.50958333333</v>
      </c>
      <c r="AO18" s="78"/>
      <c r="AP18" s="78" t="b">
        <v>1</v>
      </c>
      <c r="AQ18" s="78" t="b">
        <v>0</v>
      </c>
      <c r="AR18" s="78" t="b">
        <v>0</v>
      </c>
      <c r="AS18" s="78"/>
      <c r="AT18" s="78">
        <v>11</v>
      </c>
      <c r="AU18" s="78"/>
      <c r="AV18" s="78" t="b">
        <v>0</v>
      </c>
      <c r="AW18" s="78" t="s">
        <v>2211</v>
      </c>
      <c r="AX18" s="82" t="s">
        <v>2227</v>
      </c>
      <c r="AY18" s="78" t="s">
        <v>66</v>
      </c>
      <c r="AZ18" s="78" t="str">
        <f>REPLACE(INDEX(GroupVertices[Group],MATCH(Vertices[[#This Row],[Vertex]],GroupVertices[Vertex],0)),1,1,"")</f>
        <v>9</v>
      </c>
      <c r="BA18" s="48" t="s">
        <v>563</v>
      </c>
      <c r="BB18" s="48" t="s">
        <v>563</v>
      </c>
      <c r="BC18" s="48" t="s">
        <v>637</v>
      </c>
      <c r="BD18" s="48" t="s">
        <v>637</v>
      </c>
      <c r="BE18" s="48"/>
      <c r="BF18" s="48"/>
      <c r="BG18" s="116" t="s">
        <v>3083</v>
      </c>
      <c r="BH18" s="116" t="s">
        <v>3083</v>
      </c>
      <c r="BI18" s="116" t="s">
        <v>3202</v>
      </c>
      <c r="BJ18" s="116" t="s">
        <v>3202</v>
      </c>
      <c r="BK18" s="116">
        <v>0</v>
      </c>
      <c r="BL18" s="120">
        <v>0</v>
      </c>
      <c r="BM18" s="116">
        <v>0</v>
      </c>
      <c r="BN18" s="120">
        <v>0</v>
      </c>
      <c r="BO18" s="116">
        <v>0</v>
      </c>
      <c r="BP18" s="120">
        <v>0</v>
      </c>
      <c r="BQ18" s="116">
        <v>12</v>
      </c>
      <c r="BR18" s="120">
        <v>100</v>
      </c>
      <c r="BS18" s="116">
        <v>12</v>
      </c>
      <c r="BT18" s="2"/>
      <c r="BU18" s="3"/>
      <c r="BV18" s="3"/>
      <c r="BW18" s="3"/>
      <c r="BX18" s="3"/>
    </row>
    <row r="19" spans="1:76" ht="15">
      <c r="A19" s="64" t="s">
        <v>215</v>
      </c>
      <c r="B19" s="65"/>
      <c r="C19" s="65" t="s">
        <v>64</v>
      </c>
      <c r="D19" s="66">
        <v>370.82055647402296</v>
      </c>
      <c r="E19" s="68"/>
      <c r="F19" s="100" t="s">
        <v>2168</v>
      </c>
      <c r="G19" s="65"/>
      <c r="H19" s="69" t="s">
        <v>215</v>
      </c>
      <c r="I19" s="70"/>
      <c r="J19" s="70"/>
      <c r="K19" s="69" t="s">
        <v>2385</v>
      </c>
      <c r="L19" s="73">
        <v>1020.5479838660971</v>
      </c>
      <c r="M19" s="74">
        <v>7965.7822265625</v>
      </c>
      <c r="N19" s="74">
        <v>4756.48583984375</v>
      </c>
      <c r="O19" s="75"/>
      <c r="P19" s="76"/>
      <c r="Q19" s="76"/>
      <c r="R19" s="86"/>
      <c r="S19" s="48">
        <v>7</v>
      </c>
      <c r="T19" s="48">
        <v>4</v>
      </c>
      <c r="U19" s="49">
        <v>889.210074</v>
      </c>
      <c r="V19" s="49">
        <v>0.003663</v>
      </c>
      <c r="W19" s="49">
        <v>0.022811</v>
      </c>
      <c r="X19" s="49">
        <v>2.615216</v>
      </c>
      <c r="Y19" s="49">
        <v>0.12222222222222222</v>
      </c>
      <c r="Z19" s="49">
        <v>0.1</v>
      </c>
      <c r="AA19" s="71">
        <v>19</v>
      </c>
      <c r="AB19" s="71"/>
      <c r="AC19" s="72"/>
      <c r="AD19" s="78" t="s">
        <v>1555</v>
      </c>
      <c r="AE19" s="78">
        <v>1212</v>
      </c>
      <c r="AF19" s="78">
        <v>35423</v>
      </c>
      <c r="AG19" s="78">
        <v>26991</v>
      </c>
      <c r="AH19" s="78">
        <v>669</v>
      </c>
      <c r="AI19" s="78"/>
      <c r="AJ19" s="78" t="s">
        <v>1709</v>
      </c>
      <c r="AK19" s="78" t="s">
        <v>1844</v>
      </c>
      <c r="AL19" s="82" t="s">
        <v>1908</v>
      </c>
      <c r="AM19" s="78"/>
      <c r="AN19" s="80">
        <v>39896.61446759259</v>
      </c>
      <c r="AO19" s="82" t="s">
        <v>2016</v>
      </c>
      <c r="AP19" s="78" t="b">
        <v>0</v>
      </c>
      <c r="AQ19" s="78" t="b">
        <v>0</v>
      </c>
      <c r="AR19" s="78" t="b">
        <v>1</v>
      </c>
      <c r="AS19" s="78"/>
      <c r="AT19" s="78">
        <v>38</v>
      </c>
      <c r="AU19" s="82" t="s">
        <v>2143</v>
      </c>
      <c r="AV19" s="78" t="b">
        <v>0</v>
      </c>
      <c r="AW19" s="78" t="s">
        <v>2211</v>
      </c>
      <c r="AX19" s="82" t="s">
        <v>2228</v>
      </c>
      <c r="AY19" s="78" t="s">
        <v>66</v>
      </c>
      <c r="AZ19" s="78" t="str">
        <f>REPLACE(INDEX(GroupVertices[Group],MATCH(Vertices[[#This Row],[Vertex]],GroupVertices[Vertex],0)),1,1,"")</f>
        <v>9</v>
      </c>
      <c r="BA19" s="48" t="s">
        <v>563</v>
      </c>
      <c r="BB19" s="48" t="s">
        <v>563</v>
      </c>
      <c r="BC19" s="48" t="s">
        <v>637</v>
      </c>
      <c r="BD19" s="48" t="s">
        <v>637</v>
      </c>
      <c r="BE19" s="48" t="s">
        <v>666</v>
      </c>
      <c r="BF19" s="48" t="s">
        <v>666</v>
      </c>
      <c r="BG19" s="116" t="s">
        <v>3084</v>
      </c>
      <c r="BH19" s="116" t="s">
        <v>3084</v>
      </c>
      <c r="BI19" s="116" t="s">
        <v>3203</v>
      </c>
      <c r="BJ19" s="116" t="s">
        <v>3203</v>
      </c>
      <c r="BK19" s="116">
        <v>0</v>
      </c>
      <c r="BL19" s="120">
        <v>0</v>
      </c>
      <c r="BM19" s="116">
        <v>0</v>
      </c>
      <c r="BN19" s="120">
        <v>0</v>
      </c>
      <c r="BO19" s="116">
        <v>0</v>
      </c>
      <c r="BP19" s="120">
        <v>0</v>
      </c>
      <c r="BQ19" s="116">
        <v>54</v>
      </c>
      <c r="BR19" s="120">
        <v>100</v>
      </c>
      <c r="BS19" s="116">
        <v>54</v>
      </c>
      <c r="BT19" s="2"/>
      <c r="BU19" s="3"/>
      <c r="BV19" s="3"/>
      <c r="BW19" s="3"/>
      <c r="BX19" s="3"/>
    </row>
    <row r="20" spans="1:76" ht="15">
      <c r="A20" s="64" t="s">
        <v>343</v>
      </c>
      <c r="B20" s="65"/>
      <c r="C20" s="65" t="s">
        <v>64</v>
      </c>
      <c r="D20" s="66">
        <v>509.5036758239826</v>
      </c>
      <c r="E20" s="68"/>
      <c r="F20" s="100" t="s">
        <v>2169</v>
      </c>
      <c r="G20" s="65"/>
      <c r="H20" s="69" t="s">
        <v>343</v>
      </c>
      <c r="I20" s="70"/>
      <c r="J20" s="70"/>
      <c r="K20" s="69" t="s">
        <v>2386</v>
      </c>
      <c r="L20" s="73">
        <v>1</v>
      </c>
      <c r="M20" s="74">
        <v>8641.111328125</v>
      </c>
      <c r="N20" s="74">
        <v>5401.51123046875</v>
      </c>
      <c r="O20" s="75"/>
      <c r="P20" s="76"/>
      <c r="Q20" s="76"/>
      <c r="R20" s="86"/>
      <c r="S20" s="48">
        <v>2</v>
      </c>
      <c r="T20" s="48">
        <v>0</v>
      </c>
      <c r="U20" s="49">
        <v>0</v>
      </c>
      <c r="V20" s="49">
        <v>0.002558</v>
      </c>
      <c r="W20" s="49">
        <v>0.004342</v>
      </c>
      <c r="X20" s="49">
        <v>0.590764</v>
      </c>
      <c r="Y20" s="49">
        <v>0.5</v>
      </c>
      <c r="Z20" s="49">
        <v>0</v>
      </c>
      <c r="AA20" s="71">
        <v>20</v>
      </c>
      <c r="AB20" s="71"/>
      <c r="AC20" s="72"/>
      <c r="AD20" s="78" t="s">
        <v>1556</v>
      </c>
      <c r="AE20" s="78">
        <v>127</v>
      </c>
      <c r="AF20" s="78">
        <v>58947</v>
      </c>
      <c r="AG20" s="78">
        <v>660</v>
      </c>
      <c r="AH20" s="78">
        <v>255</v>
      </c>
      <c r="AI20" s="78">
        <v>-25200</v>
      </c>
      <c r="AJ20" s="78" t="s">
        <v>1710</v>
      </c>
      <c r="AK20" s="78"/>
      <c r="AL20" s="78"/>
      <c r="AM20" s="78" t="s">
        <v>1999</v>
      </c>
      <c r="AN20" s="80">
        <v>40140.12311342593</v>
      </c>
      <c r="AO20" s="82" t="s">
        <v>2017</v>
      </c>
      <c r="AP20" s="78" t="b">
        <v>0</v>
      </c>
      <c r="AQ20" s="78" t="b">
        <v>0</v>
      </c>
      <c r="AR20" s="78" t="b">
        <v>0</v>
      </c>
      <c r="AS20" s="78" t="s">
        <v>1467</v>
      </c>
      <c r="AT20" s="78">
        <v>468</v>
      </c>
      <c r="AU20" s="82" t="s">
        <v>2148</v>
      </c>
      <c r="AV20" s="78" t="b">
        <v>0</v>
      </c>
      <c r="AW20" s="78" t="s">
        <v>2211</v>
      </c>
      <c r="AX20" s="82" t="s">
        <v>2229</v>
      </c>
      <c r="AY20" s="78" t="s">
        <v>65</v>
      </c>
      <c r="AZ20" s="78" t="str">
        <f>REPLACE(INDEX(GroupVertices[Group],MATCH(Vertices[[#This Row],[Vertex]],GroupVertices[Vertex],0)),1,1,"")</f>
        <v>9</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216</v>
      </c>
      <c r="B21" s="65"/>
      <c r="C21" s="65" t="s">
        <v>64</v>
      </c>
      <c r="D21" s="66">
        <v>162.0530584966056</v>
      </c>
      <c r="E21" s="68"/>
      <c r="F21" s="100" t="s">
        <v>832</v>
      </c>
      <c r="G21" s="65"/>
      <c r="H21" s="69" t="s">
        <v>216</v>
      </c>
      <c r="I21" s="70"/>
      <c r="J21" s="70"/>
      <c r="K21" s="69" t="s">
        <v>2387</v>
      </c>
      <c r="L21" s="73">
        <v>275.5650919401517</v>
      </c>
      <c r="M21" s="74">
        <v>8472.67578125</v>
      </c>
      <c r="N21" s="74">
        <v>4370.5244140625</v>
      </c>
      <c r="O21" s="75"/>
      <c r="P21" s="76"/>
      <c r="Q21" s="76"/>
      <c r="R21" s="86"/>
      <c r="S21" s="48">
        <v>0</v>
      </c>
      <c r="T21" s="48">
        <v>6</v>
      </c>
      <c r="U21" s="49">
        <v>239.464988</v>
      </c>
      <c r="V21" s="49">
        <v>0.003436</v>
      </c>
      <c r="W21" s="49">
        <v>0.017501</v>
      </c>
      <c r="X21" s="49">
        <v>1.542149</v>
      </c>
      <c r="Y21" s="49">
        <v>0.26666666666666666</v>
      </c>
      <c r="Z21" s="49">
        <v>0</v>
      </c>
      <c r="AA21" s="71">
        <v>21</v>
      </c>
      <c r="AB21" s="71"/>
      <c r="AC21" s="72"/>
      <c r="AD21" s="78" t="s">
        <v>1557</v>
      </c>
      <c r="AE21" s="78">
        <v>90</v>
      </c>
      <c r="AF21" s="78">
        <v>11</v>
      </c>
      <c r="AG21" s="78">
        <v>96</v>
      </c>
      <c r="AH21" s="78">
        <v>1759</v>
      </c>
      <c r="AI21" s="78"/>
      <c r="AJ21" s="78"/>
      <c r="AK21" s="78"/>
      <c r="AL21" s="78"/>
      <c r="AM21" s="78"/>
      <c r="AN21" s="80">
        <v>43669.43960648148</v>
      </c>
      <c r="AO21" s="78"/>
      <c r="AP21" s="78" t="b">
        <v>1</v>
      </c>
      <c r="AQ21" s="78" t="b">
        <v>1</v>
      </c>
      <c r="AR21" s="78" t="b">
        <v>0</v>
      </c>
      <c r="AS21" s="78"/>
      <c r="AT21" s="78">
        <v>0</v>
      </c>
      <c r="AU21" s="78"/>
      <c r="AV21" s="78" t="b">
        <v>0</v>
      </c>
      <c r="AW21" s="78" t="s">
        <v>2211</v>
      </c>
      <c r="AX21" s="82" t="s">
        <v>2230</v>
      </c>
      <c r="AY21" s="78" t="s">
        <v>66</v>
      </c>
      <c r="AZ21" s="78" t="str">
        <f>REPLACE(INDEX(GroupVertices[Group],MATCH(Vertices[[#This Row],[Vertex]],GroupVertices[Vertex],0)),1,1,"")</f>
        <v>9</v>
      </c>
      <c r="BA21" s="48"/>
      <c r="BB21" s="48"/>
      <c r="BC21" s="48"/>
      <c r="BD21" s="48"/>
      <c r="BE21" s="48"/>
      <c r="BF21" s="48"/>
      <c r="BG21" s="116" t="s">
        <v>3085</v>
      </c>
      <c r="BH21" s="116" t="s">
        <v>3085</v>
      </c>
      <c r="BI21" s="116" t="s">
        <v>3204</v>
      </c>
      <c r="BJ21" s="116" t="s">
        <v>3204</v>
      </c>
      <c r="BK21" s="116">
        <v>0</v>
      </c>
      <c r="BL21" s="120">
        <v>0</v>
      </c>
      <c r="BM21" s="116">
        <v>0</v>
      </c>
      <c r="BN21" s="120">
        <v>0</v>
      </c>
      <c r="BO21" s="116">
        <v>0</v>
      </c>
      <c r="BP21" s="120">
        <v>0</v>
      </c>
      <c r="BQ21" s="116">
        <v>11</v>
      </c>
      <c r="BR21" s="120">
        <v>100</v>
      </c>
      <c r="BS21" s="116">
        <v>11</v>
      </c>
      <c r="BT21" s="2"/>
      <c r="BU21" s="3"/>
      <c r="BV21" s="3"/>
      <c r="BW21" s="3"/>
      <c r="BX21" s="3"/>
    </row>
    <row r="22" spans="1:76" ht="15">
      <c r="A22" s="64" t="s">
        <v>217</v>
      </c>
      <c r="B22" s="65"/>
      <c r="C22" s="65" t="s">
        <v>64</v>
      </c>
      <c r="D22" s="66">
        <v>172.51147771641632</v>
      </c>
      <c r="E22" s="68"/>
      <c r="F22" s="100" t="s">
        <v>833</v>
      </c>
      <c r="G22" s="65"/>
      <c r="H22" s="69" t="s">
        <v>217</v>
      </c>
      <c r="I22" s="70"/>
      <c r="J22" s="70"/>
      <c r="K22" s="69" t="s">
        <v>2388</v>
      </c>
      <c r="L22" s="73">
        <v>1</v>
      </c>
      <c r="M22" s="74">
        <v>8603.6337890625</v>
      </c>
      <c r="N22" s="74">
        <v>3661.7353515625</v>
      </c>
      <c r="O22" s="75"/>
      <c r="P22" s="76"/>
      <c r="Q22" s="76"/>
      <c r="R22" s="86"/>
      <c r="S22" s="48">
        <v>1</v>
      </c>
      <c r="T22" s="48">
        <v>1</v>
      </c>
      <c r="U22" s="49">
        <v>0</v>
      </c>
      <c r="V22" s="49">
        <v>0.002558</v>
      </c>
      <c r="W22" s="49">
        <v>0.004342</v>
      </c>
      <c r="X22" s="49">
        <v>0.590764</v>
      </c>
      <c r="Y22" s="49">
        <v>0.5</v>
      </c>
      <c r="Z22" s="49">
        <v>0</v>
      </c>
      <c r="AA22" s="71">
        <v>22</v>
      </c>
      <c r="AB22" s="71"/>
      <c r="AC22" s="72"/>
      <c r="AD22" s="78" t="s">
        <v>1558</v>
      </c>
      <c r="AE22" s="78">
        <v>526</v>
      </c>
      <c r="AF22" s="78">
        <v>1785</v>
      </c>
      <c r="AG22" s="78">
        <v>6383</v>
      </c>
      <c r="AH22" s="78">
        <v>10438</v>
      </c>
      <c r="AI22" s="78"/>
      <c r="AJ22" s="78" t="s">
        <v>1711</v>
      </c>
      <c r="AK22" s="78" t="s">
        <v>1506</v>
      </c>
      <c r="AL22" s="82" t="s">
        <v>1909</v>
      </c>
      <c r="AM22" s="78"/>
      <c r="AN22" s="80">
        <v>39573.692453703705</v>
      </c>
      <c r="AO22" s="82" t="s">
        <v>2018</v>
      </c>
      <c r="AP22" s="78" t="b">
        <v>0</v>
      </c>
      <c r="AQ22" s="78" t="b">
        <v>0</v>
      </c>
      <c r="AR22" s="78" t="b">
        <v>1</v>
      </c>
      <c r="AS22" s="78"/>
      <c r="AT22" s="78">
        <v>36</v>
      </c>
      <c r="AU22" s="82" t="s">
        <v>2143</v>
      </c>
      <c r="AV22" s="78" t="b">
        <v>0</v>
      </c>
      <c r="AW22" s="78" t="s">
        <v>2211</v>
      </c>
      <c r="AX22" s="82" t="s">
        <v>2231</v>
      </c>
      <c r="AY22" s="78" t="s">
        <v>66</v>
      </c>
      <c r="AZ22" s="78" t="str">
        <f>REPLACE(INDEX(GroupVertices[Group],MATCH(Vertices[[#This Row],[Vertex]],GroupVertices[Vertex],0)),1,1,"")</f>
        <v>9</v>
      </c>
      <c r="BA22" s="48" t="s">
        <v>563</v>
      </c>
      <c r="BB22" s="48" t="s">
        <v>563</v>
      </c>
      <c r="BC22" s="48" t="s">
        <v>637</v>
      </c>
      <c r="BD22" s="48" t="s">
        <v>637</v>
      </c>
      <c r="BE22" s="48"/>
      <c r="BF22" s="48"/>
      <c r="BG22" s="116" t="s">
        <v>3083</v>
      </c>
      <c r="BH22" s="116" t="s">
        <v>3083</v>
      </c>
      <c r="BI22" s="116" t="s">
        <v>3202</v>
      </c>
      <c r="BJ22" s="116" t="s">
        <v>3202</v>
      </c>
      <c r="BK22" s="116">
        <v>0</v>
      </c>
      <c r="BL22" s="120">
        <v>0</v>
      </c>
      <c r="BM22" s="116">
        <v>0</v>
      </c>
      <c r="BN22" s="120">
        <v>0</v>
      </c>
      <c r="BO22" s="116">
        <v>0</v>
      </c>
      <c r="BP22" s="120">
        <v>0</v>
      </c>
      <c r="BQ22" s="116">
        <v>36</v>
      </c>
      <c r="BR22" s="120">
        <v>100</v>
      </c>
      <c r="BS22" s="116">
        <v>36</v>
      </c>
      <c r="BT22" s="2"/>
      <c r="BU22" s="3"/>
      <c r="BV22" s="3"/>
      <c r="BW22" s="3"/>
      <c r="BX22" s="3"/>
    </row>
    <row r="23" spans="1:76" ht="15">
      <c r="A23" s="64" t="s">
        <v>218</v>
      </c>
      <c r="B23" s="65"/>
      <c r="C23" s="65" t="s">
        <v>64</v>
      </c>
      <c r="D23" s="66">
        <v>191.96625980512857</v>
      </c>
      <c r="E23" s="68"/>
      <c r="F23" s="100" t="s">
        <v>2170</v>
      </c>
      <c r="G23" s="65"/>
      <c r="H23" s="69" t="s">
        <v>218</v>
      </c>
      <c r="I23" s="70"/>
      <c r="J23" s="70"/>
      <c r="K23" s="69" t="s">
        <v>2389</v>
      </c>
      <c r="L23" s="73">
        <v>1</v>
      </c>
      <c r="M23" s="74">
        <v>7699.03515625</v>
      </c>
      <c r="N23" s="74">
        <v>7309.10693359375</v>
      </c>
      <c r="O23" s="75"/>
      <c r="P23" s="76"/>
      <c r="Q23" s="76"/>
      <c r="R23" s="86"/>
      <c r="S23" s="48">
        <v>0</v>
      </c>
      <c r="T23" s="48">
        <v>1</v>
      </c>
      <c r="U23" s="49">
        <v>0</v>
      </c>
      <c r="V23" s="49">
        <v>0.002037</v>
      </c>
      <c r="W23" s="49">
        <v>0.000524</v>
      </c>
      <c r="X23" s="49">
        <v>0.418632</v>
      </c>
      <c r="Y23" s="49">
        <v>0</v>
      </c>
      <c r="Z23" s="49">
        <v>0</v>
      </c>
      <c r="AA23" s="71">
        <v>23</v>
      </c>
      <c r="AB23" s="71"/>
      <c r="AC23" s="72"/>
      <c r="AD23" s="78" t="s">
        <v>1559</v>
      </c>
      <c r="AE23" s="78">
        <v>3609</v>
      </c>
      <c r="AF23" s="78">
        <v>5085</v>
      </c>
      <c r="AG23" s="78">
        <v>360989</v>
      </c>
      <c r="AH23" s="78">
        <v>261536</v>
      </c>
      <c r="AI23" s="78"/>
      <c r="AJ23" s="78" t="s">
        <v>1712</v>
      </c>
      <c r="AK23" s="78" t="s">
        <v>1503</v>
      </c>
      <c r="AL23" s="78"/>
      <c r="AM23" s="78"/>
      <c r="AN23" s="80">
        <v>41049.45116898148</v>
      </c>
      <c r="AO23" s="78"/>
      <c r="AP23" s="78" t="b">
        <v>0</v>
      </c>
      <c r="AQ23" s="78" t="b">
        <v>0</v>
      </c>
      <c r="AR23" s="78" t="b">
        <v>0</v>
      </c>
      <c r="AS23" s="78"/>
      <c r="AT23" s="78">
        <v>212</v>
      </c>
      <c r="AU23" s="82" t="s">
        <v>2149</v>
      </c>
      <c r="AV23" s="78" t="b">
        <v>0</v>
      </c>
      <c r="AW23" s="78" t="s">
        <v>2211</v>
      </c>
      <c r="AX23" s="82" t="s">
        <v>2232</v>
      </c>
      <c r="AY23" s="78" t="s">
        <v>66</v>
      </c>
      <c r="AZ23" s="78" t="str">
        <f>REPLACE(INDEX(GroupVertices[Group],MATCH(Vertices[[#This Row],[Vertex]],GroupVertices[Vertex],0)),1,1,"")</f>
        <v>5</v>
      </c>
      <c r="BA23" s="48"/>
      <c r="BB23" s="48"/>
      <c r="BC23" s="48"/>
      <c r="BD23" s="48"/>
      <c r="BE23" s="48" t="s">
        <v>667</v>
      </c>
      <c r="BF23" s="48" t="s">
        <v>667</v>
      </c>
      <c r="BG23" s="116" t="s">
        <v>3086</v>
      </c>
      <c r="BH23" s="116" t="s">
        <v>3086</v>
      </c>
      <c r="BI23" s="116" t="s">
        <v>3205</v>
      </c>
      <c r="BJ23" s="116" t="s">
        <v>3205</v>
      </c>
      <c r="BK23" s="116">
        <v>0</v>
      </c>
      <c r="BL23" s="120">
        <v>0</v>
      </c>
      <c r="BM23" s="116">
        <v>0</v>
      </c>
      <c r="BN23" s="120">
        <v>0</v>
      </c>
      <c r="BO23" s="116">
        <v>0</v>
      </c>
      <c r="BP23" s="120">
        <v>0</v>
      </c>
      <c r="BQ23" s="116">
        <v>11</v>
      </c>
      <c r="BR23" s="120">
        <v>100</v>
      </c>
      <c r="BS23" s="116">
        <v>11</v>
      </c>
      <c r="BT23" s="2"/>
      <c r="BU23" s="3"/>
      <c r="BV23" s="3"/>
      <c r="BW23" s="3"/>
      <c r="BX23" s="3"/>
    </row>
    <row r="24" spans="1:76" ht="15">
      <c r="A24" s="64" t="s">
        <v>219</v>
      </c>
      <c r="B24" s="65"/>
      <c r="C24" s="65" t="s">
        <v>64</v>
      </c>
      <c r="D24" s="66">
        <v>162.7781912835485</v>
      </c>
      <c r="E24" s="68"/>
      <c r="F24" s="100" t="s">
        <v>834</v>
      </c>
      <c r="G24" s="65"/>
      <c r="H24" s="69" t="s">
        <v>219</v>
      </c>
      <c r="I24" s="70"/>
      <c r="J24" s="70"/>
      <c r="K24" s="69" t="s">
        <v>2390</v>
      </c>
      <c r="L24" s="73">
        <v>1</v>
      </c>
      <c r="M24" s="74">
        <v>2170.238037109375</v>
      </c>
      <c r="N24" s="74">
        <v>5899.4052734375</v>
      </c>
      <c r="O24" s="75"/>
      <c r="P24" s="76"/>
      <c r="Q24" s="76"/>
      <c r="R24" s="86"/>
      <c r="S24" s="48">
        <v>0</v>
      </c>
      <c r="T24" s="48">
        <v>1</v>
      </c>
      <c r="U24" s="49">
        <v>0</v>
      </c>
      <c r="V24" s="49">
        <v>0.00304</v>
      </c>
      <c r="W24" s="49">
        <v>0.007257</v>
      </c>
      <c r="X24" s="49">
        <v>0.368253</v>
      </c>
      <c r="Y24" s="49">
        <v>0</v>
      </c>
      <c r="Z24" s="49">
        <v>0</v>
      </c>
      <c r="AA24" s="71">
        <v>24</v>
      </c>
      <c r="AB24" s="71"/>
      <c r="AC24" s="72"/>
      <c r="AD24" s="78" t="s">
        <v>1560</v>
      </c>
      <c r="AE24" s="78">
        <v>40</v>
      </c>
      <c r="AF24" s="78">
        <v>134</v>
      </c>
      <c r="AG24" s="78">
        <v>5847</v>
      </c>
      <c r="AH24" s="78">
        <v>6288</v>
      </c>
      <c r="AI24" s="78"/>
      <c r="AJ24" s="78" t="s">
        <v>1713</v>
      </c>
      <c r="AK24" s="78" t="s">
        <v>1845</v>
      </c>
      <c r="AL24" s="78"/>
      <c r="AM24" s="78"/>
      <c r="AN24" s="80">
        <v>42002.209444444445</v>
      </c>
      <c r="AO24" s="82" t="s">
        <v>2019</v>
      </c>
      <c r="AP24" s="78" t="b">
        <v>1</v>
      </c>
      <c r="AQ24" s="78" t="b">
        <v>0</v>
      </c>
      <c r="AR24" s="78" t="b">
        <v>0</v>
      </c>
      <c r="AS24" s="78"/>
      <c r="AT24" s="78">
        <v>1</v>
      </c>
      <c r="AU24" s="82" t="s">
        <v>2143</v>
      </c>
      <c r="AV24" s="78" t="b">
        <v>0</v>
      </c>
      <c r="AW24" s="78" t="s">
        <v>2211</v>
      </c>
      <c r="AX24" s="82" t="s">
        <v>2233</v>
      </c>
      <c r="AY24" s="78" t="s">
        <v>66</v>
      </c>
      <c r="AZ24" s="78" t="str">
        <f>REPLACE(INDEX(GroupVertices[Group],MATCH(Vertices[[#This Row],[Vertex]],GroupVertices[Vertex],0)),1,1,"")</f>
        <v>1</v>
      </c>
      <c r="BA24" s="48"/>
      <c r="BB24" s="48"/>
      <c r="BC24" s="48"/>
      <c r="BD24" s="48"/>
      <c r="BE24" s="48" t="s">
        <v>666</v>
      </c>
      <c r="BF24" s="48" t="s">
        <v>666</v>
      </c>
      <c r="BG24" s="116" t="s">
        <v>3087</v>
      </c>
      <c r="BH24" s="116" t="s">
        <v>3087</v>
      </c>
      <c r="BI24" s="116" t="s">
        <v>3206</v>
      </c>
      <c r="BJ24" s="116" t="s">
        <v>3206</v>
      </c>
      <c r="BK24" s="116">
        <v>1</v>
      </c>
      <c r="BL24" s="120">
        <v>4.545454545454546</v>
      </c>
      <c r="BM24" s="116">
        <v>0</v>
      </c>
      <c r="BN24" s="120">
        <v>0</v>
      </c>
      <c r="BO24" s="116">
        <v>0</v>
      </c>
      <c r="BP24" s="120">
        <v>0</v>
      </c>
      <c r="BQ24" s="116">
        <v>21</v>
      </c>
      <c r="BR24" s="120">
        <v>95.45454545454545</v>
      </c>
      <c r="BS24" s="116">
        <v>22</v>
      </c>
      <c r="BT24" s="2"/>
      <c r="BU24" s="3"/>
      <c r="BV24" s="3"/>
      <c r="BW24" s="3"/>
      <c r="BX24" s="3"/>
    </row>
    <row r="25" spans="1:76" ht="15">
      <c r="A25" s="64" t="s">
        <v>220</v>
      </c>
      <c r="B25" s="65"/>
      <c r="C25" s="65" t="s">
        <v>64</v>
      </c>
      <c r="D25" s="66">
        <v>167.41786204228077</v>
      </c>
      <c r="E25" s="68"/>
      <c r="F25" s="100" t="s">
        <v>835</v>
      </c>
      <c r="G25" s="65"/>
      <c r="H25" s="69" t="s">
        <v>220</v>
      </c>
      <c r="I25" s="70"/>
      <c r="J25" s="70"/>
      <c r="K25" s="69" t="s">
        <v>2391</v>
      </c>
      <c r="L25" s="73">
        <v>1</v>
      </c>
      <c r="M25" s="74">
        <v>1592.83642578125</v>
      </c>
      <c r="N25" s="74">
        <v>9646.09375</v>
      </c>
      <c r="O25" s="75"/>
      <c r="P25" s="76"/>
      <c r="Q25" s="76"/>
      <c r="R25" s="86"/>
      <c r="S25" s="48">
        <v>0</v>
      </c>
      <c r="T25" s="48">
        <v>2</v>
      </c>
      <c r="U25" s="49">
        <v>0</v>
      </c>
      <c r="V25" s="49">
        <v>0.003049</v>
      </c>
      <c r="W25" s="49">
        <v>0.009661</v>
      </c>
      <c r="X25" s="49">
        <v>0.576465</v>
      </c>
      <c r="Y25" s="49">
        <v>0.5</v>
      </c>
      <c r="Z25" s="49">
        <v>0</v>
      </c>
      <c r="AA25" s="71">
        <v>25</v>
      </c>
      <c r="AB25" s="71"/>
      <c r="AC25" s="72"/>
      <c r="AD25" s="78" t="s">
        <v>1561</v>
      </c>
      <c r="AE25" s="78">
        <v>908</v>
      </c>
      <c r="AF25" s="78">
        <v>921</v>
      </c>
      <c r="AG25" s="78">
        <v>2418</v>
      </c>
      <c r="AH25" s="78">
        <v>2873</v>
      </c>
      <c r="AI25" s="78"/>
      <c r="AJ25" s="78" t="s">
        <v>1714</v>
      </c>
      <c r="AK25" s="78" t="s">
        <v>1846</v>
      </c>
      <c r="AL25" s="82" t="s">
        <v>1910</v>
      </c>
      <c r="AM25" s="78"/>
      <c r="AN25" s="80">
        <v>42394.62763888889</v>
      </c>
      <c r="AO25" s="82" t="s">
        <v>2020</v>
      </c>
      <c r="AP25" s="78" t="b">
        <v>0</v>
      </c>
      <c r="AQ25" s="78" t="b">
        <v>0</v>
      </c>
      <c r="AR25" s="78" t="b">
        <v>1</v>
      </c>
      <c r="AS25" s="78"/>
      <c r="AT25" s="78">
        <v>11</v>
      </c>
      <c r="AU25" s="82" t="s">
        <v>2143</v>
      </c>
      <c r="AV25" s="78" t="b">
        <v>0</v>
      </c>
      <c r="AW25" s="78" t="s">
        <v>2211</v>
      </c>
      <c r="AX25" s="82" t="s">
        <v>2234</v>
      </c>
      <c r="AY25" s="78" t="s">
        <v>66</v>
      </c>
      <c r="AZ25" s="78" t="str">
        <f>REPLACE(INDEX(GroupVertices[Group],MATCH(Vertices[[#This Row],[Vertex]],GroupVertices[Vertex],0)),1,1,"")</f>
        <v>1</v>
      </c>
      <c r="BA25" s="48"/>
      <c r="BB25" s="48"/>
      <c r="BC25" s="48"/>
      <c r="BD25" s="48"/>
      <c r="BE25" s="48" t="s">
        <v>668</v>
      </c>
      <c r="BF25" s="48" t="s">
        <v>668</v>
      </c>
      <c r="BG25" s="116" t="s">
        <v>3088</v>
      </c>
      <c r="BH25" s="116" t="s">
        <v>3088</v>
      </c>
      <c r="BI25" s="116" t="s">
        <v>3207</v>
      </c>
      <c r="BJ25" s="116" t="s">
        <v>3207</v>
      </c>
      <c r="BK25" s="116">
        <v>0</v>
      </c>
      <c r="BL25" s="120">
        <v>0</v>
      </c>
      <c r="BM25" s="116">
        <v>0</v>
      </c>
      <c r="BN25" s="120">
        <v>0</v>
      </c>
      <c r="BO25" s="116">
        <v>0</v>
      </c>
      <c r="BP25" s="120">
        <v>0</v>
      </c>
      <c r="BQ25" s="116">
        <v>6</v>
      </c>
      <c r="BR25" s="120">
        <v>100</v>
      </c>
      <c r="BS25" s="116">
        <v>6</v>
      </c>
      <c r="BT25" s="2"/>
      <c r="BU25" s="3"/>
      <c r="BV25" s="3"/>
      <c r="BW25" s="3"/>
      <c r="BX25" s="3"/>
    </row>
    <row r="26" spans="1:76" ht="15">
      <c r="A26" s="64" t="s">
        <v>344</v>
      </c>
      <c r="B26" s="65"/>
      <c r="C26" s="65" t="s">
        <v>64</v>
      </c>
      <c r="D26" s="66">
        <v>562.0728551830878</v>
      </c>
      <c r="E26" s="68"/>
      <c r="F26" s="100" t="s">
        <v>2171</v>
      </c>
      <c r="G26" s="65"/>
      <c r="H26" s="69" t="s">
        <v>344</v>
      </c>
      <c r="I26" s="70"/>
      <c r="J26" s="70"/>
      <c r="K26" s="69" t="s">
        <v>2392</v>
      </c>
      <c r="L26" s="73">
        <v>419.1184806538971</v>
      </c>
      <c r="M26" s="74">
        <v>1602.9573974609375</v>
      </c>
      <c r="N26" s="74">
        <v>9004.0322265625</v>
      </c>
      <c r="O26" s="75"/>
      <c r="P26" s="76"/>
      <c r="Q26" s="76"/>
      <c r="R26" s="86"/>
      <c r="S26" s="48">
        <v>9</v>
      </c>
      <c r="T26" s="48">
        <v>0</v>
      </c>
      <c r="U26" s="49">
        <v>364.666667</v>
      </c>
      <c r="V26" s="49">
        <v>0.003584</v>
      </c>
      <c r="W26" s="49">
        <v>0.022313</v>
      </c>
      <c r="X26" s="49">
        <v>2.204599</v>
      </c>
      <c r="Y26" s="49">
        <v>0.1527777777777778</v>
      </c>
      <c r="Z26" s="49">
        <v>0</v>
      </c>
      <c r="AA26" s="71">
        <v>26</v>
      </c>
      <c r="AB26" s="71"/>
      <c r="AC26" s="72"/>
      <c r="AD26" s="78" t="s">
        <v>1562</v>
      </c>
      <c r="AE26" s="78">
        <v>729</v>
      </c>
      <c r="AF26" s="78">
        <v>67864</v>
      </c>
      <c r="AG26" s="78">
        <v>6563</v>
      </c>
      <c r="AH26" s="78">
        <v>5416</v>
      </c>
      <c r="AI26" s="78"/>
      <c r="AJ26" s="78" t="s">
        <v>1715</v>
      </c>
      <c r="AK26" s="78" t="s">
        <v>1503</v>
      </c>
      <c r="AL26" s="82" t="s">
        <v>1911</v>
      </c>
      <c r="AM26" s="78"/>
      <c r="AN26" s="80">
        <v>40147.5609375</v>
      </c>
      <c r="AO26" s="82" t="s">
        <v>2021</v>
      </c>
      <c r="AP26" s="78" t="b">
        <v>0</v>
      </c>
      <c r="AQ26" s="78" t="b">
        <v>0</v>
      </c>
      <c r="AR26" s="78" t="b">
        <v>1</v>
      </c>
      <c r="AS26" s="78"/>
      <c r="AT26" s="78">
        <v>973</v>
      </c>
      <c r="AU26" s="82" t="s">
        <v>2143</v>
      </c>
      <c r="AV26" s="78" t="b">
        <v>0</v>
      </c>
      <c r="AW26" s="78" t="s">
        <v>2211</v>
      </c>
      <c r="AX26" s="82" t="s">
        <v>2235</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221</v>
      </c>
      <c r="B27" s="65"/>
      <c r="C27" s="65" t="s">
        <v>64</v>
      </c>
      <c r="D27" s="66">
        <v>181.80850539941608</v>
      </c>
      <c r="E27" s="68"/>
      <c r="F27" s="100" t="s">
        <v>2172</v>
      </c>
      <c r="G27" s="65"/>
      <c r="H27" s="69" t="s">
        <v>221</v>
      </c>
      <c r="I27" s="70"/>
      <c r="J27" s="70"/>
      <c r="K27" s="69" t="s">
        <v>2393</v>
      </c>
      <c r="L27" s="73">
        <v>215.7921256806029</v>
      </c>
      <c r="M27" s="74">
        <v>3855.419189453125</v>
      </c>
      <c r="N27" s="74">
        <v>4056.684326171875</v>
      </c>
      <c r="O27" s="75"/>
      <c r="P27" s="76"/>
      <c r="Q27" s="76"/>
      <c r="R27" s="86"/>
      <c r="S27" s="48">
        <v>1</v>
      </c>
      <c r="T27" s="48">
        <v>2</v>
      </c>
      <c r="U27" s="49">
        <v>187.333333</v>
      </c>
      <c r="V27" s="49">
        <v>0.003077</v>
      </c>
      <c r="W27" s="49">
        <v>0.008255</v>
      </c>
      <c r="X27" s="49">
        <v>0.939916</v>
      </c>
      <c r="Y27" s="49">
        <v>0.16666666666666666</v>
      </c>
      <c r="Z27" s="49">
        <v>0</v>
      </c>
      <c r="AA27" s="71">
        <v>27</v>
      </c>
      <c r="AB27" s="71"/>
      <c r="AC27" s="72"/>
      <c r="AD27" s="78" t="s">
        <v>1563</v>
      </c>
      <c r="AE27" s="78">
        <v>4438</v>
      </c>
      <c r="AF27" s="78">
        <v>3362</v>
      </c>
      <c r="AG27" s="78">
        <v>33996</v>
      </c>
      <c r="AH27" s="78">
        <v>35208</v>
      </c>
      <c r="AI27" s="78"/>
      <c r="AJ27" s="78" t="s">
        <v>1716</v>
      </c>
      <c r="AK27" s="78" t="s">
        <v>1847</v>
      </c>
      <c r="AL27" s="78"/>
      <c r="AM27" s="78"/>
      <c r="AN27" s="80">
        <v>41099.50506944444</v>
      </c>
      <c r="AO27" s="82" t="s">
        <v>2022</v>
      </c>
      <c r="AP27" s="78" t="b">
        <v>0</v>
      </c>
      <c r="AQ27" s="78" t="b">
        <v>0</v>
      </c>
      <c r="AR27" s="78" t="b">
        <v>1</v>
      </c>
      <c r="AS27" s="78"/>
      <c r="AT27" s="78">
        <v>214</v>
      </c>
      <c r="AU27" s="82" t="s">
        <v>2143</v>
      </c>
      <c r="AV27" s="78" t="b">
        <v>0</v>
      </c>
      <c r="AW27" s="78" t="s">
        <v>2211</v>
      </c>
      <c r="AX27" s="82" t="s">
        <v>2236</v>
      </c>
      <c r="AY27" s="78" t="s">
        <v>66</v>
      </c>
      <c r="AZ27" s="78" t="str">
        <f>REPLACE(INDEX(GroupVertices[Group],MATCH(Vertices[[#This Row],[Vertex]],GroupVertices[Vertex],0)),1,1,"")</f>
        <v>4</v>
      </c>
      <c r="BA27" s="48"/>
      <c r="BB27" s="48"/>
      <c r="BC27" s="48"/>
      <c r="BD27" s="48"/>
      <c r="BE27" s="48" t="s">
        <v>669</v>
      </c>
      <c r="BF27" s="48" t="s">
        <v>669</v>
      </c>
      <c r="BG27" s="116" t="s">
        <v>3089</v>
      </c>
      <c r="BH27" s="116" t="s">
        <v>3089</v>
      </c>
      <c r="BI27" s="116" t="s">
        <v>3208</v>
      </c>
      <c r="BJ27" s="116" t="s">
        <v>3208</v>
      </c>
      <c r="BK27" s="116">
        <v>6</v>
      </c>
      <c r="BL27" s="120">
        <v>20.689655172413794</v>
      </c>
      <c r="BM27" s="116">
        <v>0</v>
      </c>
      <c r="BN27" s="120">
        <v>0</v>
      </c>
      <c r="BO27" s="116">
        <v>0</v>
      </c>
      <c r="BP27" s="120">
        <v>0</v>
      </c>
      <c r="BQ27" s="116">
        <v>23</v>
      </c>
      <c r="BR27" s="120">
        <v>79.3103448275862</v>
      </c>
      <c r="BS27" s="116">
        <v>29</v>
      </c>
      <c r="BT27" s="2"/>
      <c r="BU27" s="3"/>
      <c r="BV27" s="3"/>
      <c r="BW27" s="3"/>
      <c r="BX27" s="3"/>
    </row>
    <row r="28" spans="1:76" ht="15">
      <c r="A28" s="64" t="s">
        <v>345</v>
      </c>
      <c r="B28" s="65"/>
      <c r="C28" s="65" t="s">
        <v>64</v>
      </c>
      <c r="D28" s="66">
        <v>458.83281156565477</v>
      </c>
      <c r="E28" s="68"/>
      <c r="F28" s="100" t="s">
        <v>2173</v>
      </c>
      <c r="G28" s="65"/>
      <c r="H28" s="69" t="s">
        <v>345</v>
      </c>
      <c r="I28" s="70"/>
      <c r="J28" s="70"/>
      <c r="K28" s="69" t="s">
        <v>2394</v>
      </c>
      <c r="L28" s="73">
        <v>4.439731556165761</v>
      </c>
      <c r="M28" s="74">
        <v>3798.541015625</v>
      </c>
      <c r="N28" s="74">
        <v>3526.751953125</v>
      </c>
      <c r="O28" s="75"/>
      <c r="P28" s="76"/>
      <c r="Q28" s="76"/>
      <c r="R28" s="86"/>
      <c r="S28" s="48">
        <v>2</v>
      </c>
      <c r="T28" s="48">
        <v>0</v>
      </c>
      <c r="U28" s="49">
        <v>3</v>
      </c>
      <c r="V28" s="49">
        <v>0.002342</v>
      </c>
      <c r="W28" s="49">
        <v>0.001114</v>
      </c>
      <c r="X28" s="49">
        <v>0.710527</v>
      </c>
      <c r="Y28" s="49">
        <v>0</v>
      </c>
      <c r="Z28" s="49">
        <v>0</v>
      </c>
      <c r="AA28" s="71">
        <v>28</v>
      </c>
      <c r="AB28" s="71"/>
      <c r="AC28" s="72"/>
      <c r="AD28" s="78" t="s">
        <v>1564</v>
      </c>
      <c r="AE28" s="78">
        <v>22596</v>
      </c>
      <c r="AF28" s="78">
        <v>50352</v>
      </c>
      <c r="AG28" s="78">
        <v>6868</v>
      </c>
      <c r="AH28" s="78">
        <v>15546</v>
      </c>
      <c r="AI28" s="78"/>
      <c r="AJ28" s="78" t="s">
        <v>1717</v>
      </c>
      <c r="AK28" s="78" t="s">
        <v>1848</v>
      </c>
      <c r="AL28" s="82" t="s">
        <v>1912</v>
      </c>
      <c r="AM28" s="78"/>
      <c r="AN28" s="80">
        <v>41204.57792824074</v>
      </c>
      <c r="AO28" s="82" t="s">
        <v>2023</v>
      </c>
      <c r="AP28" s="78" t="b">
        <v>0</v>
      </c>
      <c r="AQ28" s="78" t="b">
        <v>0</v>
      </c>
      <c r="AR28" s="78" t="b">
        <v>1</v>
      </c>
      <c r="AS28" s="78" t="s">
        <v>1467</v>
      </c>
      <c r="AT28" s="78">
        <v>354</v>
      </c>
      <c r="AU28" s="82" t="s">
        <v>2143</v>
      </c>
      <c r="AV28" s="78" t="b">
        <v>0</v>
      </c>
      <c r="AW28" s="78" t="s">
        <v>2211</v>
      </c>
      <c r="AX28" s="82" t="s">
        <v>2237</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222</v>
      </c>
      <c r="B29" s="65"/>
      <c r="C29" s="65" t="s">
        <v>64</v>
      </c>
      <c r="D29" s="66">
        <v>171.00815364592495</v>
      </c>
      <c r="E29" s="68"/>
      <c r="F29" s="100" t="s">
        <v>836</v>
      </c>
      <c r="G29" s="65"/>
      <c r="H29" s="69" t="s">
        <v>222</v>
      </c>
      <c r="I29" s="70"/>
      <c r="J29" s="70"/>
      <c r="K29" s="69" t="s">
        <v>2395</v>
      </c>
      <c r="L29" s="73">
        <v>57.946667256492205</v>
      </c>
      <c r="M29" s="74">
        <v>3720.1650390625</v>
      </c>
      <c r="N29" s="74">
        <v>2990.076171875</v>
      </c>
      <c r="O29" s="75"/>
      <c r="P29" s="76"/>
      <c r="Q29" s="76"/>
      <c r="R29" s="86"/>
      <c r="S29" s="48">
        <v>0</v>
      </c>
      <c r="T29" s="48">
        <v>2</v>
      </c>
      <c r="U29" s="49">
        <v>49.666667</v>
      </c>
      <c r="V29" s="49">
        <v>0.002545</v>
      </c>
      <c r="W29" s="49">
        <v>0.002091</v>
      </c>
      <c r="X29" s="49">
        <v>0.692277</v>
      </c>
      <c r="Y29" s="49">
        <v>0</v>
      </c>
      <c r="Z29" s="49">
        <v>0</v>
      </c>
      <c r="AA29" s="71">
        <v>29</v>
      </c>
      <c r="AB29" s="71"/>
      <c r="AC29" s="72"/>
      <c r="AD29" s="78" t="s">
        <v>1565</v>
      </c>
      <c r="AE29" s="78">
        <v>996</v>
      </c>
      <c r="AF29" s="78">
        <v>1530</v>
      </c>
      <c r="AG29" s="78">
        <v>1899</v>
      </c>
      <c r="AH29" s="78">
        <v>1537</v>
      </c>
      <c r="AI29" s="78"/>
      <c r="AJ29" s="78" t="s">
        <v>1718</v>
      </c>
      <c r="AK29" s="78"/>
      <c r="AL29" s="82" t="s">
        <v>1913</v>
      </c>
      <c r="AM29" s="78"/>
      <c r="AN29" s="80">
        <v>40609.61646990741</v>
      </c>
      <c r="AO29" s="82" t="s">
        <v>2024</v>
      </c>
      <c r="AP29" s="78" t="b">
        <v>0</v>
      </c>
      <c r="AQ29" s="78" t="b">
        <v>0</v>
      </c>
      <c r="AR29" s="78" t="b">
        <v>0</v>
      </c>
      <c r="AS29" s="78"/>
      <c r="AT29" s="78">
        <v>30</v>
      </c>
      <c r="AU29" s="82" t="s">
        <v>2143</v>
      </c>
      <c r="AV29" s="78" t="b">
        <v>0</v>
      </c>
      <c r="AW29" s="78" t="s">
        <v>2211</v>
      </c>
      <c r="AX29" s="82" t="s">
        <v>2238</v>
      </c>
      <c r="AY29" s="78" t="s">
        <v>66</v>
      </c>
      <c r="AZ29" s="78" t="str">
        <f>REPLACE(INDEX(GroupVertices[Group],MATCH(Vertices[[#This Row],[Vertex]],GroupVertices[Vertex],0)),1,1,"")</f>
        <v>4</v>
      </c>
      <c r="BA29" s="48" t="s">
        <v>564</v>
      </c>
      <c r="BB29" s="48" t="s">
        <v>564</v>
      </c>
      <c r="BC29" s="48" t="s">
        <v>635</v>
      </c>
      <c r="BD29" s="48" t="s">
        <v>635</v>
      </c>
      <c r="BE29" s="48" t="s">
        <v>3034</v>
      </c>
      <c r="BF29" s="48" t="s">
        <v>3034</v>
      </c>
      <c r="BG29" s="116" t="s">
        <v>3090</v>
      </c>
      <c r="BH29" s="116" t="s">
        <v>3090</v>
      </c>
      <c r="BI29" s="116" t="s">
        <v>3209</v>
      </c>
      <c r="BJ29" s="116" t="s">
        <v>3209</v>
      </c>
      <c r="BK29" s="116">
        <v>2</v>
      </c>
      <c r="BL29" s="120">
        <v>10.526315789473685</v>
      </c>
      <c r="BM29" s="116">
        <v>0</v>
      </c>
      <c r="BN29" s="120">
        <v>0</v>
      </c>
      <c r="BO29" s="116">
        <v>0</v>
      </c>
      <c r="BP29" s="120">
        <v>0</v>
      </c>
      <c r="BQ29" s="116">
        <v>17</v>
      </c>
      <c r="BR29" s="120">
        <v>89.47368421052632</v>
      </c>
      <c r="BS29" s="116">
        <v>19</v>
      </c>
      <c r="BT29" s="2"/>
      <c r="BU29" s="3"/>
      <c r="BV29" s="3"/>
      <c r="BW29" s="3"/>
      <c r="BX29" s="3"/>
    </row>
    <row r="30" spans="1:76" ht="15">
      <c r="A30" s="64" t="s">
        <v>307</v>
      </c>
      <c r="B30" s="65"/>
      <c r="C30" s="65" t="s">
        <v>64</v>
      </c>
      <c r="D30" s="66">
        <v>247.87812445038517</v>
      </c>
      <c r="E30" s="68"/>
      <c r="F30" s="100" t="s">
        <v>913</v>
      </c>
      <c r="G30" s="65"/>
      <c r="H30" s="69" t="s">
        <v>307</v>
      </c>
      <c r="I30" s="70"/>
      <c r="J30" s="70"/>
      <c r="K30" s="69" t="s">
        <v>2396</v>
      </c>
      <c r="L30" s="73">
        <v>834.5368121664056</v>
      </c>
      <c r="M30" s="74">
        <v>3732.901611328125</v>
      </c>
      <c r="N30" s="74">
        <v>2395.9560546875</v>
      </c>
      <c r="O30" s="75"/>
      <c r="P30" s="76"/>
      <c r="Q30" s="76"/>
      <c r="R30" s="86"/>
      <c r="S30" s="48">
        <v>6</v>
      </c>
      <c r="T30" s="48">
        <v>1</v>
      </c>
      <c r="U30" s="49">
        <v>726.978369</v>
      </c>
      <c r="V30" s="49">
        <v>0.00361</v>
      </c>
      <c r="W30" s="49">
        <v>0.018296</v>
      </c>
      <c r="X30" s="49">
        <v>1.696258</v>
      </c>
      <c r="Y30" s="49">
        <v>0.13333333333333333</v>
      </c>
      <c r="Z30" s="49">
        <v>0.16666666666666666</v>
      </c>
      <c r="AA30" s="71">
        <v>30</v>
      </c>
      <c r="AB30" s="71"/>
      <c r="AC30" s="72"/>
      <c r="AD30" s="78" t="s">
        <v>1566</v>
      </c>
      <c r="AE30" s="78">
        <v>695</v>
      </c>
      <c r="AF30" s="78">
        <v>14569</v>
      </c>
      <c r="AG30" s="78">
        <v>5434</v>
      </c>
      <c r="AH30" s="78">
        <v>3891</v>
      </c>
      <c r="AI30" s="78"/>
      <c r="AJ30" s="78" t="s">
        <v>1719</v>
      </c>
      <c r="AK30" s="78" t="s">
        <v>1505</v>
      </c>
      <c r="AL30" s="82" t="s">
        <v>1913</v>
      </c>
      <c r="AM30" s="78"/>
      <c r="AN30" s="80">
        <v>40129.491736111115</v>
      </c>
      <c r="AO30" s="82" t="s">
        <v>2025</v>
      </c>
      <c r="AP30" s="78" t="b">
        <v>0</v>
      </c>
      <c r="AQ30" s="78" t="b">
        <v>0</v>
      </c>
      <c r="AR30" s="78" t="b">
        <v>1</v>
      </c>
      <c r="AS30" s="78"/>
      <c r="AT30" s="78">
        <v>69</v>
      </c>
      <c r="AU30" s="82" t="s">
        <v>2143</v>
      </c>
      <c r="AV30" s="78" t="b">
        <v>0</v>
      </c>
      <c r="AW30" s="78" t="s">
        <v>2211</v>
      </c>
      <c r="AX30" s="82" t="s">
        <v>2239</v>
      </c>
      <c r="AY30" s="78" t="s">
        <v>66</v>
      </c>
      <c r="AZ30" s="78" t="str">
        <f>REPLACE(INDEX(GroupVertices[Group],MATCH(Vertices[[#This Row],[Vertex]],GroupVertices[Vertex],0)),1,1,"")</f>
        <v>4</v>
      </c>
      <c r="BA30" s="48" t="s">
        <v>598</v>
      </c>
      <c r="BB30" s="48" t="s">
        <v>598</v>
      </c>
      <c r="BC30" s="48" t="s">
        <v>651</v>
      </c>
      <c r="BD30" s="48" t="s">
        <v>651</v>
      </c>
      <c r="BE30" s="48" t="s">
        <v>724</v>
      </c>
      <c r="BF30" s="48" t="s">
        <v>724</v>
      </c>
      <c r="BG30" s="116" t="s">
        <v>3091</v>
      </c>
      <c r="BH30" s="116" t="s">
        <v>3175</v>
      </c>
      <c r="BI30" s="116" t="s">
        <v>3210</v>
      </c>
      <c r="BJ30" s="116" t="s">
        <v>3210</v>
      </c>
      <c r="BK30" s="116">
        <v>2</v>
      </c>
      <c r="BL30" s="120">
        <v>5.882352941176471</v>
      </c>
      <c r="BM30" s="116">
        <v>0</v>
      </c>
      <c r="BN30" s="120">
        <v>0</v>
      </c>
      <c r="BO30" s="116">
        <v>0</v>
      </c>
      <c r="BP30" s="120">
        <v>0</v>
      </c>
      <c r="BQ30" s="116">
        <v>32</v>
      </c>
      <c r="BR30" s="120">
        <v>94.11764705882354</v>
      </c>
      <c r="BS30" s="116">
        <v>34</v>
      </c>
      <c r="BT30" s="2"/>
      <c r="BU30" s="3"/>
      <c r="BV30" s="3"/>
      <c r="BW30" s="3"/>
      <c r="BX30" s="3"/>
    </row>
    <row r="31" spans="1:76" ht="15">
      <c r="A31" s="64" t="s">
        <v>223</v>
      </c>
      <c r="B31" s="65"/>
      <c r="C31" s="65" t="s">
        <v>64</v>
      </c>
      <c r="D31" s="66">
        <v>163.0316929895529</v>
      </c>
      <c r="E31" s="68"/>
      <c r="F31" s="100" t="s">
        <v>837</v>
      </c>
      <c r="G31" s="65"/>
      <c r="H31" s="69" t="s">
        <v>223</v>
      </c>
      <c r="I31" s="70"/>
      <c r="J31" s="70"/>
      <c r="K31" s="69" t="s">
        <v>2397</v>
      </c>
      <c r="L31" s="73">
        <v>273.88537012248366</v>
      </c>
      <c r="M31" s="74">
        <v>2399.377197265625</v>
      </c>
      <c r="N31" s="74">
        <v>6672.224609375</v>
      </c>
      <c r="O31" s="75"/>
      <c r="P31" s="76"/>
      <c r="Q31" s="76"/>
      <c r="R31" s="86"/>
      <c r="S31" s="48">
        <v>0</v>
      </c>
      <c r="T31" s="48">
        <v>3</v>
      </c>
      <c r="U31" s="49">
        <v>238</v>
      </c>
      <c r="V31" s="49">
        <v>0.003067</v>
      </c>
      <c r="W31" s="49">
        <v>0.00823</v>
      </c>
      <c r="X31" s="49">
        <v>1.021151</v>
      </c>
      <c r="Y31" s="49">
        <v>0.16666666666666666</v>
      </c>
      <c r="Z31" s="49">
        <v>0</v>
      </c>
      <c r="AA31" s="71">
        <v>31</v>
      </c>
      <c r="AB31" s="71"/>
      <c r="AC31" s="72"/>
      <c r="AD31" s="78" t="s">
        <v>1567</v>
      </c>
      <c r="AE31" s="78">
        <v>58</v>
      </c>
      <c r="AF31" s="78">
        <v>177</v>
      </c>
      <c r="AG31" s="78">
        <v>10843</v>
      </c>
      <c r="AH31" s="78">
        <v>10185</v>
      </c>
      <c r="AI31" s="78"/>
      <c r="AJ31" s="78" t="s">
        <v>1720</v>
      </c>
      <c r="AK31" s="78" t="s">
        <v>1849</v>
      </c>
      <c r="AL31" s="78"/>
      <c r="AM31" s="78"/>
      <c r="AN31" s="80">
        <v>42755.576469907406</v>
      </c>
      <c r="AO31" s="82" t="s">
        <v>2026</v>
      </c>
      <c r="AP31" s="78" t="b">
        <v>1</v>
      </c>
      <c r="AQ31" s="78" t="b">
        <v>0</v>
      </c>
      <c r="AR31" s="78" t="b">
        <v>1</v>
      </c>
      <c r="AS31" s="78"/>
      <c r="AT31" s="78">
        <v>4</v>
      </c>
      <c r="AU31" s="78"/>
      <c r="AV31" s="78" t="b">
        <v>0</v>
      </c>
      <c r="AW31" s="78" t="s">
        <v>2211</v>
      </c>
      <c r="AX31" s="82" t="s">
        <v>2240</v>
      </c>
      <c r="AY31" s="78" t="s">
        <v>66</v>
      </c>
      <c r="AZ31" s="78" t="str">
        <f>REPLACE(INDEX(GroupVertices[Group],MATCH(Vertices[[#This Row],[Vertex]],GroupVertices[Vertex],0)),1,1,"")</f>
        <v>1</v>
      </c>
      <c r="BA31" s="48"/>
      <c r="BB31" s="48"/>
      <c r="BC31" s="48"/>
      <c r="BD31" s="48"/>
      <c r="BE31" s="48"/>
      <c r="BF31" s="48"/>
      <c r="BG31" s="116" t="s">
        <v>3092</v>
      </c>
      <c r="BH31" s="116" t="s">
        <v>3092</v>
      </c>
      <c r="BI31" s="116" t="s">
        <v>3211</v>
      </c>
      <c r="BJ31" s="116" t="s">
        <v>3211</v>
      </c>
      <c r="BK31" s="116">
        <v>1</v>
      </c>
      <c r="BL31" s="120">
        <v>4.166666666666667</v>
      </c>
      <c r="BM31" s="116">
        <v>0</v>
      </c>
      <c r="BN31" s="120">
        <v>0</v>
      </c>
      <c r="BO31" s="116">
        <v>0</v>
      </c>
      <c r="BP31" s="120">
        <v>0</v>
      </c>
      <c r="BQ31" s="116">
        <v>23</v>
      </c>
      <c r="BR31" s="120">
        <v>95.83333333333333</v>
      </c>
      <c r="BS31" s="116">
        <v>24</v>
      </c>
      <c r="BT31" s="2"/>
      <c r="BU31" s="3"/>
      <c r="BV31" s="3"/>
      <c r="BW31" s="3"/>
      <c r="BX31" s="3"/>
    </row>
    <row r="32" spans="1:76" ht="15">
      <c r="A32" s="64" t="s">
        <v>346</v>
      </c>
      <c r="B32" s="65"/>
      <c r="C32" s="65" t="s">
        <v>64</v>
      </c>
      <c r="D32" s="66">
        <v>162.11201238172288</v>
      </c>
      <c r="E32" s="68"/>
      <c r="F32" s="100" t="s">
        <v>2174</v>
      </c>
      <c r="G32" s="65"/>
      <c r="H32" s="69" t="s">
        <v>346</v>
      </c>
      <c r="I32" s="70"/>
      <c r="J32" s="70"/>
      <c r="K32" s="69" t="s">
        <v>2398</v>
      </c>
      <c r="L32" s="73">
        <v>1</v>
      </c>
      <c r="M32" s="74">
        <v>3125.093505859375</v>
      </c>
      <c r="N32" s="74">
        <v>6538.09521484375</v>
      </c>
      <c r="O32" s="75"/>
      <c r="P32" s="76"/>
      <c r="Q32" s="76"/>
      <c r="R32" s="86"/>
      <c r="S32" s="48">
        <v>1</v>
      </c>
      <c r="T32" s="48">
        <v>0</v>
      </c>
      <c r="U32" s="49">
        <v>0</v>
      </c>
      <c r="V32" s="49">
        <v>0.002247</v>
      </c>
      <c r="W32" s="49">
        <v>0.000887</v>
      </c>
      <c r="X32" s="49">
        <v>0.439326</v>
      </c>
      <c r="Y32" s="49">
        <v>0</v>
      </c>
      <c r="Z32" s="49">
        <v>0</v>
      </c>
      <c r="AA32" s="71">
        <v>32</v>
      </c>
      <c r="AB32" s="71"/>
      <c r="AC32" s="72"/>
      <c r="AD32" s="78" t="s">
        <v>1568</v>
      </c>
      <c r="AE32" s="78">
        <v>0</v>
      </c>
      <c r="AF32" s="78">
        <v>21</v>
      </c>
      <c r="AG32" s="78">
        <v>0</v>
      </c>
      <c r="AH32" s="78">
        <v>0</v>
      </c>
      <c r="AI32" s="78"/>
      <c r="AJ32" s="78"/>
      <c r="AK32" s="78"/>
      <c r="AL32" s="78"/>
      <c r="AM32" s="78"/>
      <c r="AN32" s="80">
        <v>39939.05855324074</v>
      </c>
      <c r="AO32" s="78"/>
      <c r="AP32" s="78" t="b">
        <v>1</v>
      </c>
      <c r="AQ32" s="78" t="b">
        <v>1</v>
      </c>
      <c r="AR32" s="78" t="b">
        <v>0</v>
      </c>
      <c r="AS32" s="78" t="s">
        <v>1467</v>
      </c>
      <c r="AT32" s="78">
        <v>0</v>
      </c>
      <c r="AU32" s="82" t="s">
        <v>2143</v>
      </c>
      <c r="AV32" s="78" t="b">
        <v>0</v>
      </c>
      <c r="AW32" s="78" t="s">
        <v>2211</v>
      </c>
      <c r="AX32" s="82" t="s">
        <v>2241</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224</v>
      </c>
      <c r="B33" s="65"/>
      <c r="C33" s="65" t="s">
        <v>64</v>
      </c>
      <c r="D33" s="66">
        <v>171.55642477751593</v>
      </c>
      <c r="E33" s="68"/>
      <c r="F33" s="100" t="s">
        <v>2175</v>
      </c>
      <c r="G33" s="65"/>
      <c r="H33" s="69" t="s">
        <v>224</v>
      </c>
      <c r="I33" s="70"/>
      <c r="J33" s="70"/>
      <c r="K33" s="69" t="s">
        <v>2399</v>
      </c>
      <c r="L33" s="73">
        <v>1</v>
      </c>
      <c r="M33" s="74">
        <v>2235.61279296875</v>
      </c>
      <c r="N33" s="74">
        <v>7085.01318359375</v>
      </c>
      <c r="O33" s="75"/>
      <c r="P33" s="76"/>
      <c r="Q33" s="76"/>
      <c r="R33" s="86"/>
      <c r="S33" s="48">
        <v>1</v>
      </c>
      <c r="T33" s="48">
        <v>1</v>
      </c>
      <c r="U33" s="49">
        <v>0</v>
      </c>
      <c r="V33" s="49">
        <v>0.003058</v>
      </c>
      <c r="W33" s="49">
        <v>0.008144</v>
      </c>
      <c r="X33" s="49">
        <v>0.657579</v>
      </c>
      <c r="Y33" s="49">
        <v>0.5</v>
      </c>
      <c r="Z33" s="49">
        <v>0</v>
      </c>
      <c r="AA33" s="71">
        <v>33</v>
      </c>
      <c r="AB33" s="71"/>
      <c r="AC33" s="72"/>
      <c r="AD33" s="78" t="s">
        <v>1569</v>
      </c>
      <c r="AE33" s="78">
        <v>454</v>
      </c>
      <c r="AF33" s="78">
        <v>1623</v>
      </c>
      <c r="AG33" s="78">
        <v>3467</v>
      </c>
      <c r="AH33" s="78">
        <v>327</v>
      </c>
      <c r="AI33" s="78"/>
      <c r="AJ33" s="78" t="s">
        <v>1721</v>
      </c>
      <c r="AK33" s="78" t="s">
        <v>1850</v>
      </c>
      <c r="AL33" s="82" t="s">
        <v>1914</v>
      </c>
      <c r="AM33" s="78"/>
      <c r="AN33" s="80">
        <v>41949.93956018519</v>
      </c>
      <c r="AO33" s="82" t="s">
        <v>2027</v>
      </c>
      <c r="AP33" s="78" t="b">
        <v>0</v>
      </c>
      <c r="AQ33" s="78" t="b">
        <v>0</v>
      </c>
      <c r="AR33" s="78" t="b">
        <v>1</v>
      </c>
      <c r="AS33" s="78" t="s">
        <v>1467</v>
      </c>
      <c r="AT33" s="78">
        <v>149</v>
      </c>
      <c r="AU33" s="82" t="s">
        <v>2143</v>
      </c>
      <c r="AV33" s="78" t="b">
        <v>0</v>
      </c>
      <c r="AW33" s="78" t="s">
        <v>2211</v>
      </c>
      <c r="AX33" s="82" t="s">
        <v>2242</v>
      </c>
      <c r="AY33" s="78" t="s">
        <v>66</v>
      </c>
      <c r="AZ33" s="78" t="str">
        <f>REPLACE(INDEX(GroupVertices[Group],MATCH(Vertices[[#This Row],[Vertex]],GroupVertices[Vertex],0)),1,1,"")</f>
        <v>1</v>
      </c>
      <c r="BA33" s="48"/>
      <c r="BB33" s="48"/>
      <c r="BC33" s="48"/>
      <c r="BD33" s="48"/>
      <c r="BE33" s="48" t="s">
        <v>295</v>
      </c>
      <c r="BF33" s="48" t="s">
        <v>295</v>
      </c>
      <c r="BG33" s="116" t="s">
        <v>3093</v>
      </c>
      <c r="BH33" s="116" t="s">
        <v>3093</v>
      </c>
      <c r="BI33" s="116" t="s">
        <v>3212</v>
      </c>
      <c r="BJ33" s="116" t="s">
        <v>3212</v>
      </c>
      <c r="BK33" s="116">
        <v>1</v>
      </c>
      <c r="BL33" s="120">
        <v>4.3478260869565215</v>
      </c>
      <c r="BM33" s="116">
        <v>0</v>
      </c>
      <c r="BN33" s="120">
        <v>0</v>
      </c>
      <c r="BO33" s="116">
        <v>0</v>
      </c>
      <c r="BP33" s="120">
        <v>0</v>
      </c>
      <c r="BQ33" s="116">
        <v>22</v>
      </c>
      <c r="BR33" s="120">
        <v>95.65217391304348</v>
      </c>
      <c r="BS33" s="116">
        <v>23</v>
      </c>
      <c r="BT33" s="2"/>
      <c r="BU33" s="3"/>
      <c r="BV33" s="3"/>
      <c r="BW33" s="3"/>
      <c r="BX33" s="3"/>
    </row>
    <row r="34" spans="1:76" ht="15">
      <c r="A34" s="64" t="s">
        <v>225</v>
      </c>
      <c r="B34" s="65"/>
      <c r="C34" s="65" t="s">
        <v>64</v>
      </c>
      <c r="D34" s="66">
        <v>167.29995427204614</v>
      </c>
      <c r="E34" s="68"/>
      <c r="F34" s="100" t="s">
        <v>2176</v>
      </c>
      <c r="G34" s="65"/>
      <c r="H34" s="69" t="s">
        <v>225</v>
      </c>
      <c r="I34" s="70"/>
      <c r="J34" s="70"/>
      <c r="K34" s="69" t="s">
        <v>2400</v>
      </c>
      <c r="L34" s="73">
        <v>1</v>
      </c>
      <c r="M34" s="74">
        <v>8849.017578125</v>
      </c>
      <c r="N34" s="74">
        <v>7719.81640625</v>
      </c>
      <c r="O34" s="75"/>
      <c r="P34" s="76"/>
      <c r="Q34" s="76"/>
      <c r="R34" s="86"/>
      <c r="S34" s="48">
        <v>1</v>
      </c>
      <c r="T34" s="48">
        <v>1</v>
      </c>
      <c r="U34" s="49">
        <v>0</v>
      </c>
      <c r="V34" s="49">
        <v>0</v>
      </c>
      <c r="W34" s="49">
        <v>0</v>
      </c>
      <c r="X34" s="49">
        <v>0.999997</v>
      </c>
      <c r="Y34" s="49">
        <v>0</v>
      </c>
      <c r="Z34" s="49" t="s">
        <v>2596</v>
      </c>
      <c r="AA34" s="71">
        <v>34</v>
      </c>
      <c r="AB34" s="71"/>
      <c r="AC34" s="72"/>
      <c r="AD34" s="78" t="s">
        <v>1570</v>
      </c>
      <c r="AE34" s="78">
        <v>1422</v>
      </c>
      <c r="AF34" s="78">
        <v>901</v>
      </c>
      <c r="AG34" s="78">
        <v>885</v>
      </c>
      <c r="AH34" s="78">
        <v>5632</v>
      </c>
      <c r="AI34" s="78"/>
      <c r="AJ34" s="78" t="s">
        <v>1722</v>
      </c>
      <c r="AK34" s="78" t="s">
        <v>1842</v>
      </c>
      <c r="AL34" s="82" t="s">
        <v>1915</v>
      </c>
      <c r="AM34" s="78"/>
      <c r="AN34" s="80">
        <v>41522.82131944445</v>
      </c>
      <c r="AO34" s="82" t="s">
        <v>2028</v>
      </c>
      <c r="AP34" s="78" t="b">
        <v>0</v>
      </c>
      <c r="AQ34" s="78" t="b">
        <v>0</v>
      </c>
      <c r="AR34" s="78" t="b">
        <v>1</v>
      </c>
      <c r="AS34" s="78"/>
      <c r="AT34" s="78">
        <v>40</v>
      </c>
      <c r="AU34" s="82" t="s">
        <v>2143</v>
      </c>
      <c r="AV34" s="78" t="b">
        <v>0</v>
      </c>
      <c r="AW34" s="78" t="s">
        <v>2211</v>
      </c>
      <c r="AX34" s="82" t="s">
        <v>2243</v>
      </c>
      <c r="AY34" s="78" t="s">
        <v>66</v>
      </c>
      <c r="AZ34" s="78" t="str">
        <f>REPLACE(INDEX(GroupVertices[Group],MATCH(Vertices[[#This Row],[Vertex]],GroupVertices[Vertex],0)),1,1,"")</f>
        <v>6</v>
      </c>
      <c r="BA34" s="48" t="s">
        <v>565</v>
      </c>
      <c r="BB34" s="48" t="s">
        <v>565</v>
      </c>
      <c r="BC34" s="48" t="s">
        <v>638</v>
      </c>
      <c r="BD34" s="48" t="s">
        <v>638</v>
      </c>
      <c r="BE34" s="48" t="s">
        <v>671</v>
      </c>
      <c r="BF34" s="48" t="s">
        <v>671</v>
      </c>
      <c r="BG34" s="116" t="s">
        <v>3094</v>
      </c>
      <c r="BH34" s="116" t="s">
        <v>3094</v>
      </c>
      <c r="BI34" s="116" t="s">
        <v>3213</v>
      </c>
      <c r="BJ34" s="116" t="s">
        <v>3213</v>
      </c>
      <c r="BK34" s="116">
        <v>0</v>
      </c>
      <c r="BL34" s="120">
        <v>0</v>
      </c>
      <c r="BM34" s="116">
        <v>0</v>
      </c>
      <c r="BN34" s="120">
        <v>0</v>
      </c>
      <c r="BO34" s="116">
        <v>0</v>
      </c>
      <c r="BP34" s="120">
        <v>0</v>
      </c>
      <c r="BQ34" s="116">
        <v>17</v>
      </c>
      <c r="BR34" s="120">
        <v>100</v>
      </c>
      <c r="BS34" s="116">
        <v>17</v>
      </c>
      <c r="BT34" s="2"/>
      <c r="BU34" s="3"/>
      <c r="BV34" s="3"/>
      <c r="BW34" s="3"/>
      <c r="BX34" s="3"/>
    </row>
    <row r="35" spans="1:76" ht="15">
      <c r="A35" s="64" t="s">
        <v>226</v>
      </c>
      <c r="B35" s="65"/>
      <c r="C35" s="65" t="s">
        <v>64</v>
      </c>
      <c r="D35" s="66">
        <v>162.38320025326252</v>
      </c>
      <c r="E35" s="68"/>
      <c r="F35" s="100" t="s">
        <v>2177</v>
      </c>
      <c r="G35" s="65"/>
      <c r="H35" s="69" t="s">
        <v>226</v>
      </c>
      <c r="I35" s="70"/>
      <c r="J35" s="70"/>
      <c r="K35" s="69" t="s">
        <v>2401</v>
      </c>
      <c r="L35" s="73">
        <v>1</v>
      </c>
      <c r="M35" s="74">
        <v>8212.3037109375</v>
      </c>
      <c r="N35" s="74">
        <v>7719.81640625</v>
      </c>
      <c r="O35" s="75"/>
      <c r="P35" s="76"/>
      <c r="Q35" s="76"/>
      <c r="R35" s="86"/>
      <c r="S35" s="48">
        <v>1</v>
      </c>
      <c r="T35" s="48">
        <v>1</v>
      </c>
      <c r="U35" s="49">
        <v>0</v>
      </c>
      <c r="V35" s="49">
        <v>0</v>
      </c>
      <c r="W35" s="49">
        <v>0</v>
      </c>
      <c r="X35" s="49">
        <v>0.999997</v>
      </c>
      <c r="Y35" s="49">
        <v>0</v>
      </c>
      <c r="Z35" s="49" t="s">
        <v>2596</v>
      </c>
      <c r="AA35" s="71">
        <v>35</v>
      </c>
      <c r="AB35" s="71"/>
      <c r="AC35" s="72"/>
      <c r="AD35" s="78" t="s">
        <v>1571</v>
      </c>
      <c r="AE35" s="78">
        <v>65</v>
      </c>
      <c r="AF35" s="78">
        <v>67</v>
      </c>
      <c r="AG35" s="78">
        <v>185</v>
      </c>
      <c r="AH35" s="78">
        <v>91</v>
      </c>
      <c r="AI35" s="78"/>
      <c r="AJ35" s="78" t="s">
        <v>1723</v>
      </c>
      <c r="AK35" s="78" t="s">
        <v>1851</v>
      </c>
      <c r="AL35" s="78"/>
      <c r="AM35" s="78"/>
      <c r="AN35" s="80">
        <v>43438.74621527778</v>
      </c>
      <c r="AO35" s="78"/>
      <c r="AP35" s="78" t="b">
        <v>1</v>
      </c>
      <c r="AQ35" s="78" t="b">
        <v>0</v>
      </c>
      <c r="AR35" s="78" t="b">
        <v>0</v>
      </c>
      <c r="AS35" s="78"/>
      <c r="AT35" s="78">
        <v>1</v>
      </c>
      <c r="AU35" s="78"/>
      <c r="AV35" s="78" t="b">
        <v>0</v>
      </c>
      <c r="AW35" s="78" t="s">
        <v>2211</v>
      </c>
      <c r="AX35" s="82" t="s">
        <v>2244</v>
      </c>
      <c r="AY35" s="78" t="s">
        <v>66</v>
      </c>
      <c r="AZ35" s="78" t="str">
        <f>REPLACE(INDEX(GroupVertices[Group],MATCH(Vertices[[#This Row],[Vertex]],GroupVertices[Vertex],0)),1,1,"")</f>
        <v>6</v>
      </c>
      <c r="BA35" s="48"/>
      <c r="BB35" s="48"/>
      <c r="BC35" s="48"/>
      <c r="BD35" s="48"/>
      <c r="BE35" s="48" t="s">
        <v>3035</v>
      </c>
      <c r="BF35" s="48" t="s">
        <v>3035</v>
      </c>
      <c r="BG35" s="116" t="s">
        <v>3095</v>
      </c>
      <c r="BH35" s="116" t="s">
        <v>3095</v>
      </c>
      <c r="BI35" s="116" t="s">
        <v>3214</v>
      </c>
      <c r="BJ35" s="116" t="s">
        <v>3214</v>
      </c>
      <c r="BK35" s="116">
        <v>0</v>
      </c>
      <c r="BL35" s="120">
        <v>0</v>
      </c>
      <c r="BM35" s="116">
        <v>0</v>
      </c>
      <c r="BN35" s="120">
        <v>0</v>
      </c>
      <c r="BO35" s="116">
        <v>0</v>
      </c>
      <c r="BP35" s="120">
        <v>0</v>
      </c>
      <c r="BQ35" s="116">
        <v>30</v>
      </c>
      <c r="BR35" s="120">
        <v>100</v>
      </c>
      <c r="BS35" s="116">
        <v>30</v>
      </c>
      <c r="BT35" s="2"/>
      <c r="BU35" s="3"/>
      <c r="BV35" s="3"/>
      <c r="BW35" s="3"/>
      <c r="BX35" s="3"/>
    </row>
    <row r="36" spans="1:76" ht="15">
      <c r="A36" s="64" t="s">
        <v>227</v>
      </c>
      <c r="B36" s="65"/>
      <c r="C36" s="65" t="s">
        <v>64</v>
      </c>
      <c r="D36" s="66">
        <v>163.47974251644447</v>
      </c>
      <c r="E36" s="68"/>
      <c r="F36" s="100" t="s">
        <v>838</v>
      </c>
      <c r="G36" s="65"/>
      <c r="H36" s="69" t="s">
        <v>227</v>
      </c>
      <c r="I36" s="70"/>
      <c r="J36" s="70"/>
      <c r="K36" s="69" t="s">
        <v>2402</v>
      </c>
      <c r="L36" s="73">
        <v>1</v>
      </c>
      <c r="M36" s="74">
        <v>7525.23828125</v>
      </c>
      <c r="N36" s="74">
        <v>1252.81591796875</v>
      </c>
      <c r="O36" s="75"/>
      <c r="P36" s="76"/>
      <c r="Q36" s="76"/>
      <c r="R36" s="86"/>
      <c r="S36" s="48">
        <v>0</v>
      </c>
      <c r="T36" s="48">
        <v>1</v>
      </c>
      <c r="U36" s="49">
        <v>0</v>
      </c>
      <c r="V36" s="49">
        <v>0.333333</v>
      </c>
      <c r="W36" s="49">
        <v>0</v>
      </c>
      <c r="X36" s="49">
        <v>0.638296</v>
      </c>
      <c r="Y36" s="49">
        <v>0</v>
      </c>
      <c r="Z36" s="49">
        <v>0</v>
      </c>
      <c r="AA36" s="71">
        <v>36</v>
      </c>
      <c r="AB36" s="71"/>
      <c r="AC36" s="72"/>
      <c r="AD36" s="78" t="s">
        <v>1572</v>
      </c>
      <c r="AE36" s="78">
        <v>71</v>
      </c>
      <c r="AF36" s="78">
        <v>253</v>
      </c>
      <c r="AG36" s="78">
        <v>87266</v>
      </c>
      <c r="AH36" s="78">
        <v>5165</v>
      </c>
      <c r="AI36" s="78"/>
      <c r="AJ36" s="78" t="s">
        <v>1724</v>
      </c>
      <c r="AK36" s="78" t="s">
        <v>1852</v>
      </c>
      <c r="AL36" s="78"/>
      <c r="AM36" s="78"/>
      <c r="AN36" s="80">
        <v>41743.47210648148</v>
      </c>
      <c r="AO36" s="82" t="s">
        <v>2029</v>
      </c>
      <c r="AP36" s="78" t="b">
        <v>1</v>
      </c>
      <c r="AQ36" s="78" t="b">
        <v>0</v>
      </c>
      <c r="AR36" s="78" t="b">
        <v>0</v>
      </c>
      <c r="AS36" s="78"/>
      <c r="AT36" s="78">
        <v>40</v>
      </c>
      <c r="AU36" s="82" t="s">
        <v>2143</v>
      </c>
      <c r="AV36" s="78" t="b">
        <v>0</v>
      </c>
      <c r="AW36" s="78" t="s">
        <v>2211</v>
      </c>
      <c r="AX36" s="82" t="s">
        <v>2245</v>
      </c>
      <c r="AY36" s="78" t="s">
        <v>66</v>
      </c>
      <c r="AZ36" s="78" t="str">
        <f>REPLACE(INDEX(GroupVertices[Group],MATCH(Vertices[[#This Row],[Vertex]],GroupVertices[Vertex],0)),1,1,"")</f>
        <v>11</v>
      </c>
      <c r="BA36" s="48"/>
      <c r="BB36" s="48"/>
      <c r="BC36" s="48"/>
      <c r="BD36" s="48"/>
      <c r="BE36" s="48" t="s">
        <v>673</v>
      </c>
      <c r="BF36" s="48" t="s">
        <v>673</v>
      </c>
      <c r="BG36" s="116" t="s">
        <v>3096</v>
      </c>
      <c r="BH36" s="116" t="s">
        <v>3096</v>
      </c>
      <c r="BI36" s="116" t="s">
        <v>3215</v>
      </c>
      <c r="BJ36" s="116" t="s">
        <v>3215</v>
      </c>
      <c r="BK36" s="116">
        <v>1</v>
      </c>
      <c r="BL36" s="120">
        <v>4.761904761904762</v>
      </c>
      <c r="BM36" s="116">
        <v>0</v>
      </c>
      <c r="BN36" s="120">
        <v>0</v>
      </c>
      <c r="BO36" s="116">
        <v>0</v>
      </c>
      <c r="BP36" s="120">
        <v>0</v>
      </c>
      <c r="BQ36" s="116">
        <v>20</v>
      </c>
      <c r="BR36" s="120">
        <v>95.23809523809524</v>
      </c>
      <c r="BS36" s="116">
        <v>21</v>
      </c>
      <c r="BT36" s="2"/>
      <c r="BU36" s="3"/>
      <c r="BV36" s="3"/>
      <c r="BW36" s="3"/>
      <c r="BX36" s="3"/>
    </row>
    <row r="37" spans="1:76" ht="15">
      <c r="A37" s="64" t="s">
        <v>284</v>
      </c>
      <c r="B37" s="65"/>
      <c r="C37" s="65" t="s">
        <v>64</v>
      </c>
      <c r="D37" s="66">
        <v>183.71861127721692</v>
      </c>
      <c r="E37" s="68"/>
      <c r="F37" s="100" t="s">
        <v>893</v>
      </c>
      <c r="G37" s="65"/>
      <c r="H37" s="69" t="s">
        <v>284</v>
      </c>
      <c r="I37" s="70"/>
      <c r="J37" s="70"/>
      <c r="K37" s="69" t="s">
        <v>2403</v>
      </c>
      <c r="L37" s="73">
        <v>3.2931543707771738</v>
      </c>
      <c r="M37" s="74">
        <v>7525.23828125</v>
      </c>
      <c r="N37" s="74">
        <v>652.8758544921875</v>
      </c>
      <c r="O37" s="75"/>
      <c r="P37" s="76"/>
      <c r="Q37" s="76"/>
      <c r="R37" s="86"/>
      <c r="S37" s="48">
        <v>3</v>
      </c>
      <c r="T37" s="48">
        <v>1</v>
      </c>
      <c r="U37" s="49">
        <v>2</v>
      </c>
      <c r="V37" s="49">
        <v>0.5</v>
      </c>
      <c r="W37" s="49">
        <v>0</v>
      </c>
      <c r="X37" s="49">
        <v>1.723399</v>
      </c>
      <c r="Y37" s="49">
        <v>0</v>
      </c>
      <c r="Z37" s="49">
        <v>0</v>
      </c>
      <c r="AA37" s="71">
        <v>37</v>
      </c>
      <c r="AB37" s="71"/>
      <c r="AC37" s="72"/>
      <c r="AD37" s="78" t="s">
        <v>1573</v>
      </c>
      <c r="AE37" s="78">
        <v>2090</v>
      </c>
      <c r="AF37" s="78">
        <v>3686</v>
      </c>
      <c r="AG37" s="78">
        <v>13028</v>
      </c>
      <c r="AH37" s="78">
        <v>18758</v>
      </c>
      <c r="AI37" s="78"/>
      <c r="AJ37" s="78" t="s">
        <v>1725</v>
      </c>
      <c r="AK37" s="78" t="s">
        <v>1505</v>
      </c>
      <c r="AL37" s="82" t="s">
        <v>1916</v>
      </c>
      <c r="AM37" s="78"/>
      <c r="AN37" s="80">
        <v>40055.60324074074</v>
      </c>
      <c r="AO37" s="82" t="s">
        <v>2030</v>
      </c>
      <c r="AP37" s="78" t="b">
        <v>0</v>
      </c>
      <c r="AQ37" s="78" t="b">
        <v>0</v>
      </c>
      <c r="AR37" s="78" t="b">
        <v>1</v>
      </c>
      <c r="AS37" s="78"/>
      <c r="AT37" s="78">
        <v>82</v>
      </c>
      <c r="AU37" s="82" t="s">
        <v>2143</v>
      </c>
      <c r="AV37" s="78" t="b">
        <v>0</v>
      </c>
      <c r="AW37" s="78" t="s">
        <v>2211</v>
      </c>
      <c r="AX37" s="82" t="s">
        <v>2246</v>
      </c>
      <c r="AY37" s="78" t="s">
        <v>66</v>
      </c>
      <c r="AZ37" s="78" t="str">
        <f>REPLACE(INDEX(GroupVertices[Group],MATCH(Vertices[[#This Row],[Vertex]],GroupVertices[Vertex],0)),1,1,"")</f>
        <v>11</v>
      </c>
      <c r="BA37" s="48" t="s">
        <v>583</v>
      </c>
      <c r="BB37" s="48" t="s">
        <v>583</v>
      </c>
      <c r="BC37" s="48" t="s">
        <v>646</v>
      </c>
      <c r="BD37" s="48" t="s">
        <v>646</v>
      </c>
      <c r="BE37" s="48" t="s">
        <v>704</v>
      </c>
      <c r="BF37" s="48" t="s">
        <v>704</v>
      </c>
      <c r="BG37" s="116" t="s">
        <v>2812</v>
      </c>
      <c r="BH37" s="116" t="s">
        <v>2812</v>
      </c>
      <c r="BI37" s="116" t="s">
        <v>2939</v>
      </c>
      <c r="BJ37" s="116" t="s">
        <v>2939</v>
      </c>
      <c r="BK37" s="116">
        <v>1</v>
      </c>
      <c r="BL37" s="120">
        <v>4.166666666666667</v>
      </c>
      <c r="BM37" s="116">
        <v>0</v>
      </c>
      <c r="BN37" s="120">
        <v>0</v>
      </c>
      <c r="BO37" s="116">
        <v>0</v>
      </c>
      <c r="BP37" s="120">
        <v>0</v>
      </c>
      <c r="BQ37" s="116">
        <v>23</v>
      </c>
      <c r="BR37" s="120">
        <v>95.83333333333333</v>
      </c>
      <c r="BS37" s="116">
        <v>24</v>
      </c>
      <c r="BT37" s="2"/>
      <c r="BU37" s="3"/>
      <c r="BV37" s="3"/>
      <c r="BW37" s="3"/>
      <c r="BX37" s="3"/>
    </row>
    <row r="38" spans="1:76" ht="15">
      <c r="A38" s="64" t="s">
        <v>228</v>
      </c>
      <c r="B38" s="65"/>
      <c r="C38" s="65" t="s">
        <v>64</v>
      </c>
      <c r="D38" s="66">
        <v>163.71555805691372</v>
      </c>
      <c r="E38" s="68"/>
      <c r="F38" s="100" t="s">
        <v>839</v>
      </c>
      <c r="G38" s="65"/>
      <c r="H38" s="69" t="s">
        <v>228</v>
      </c>
      <c r="I38" s="70"/>
      <c r="J38" s="70"/>
      <c r="K38" s="69" t="s">
        <v>2404</v>
      </c>
      <c r="L38" s="73">
        <v>1</v>
      </c>
      <c r="M38" s="74">
        <v>1402.74267578125</v>
      </c>
      <c r="N38" s="74">
        <v>4677.35302734375</v>
      </c>
      <c r="O38" s="75"/>
      <c r="P38" s="76"/>
      <c r="Q38" s="76"/>
      <c r="R38" s="86"/>
      <c r="S38" s="48">
        <v>0</v>
      </c>
      <c r="T38" s="48">
        <v>1</v>
      </c>
      <c r="U38" s="49">
        <v>0</v>
      </c>
      <c r="V38" s="49">
        <v>0.00304</v>
      </c>
      <c r="W38" s="49">
        <v>0.007257</v>
      </c>
      <c r="X38" s="49">
        <v>0.368253</v>
      </c>
      <c r="Y38" s="49">
        <v>0</v>
      </c>
      <c r="Z38" s="49">
        <v>0</v>
      </c>
      <c r="AA38" s="71">
        <v>38</v>
      </c>
      <c r="AB38" s="71"/>
      <c r="AC38" s="72"/>
      <c r="AD38" s="78" t="s">
        <v>1574</v>
      </c>
      <c r="AE38" s="78">
        <v>285</v>
      </c>
      <c r="AF38" s="78">
        <v>293</v>
      </c>
      <c r="AG38" s="78">
        <v>9187</v>
      </c>
      <c r="AH38" s="78">
        <v>2995</v>
      </c>
      <c r="AI38" s="78"/>
      <c r="AJ38" s="78" t="s">
        <v>1726</v>
      </c>
      <c r="AK38" s="78"/>
      <c r="AL38" s="78"/>
      <c r="AM38" s="78"/>
      <c r="AN38" s="80">
        <v>42170.768217592595</v>
      </c>
      <c r="AO38" s="82" t="s">
        <v>2031</v>
      </c>
      <c r="AP38" s="78" t="b">
        <v>0</v>
      </c>
      <c r="AQ38" s="78" t="b">
        <v>0</v>
      </c>
      <c r="AR38" s="78" t="b">
        <v>1</v>
      </c>
      <c r="AS38" s="78"/>
      <c r="AT38" s="78">
        <v>32</v>
      </c>
      <c r="AU38" s="82" t="s">
        <v>2143</v>
      </c>
      <c r="AV38" s="78" t="b">
        <v>0</v>
      </c>
      <c r="AW38" s="78" t="s">
        <v>2211</v>
      </c>
      <c r="AX38" s="82" t="s">
        <v>2247</v>
      </c>
      <c r="AY38" s="78" t="s">
        <v>66</v>
      </c>
      <c r="AZ38" s="78" t="str">
        <f>REPLACE(INDEX(GroupVertices[Group],MATCH(Vertices[[#This Row],[Vertex]],GroupVertices[Vertex],0)),1,1,"")</f>
        <v>1</v>
      </c>
      <c r="BA38" s="48" t="s">
        <v>566</v>
      </c>
      <c r="BB38" s="48" t="s">
        <v>566</v>
      </c>
      <c r="BC38" s="48" t="s">
        <v>639</v>
      </c>
      <c r="BD38" s="48" t="s">
        <v>639</v>
      </c>
      <c r="BE38" s="48" t="s">
        <v>674</v>
      </c>
      <c r="BF38" s="48" t="s">
        <v>674</v>
      </c>
      <c r="BG38" s="116" t="s">
        <v>3097</v>
      </c>
      <c r="BH38" s="116" t="s">
        <v>3097</v>
      </c>
      <c r="BI38" s="116" t="s">
        <v>3216</v>
      </c>
      <c r="BJ38" s="116" t="s">
        <v>3216</v>
      </c>
      <c r="BK38" s="116">
        <v>1</v>
      </c>
      <c r="BL38" s="120">
        <v>3.5714285714285716</v>
      </c>
      <c r="BM38" s="116">
        <v>0</v>
      </c>
      <c r="BN38" s="120">
        <v>0</v>
      </c>
      <c r="BO38" s="116">
        <v>0</v>
      </c>
      <c r="BP38" s="120">
        <v>0</v>
      </c>
      <c r="BQ38" s="116">
        <v>27</v>
      </c>
      <c r="BR38" s="120">
        <v>96.42857142857143</v>
      </c>
      <c r="BS38" s="116">
        <v>28</v>
      </c>
      <c r="BT38" s="2"/>
      <c r="BU38" s="3"/>
      <c r="BV38" s="3"/>
      <c r="BW38" s="3"/>
      <c r="BX38" s="3"/>
    </row>
    <row r="39" spans="1:76" ht="15">
      <c r="A39" s="64" t="s">
        <v>229</v>
      </c>
      <c r="B39" s="65"/>
      <c r="C39" s="65" t="s">
        <v>64</v>
      </c>
      <c r="D39" s="66">
        <v>163.17318231383447</v>
      </c>
      <c r="E39" s="68"/>
      <c r="F39" s="100" t="s">
        <v>840</v>
      </c>
      <c r="G39" s="65"/>
      <c r="H39" s="69" t="s">
        <v>229</v>
      </c>
      <c r="I39" s="70"/>
      <c r="J39" s="70"/>
      <c r="K39" s="69" t="s">
        <v>2405</v>
      </c>
      <c r="L39" s="73">
        <v>1</v>
      </c>
      <c r="M39" s="74">
        <v>283.3804626464844</v>
      </c>
      <c r="N39" s="74">
        <v>2082.46630859375</v>
      </c>
      <c r="O39" s="75"/>
      <c r="P39" s="76"/>
      <c r="Q39" s="76"/>
      <c r="R39" s="86"/>
      <c r="S39" s="48">
        <v>0</v>
      </c>
      <c r="T39" s="48">
        <v>2</v>
      </c>
      <c r="U39" s="49">
        <v>0</v>
      </c>
      <c r="V39" s="49">
        <v>0.003333</v>
      </c>
      <c r="W39" s="49">
        <v>0.013383</v>
      </c>
      <c r="X39" s="49">
        <v>0.579094</v>
      </c>
      <c r="Y39" s="49">
        <v>1</v>
      </c>
      <c r="Z39" s="49">
        <v>0</v>
      </c>
      <c r="AA39" s="71">
        <v>39</v>
      </c>
      <c r="AB39" s="71"/>
      <c r="AC39" s="72"/>
      <c r="AD39" s="78" t="s">
        <v>1575</v>
      </c>
      <c r="AE39" s="78">
        <v>1301</v>
      </c>
      <c r="AF39" s="78">
        <v>201</v>
      </c>
      <c r="AG39" s="78">
        <v>2760</v>
      </c>
      <c r="AH39" s="78">
        <v>1945</v>
      </c>
      <c r="AI39" s="78"/>
      <c r="AJ39" s="78" t="s">
        <v>1727</v>
      </c>
      <c r="AK39" s="78" t="s">
        <v>1853</v>
      </c>
      <c r="AL39" s="82" t="s">
        <v>1917</v>
      </c>
      <c r="AM39" s="78"/>
      <c r="AN39" s="80">
        <v>41219.611597222225</v>
      </c>
      <c r="AO39" s="82" t="s">
        <v>2032</v>
      </c>
      <c r="AP39" s="78" t="b">
        <v>1</v>
      </c>
      <c r="AQ39" s="78" t="b">
        <v>0</v>
      </c>
      <c r="AR39" s="78" t="b">
        <v>1</v>
      </c>
      <c r="AS39" s="78"/>
      <c r="AT39" s="78">
        <v>4</v>
      </c>
      <c r="AU39" s="82" t="s">
        <v>2143</v>
      </c>
      <c r="AV39" s="78" t="b">
        <v>0</v>
      </c>
      <c r="AW39" s="78" t="s">
        <v>2211</v>
      </c>
      <c r="AX39" s="82" t="s">
        <v>2248</v>
      </c>
      <c r="AY39" s="78" t="s">
        <v>66</v>
      </c>
      <c r="AZ39" s="78" t="str">
        <f>REPLACE(INDEX(GroupVertices[Group],MATCH(Vertices[[#This Row],[Vertex]],GroupVertices[Vertex],0)),1,1,"")</f>
        <v>2</v>
      </c>
      <c r="BA39" s="48"/>
      <c r="BB39" s="48"/>
      <c r="BC39" s="48"/>
      <c r="BD39" s="48"/>
      <c r="BE39" s="48" t="s">
        <v>675</v>
      </c>
      <c r="BF39" s="48" t="s">
        <v>675</v>
      </c>
      <c r="BG39" s="116" t="s">
        <v>3098</v>
      </c>
      <c r="BH39" s="116" t="s">
        <v>3098</v>
      </c>
      <c r="BI39" s="116" t="s">
        <v>3217</v>
      </c>
      <c r="BJ39" s="116" t="s">
        <v>3217</v>
      </c>
      <c r="BK39" s="116">
        <v>0</v>
      </c>
      <c r="BL39" s="120">
        <v>0</v>
      </c>
      <c r="BM39" s="116">
        <v>0</v>
      </c>
      <c r="BN39" s="120">
        <v>0</v>
      </c>
      <c r="BO39" s="116">
        <v>0</v>
      </c>
      <c r="BP39" s="120">
        <v>0</v>
      </c>
      <c r="BQ39" s="116">
        <v>46</v>
      </c>
      <c r="BR39" s="120">
        <v>100</v>
      </c>
      <c r="BS39" s="116">
        <v>46</v>
      </c>
      <c r="BT39" s="2"/>
      <c r="BU39" s="3"/>
      <c r="BV39" s="3"/>
      <c r="BW39" s="3"/>
      <c r="BX39" s="3"/>
    </row>
    <row r="40" spans="1:76" ht="15">
      <c r="A40" s="64" t="s">
        <v>230</v>
      </c>
      <c r="B40" s="65"/>
      <c r="C40" s="65" t="s">
        <v>64</v>
      </c>
      <c r="D40" s="66">
        <v>184.2845685743431</v>
      </c>
      <c r="E40" s="68"/>
      <c r="F40" s="100" t="s">
        <v>841</v>
      </c>
      <c r="G40" s="65"/>
      <c r="H40" s="69" t="s">
        <v>230</v>
      </c>
      <c r="I40" s="70"/>
      <c r="J40" s="70"/>
      <c r="K40" s="69" t="s">
        <v>2406</v>
      </c>
      <c r="L40" s="73">
        <v>343.3115290800478</v>
      </c>
      <c r="M40" s="74">
        <v>6804.39111328125</v>
      </c>
      <c r="N40" s="74">
        <v>9072.2353515625</v>
      </c>
      <c r="O40" s="75"/>
      <c r="P40" s="76"/>
      <c r="Q40" s="76"/>
      <c r="R40" s="86"/>
      <c r="S40" s="48">
        <v>0</v>
      </c>
      <c r="T40" s="48">
        <v>3</v>
      </c>
      <c r="U40" s="49">
        <v>298.550794</v>
      </c>
      <c r="V40" s="49">
        <v>0.003077</v>
      </c>
      <c r="W40" s="49">
        <v>0.007692</v>
      </c>
      <c r="X40" s="49">
        <v>1.043202</v>
      </c>
      <c r="Y40" s="49">
        <v>0</v>
      </c>
      <c r="Z40" s="49">
        <v>0</v>
      </c>
      <c r="AA40" s="71">
        <v>40</v>
      </c>
      <c r="AB40" s="71"/>
      <c r="AC40" s="72"/>
      <c r="AD40" s="78" t="s">
        <v>1576</v>
      </c>
      <c r="AE40" s="78">
        <v>146</v>
      </c>
      <c r="AF40" s="78">
        <v>3782</v>
      </c>
      <c r="AG40" s="78">
        <v>15917</v>
      </c>
      <c r="AH40" s="78">
        <v>2063</v>
      </c>
      <c r="AI40" s="78"/>
      <c r="AJ40" s="78" t="s">
        <v>1728</v>
      </c>
      <c r="AK40" s="78"/>
      <c r="AL40" s="82" t="s">
        <v>1918</v>
      </c>
      <c r="AM40" s="78"/>
      <c r="AN40" s="80">
        <v>40564.38065972222</v>
      </c>
      <c r="AO40" s="82" t="s">
        <v>2033</v>
      </c>
      <c r="AP40" s="78" t="b">
        <v>0</v>
      </c>
      <c r="AQ40" s="78" t="b">
        <v>0</v>
      </c>
      <c r="AR40" s="78" t="b">
        <v>0</v>
      </c>
      <c r="AS40" s="78"/>
      <c r="AT40" s="78">
        <v>72</v>
      </c>
      <c r="AU40" s="82" t="s">
        <v>2143</v>
      </c>
      <c r="AV40" s="78" t="b">
        <v>0</v>
      </c>
      <c r="AW40" s="78" t="s">
        <v>2211</v>
      </c>
      <c r="AX40" s="82" t="s">
        <v>2249</v>
      </c>
      <c r="AY40" s="78" t="s">
        <v>66</v>
      </c>
      <c r="AZ40" s="78" t="str">
        <f>REPLACE(INDEX(GroupVertices[Group],MATCH(Vertices[[#This Row],[Vertex]],GroupVertices[Vertex],0)),1,1,"")</f>
        <v>5</v>
      </c>
      <c r="BA40" s="48" t="s">
        <v>567</v>
      </c>
      <c r="BB40" s="48" t="s">
        <v>567</v>
      </c>
      <c r="BC40" s="48" t="s">
        <v>639</v>
      </c>
      <c r="BD40" s="48" t="s">
        <v>639</v>
      </c>
      <c r="BE40" s="48" t="s">
        <v>676</v>
      </c>
      <c r="BF40" s="48" t="s">
        <v>676</v>
      </c>
      <c r="BG40" s="116" t="s">
        <v>3099</v>
      </c>
      <c r="BH40" s="116" t="s">
        <v>3099</v>
      </c>
      <c r="BI40" s="116" t="s">
        <v>3218</v>
      </c>
      <c r="BJ40" s="116" t="s">
        <v>3218</v>
      </c>
      <c r="BK40" s="116">
        <v>0</v>
      </c>
      <c r="BL40" s="120">
        <v>0</v>
      </c>
      <c r="BM40" s="116">
        <v>0</v>
      </c>
      <c r="BN40" s="120">
        <v>0</v>
      </c>
      <c r="BO40" s="116">
        <v>0</v>
      </c>
      <c r="BP40" s="120">
        <v>0</v>
      </c>
      <c r="BQ40" s="116">
        <v>25</v>
      </c>
      <c r="BR40" s="120">
        <v>100</v>
      </c>
      <c r="BS40" s="116">
        <v>25</v>
      </c>
      <c r="BT40" s="2"/>
      <c r="BU40" s="3"/>
      <c r="BV40" s="3"/>
      <c r="BW40" s="3"/>
      <c r="BX40" s="3"/>
    </row>
    <row r="41" spans="1:76" ht="15">
      <c r="A41" s="64" t="s">
        <v>347</v>
      </c>
      <c r="B41" s="65"/>
      <c r="C41" s="65" t="s">
        <v>64</v>
      </c>
      <c r="D41" s="66">
        <v>172.1813359597594</v>
      </c>
      <c r="E41" s="68"/>
      <c r="F41" s="100" t="s">
        <v>2178</v>
      </c>
      <c r="G41" s="65"/>
      <c r="H41" s="69" t="s">
        <v>347</v>
      </c>
      <c r="I41" s="70"/>
      <c r="J41" s="70"/>
      <c r="K41" s="69" t="s">
        <v>2407</v>
      </c>
      <c r="L41" s="73">
        <v>1</v>
      </c>
      <c r="M41" s="74">
        <v>6950.74609375</v>
      </c>
      <c r="N41" s="74">
        <v>9646.09375</v>
      </c>
      <c r="O41" s="75"/>
      <c r="P41" s="76"/>
      <c r="Q41" s="76"/>
      <c r="R41" s="86"/>
      <c r="S41" s="48">
        <v>1</v>
      </c>
      <c r="T41" s="48">
        <v>0</v>
      </c>
      <c r="U41" s="49">
        <v>0</v>
      </c>
      <c r="V41" s="49">
        <v>0.002252</v>
      </c>
      <c r="W41" s="49">
        <v>0.000829</v>
      </c>
      <c r="X41" s="49">
        <v>0.445574</v>
      </c>
      <c r="Y41" s="49">
        <v>0</v>
      </c>
      <c r="Z41" s="49">
        <v>0</v>
      </c>
      <c r="AA41" s="71">
        <v>41</v>
      </c>
      <c r="AB41" s="71"/>
      <c r="AC41" s="72"/>
      <c r="AD41" s="78" t="s">
        <v>1577</v>
      </c>
      <c r="AE41" s="78">
        <v>960</v>
      </c>
      <c r="AF41" s="78">
        <v>1729</v>
      </c>
      <c r="AG41" s="78">
        <v>3846</v>
      </c>
      <c r="AH41" s="78">
        <v>4342</v>
      </c>
      <c r="AI41" s="78"/>
      <c r="AJ41" s="78" t="s">
        <v>1729</v>
      </c>
      <c r="AK41" s="78" t="s">
        <v>1505</v>
      </c>
      <c r="AL41" s="82" t="s">
        <v>1919</v>
      </c>
      <c r="AM41" s="78"/>
      <c r="AN41" s="80">
        <v>41428.42726851852</v>
      </c>
      <c r="AO41" s="82" t="s">
        <v>2034</v>
      </c>
      <c r="AP41" s="78" t="b">
        <v>0</v>
      </c>
      <c r="AQ41" s="78" t="b">
        <v>0</v>
      </c>
      <c r="AR41" s="78" t="b">
        <v>0</v>
      </c>
      <c r="AS41" s="78"/>
      <c r="AT41" s="78">
        <v>48</v>
      </c>
      <c r="AU41" s="82" t="s">
        <v>2143</v>
      </c>
      <c r="AV41" s="78" t="b">
        <v>0</v>
      </c>
      <c r="AW41" s="78" t="s">
        <v>2211</v>
      </c>
      <c r="AX41" s="82" t="s">
        <v>2250</v>
      </c>
      <c r="AY41" s="78" t="s">
        <v>65</v>
      </c>
      <c r="AZ41" s="78" t="str">
        <f>REPLACE(INDEX(GroupVertices[Group],MATCH(Vertices[[#This Row],[Vertex]],GroupVertices[Vertex],0)),1,1,"")</f>
        <v>5</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231</v>
      </c>
      <c r="B42" s="65"/>
      <c r="C42" s="65" t="s">
        <v>64</v>
      </c>
      <c r="D42" s="66">
        <v>162.17686165535193</v>
      </c>
      <c r="E42" s="68"/>
      <c r="F42" s="100" t="s">
        <v>842</v>
      </c>
      <c r="G42" s="65"/>
      <c r="H42" s="69" t="s">
        <v>231</v>
      </c>
      <c r="I42" s="70"/>
      <c r="J42" s="70"/>
      <c r="K42" s="69" t="s">
        <v>2408</v>
      </c>
      <c r="L42" s="73">
        <v>273.88537012248366</v>
      </c>
      <c r="M42" s="74">
        <v>742.2095336914062</v>
      </c>
      <c r="N42" s="74">
        <v>5683.50830078125</v>
      </c>
      <c r="O42" s="75"/>
      <c r="P42" s="76"/>
      <c r="Q42" s="76"/>
      <c r="R42" s="86"/>
      <c r="S42" s="48">
        <v>0</v>
      </c>
      <c r="T42" s="48">
        <v>2</v>
      </c>
      <c r="U42" s="49">
        <v>238</v>
      </c>
      <c r="V42" s="49">
        <v>0.003058</v>
      </c>
      <c r="W42" s="49">
        <v>0.007342</v>
      </c>
      <c r="X42" s="49">
        <v>0.77613</v>
      </c>
      <c r="Y42" s="49">
        <v>0</v>
      </c>
      <c r="Z42" s="49">
        <v>0</v>
      </c>
      <c r="AA42" s="71">
        <v>42</v>
      </c>
      <c r="AB42" s="71"/>
      <c r="AC42" s="72"/>
      <c r="AD42" s="78" t="s">
        <v>231</v>
      </c>
      <c r="AE42" s="78">
        <v>12</v>
      </c>
      <c r="AF42" s="78">
        <v>32</v>
      </c>
      <c r="AG42" s="78">
        <v>61</v>
      </c>
      <c r="AH42" s="78">
        <v>3</v>
      </c>
      <c r="AI42" s="78"/>
      <c r="AJ42" s="78" t="s">
        <v>1730</v>
      </c>
      <c r="AK42" s="78" t="s">
        <v>1503</v>
      </c>
      <c r="AL42" s="78"/>
      <c r="AM42" s="78"/>
      <c r="AN42" s="80">
        <v>43550.33684027778</v>
      </c>
      <c r="AO42" s="78"/>
      <c r="AP42" s="78" t="b">
        <v>1</v>
      </c>
      <c r="AQ42" s="78" t="b">
        <v>0</v>
      </c>
      <c r="AR42" s="78" t="b">
        <v>0</v>
      </c>
      <c r="AS42" s="78"/>
      <c r="AT42" s="78">
        <v>0</v>
      </c>
      <c r="AU42" s="78"/>
      <c r="AV42" s="78" t="b">
        <v>0</v>
      </c>
      <c r="AW42" s="78" t="s">
        <v>2211</v>
      </c>
      <c r="AX42" s="82" t="s">
        <v>2251</v>
      </c>
      <c r="AY42" s="78" t="s">
        <v>66</v>
      </c>
      <c r="AZ42" s="78" t="str">
        <f>REPLACE(INDEX(GroupVertices[Group],MATCH(Vertices[[#This Row],[Vertex]],GroupVertices[Vertex],0)),1,1,"")</f>
        <v>1</v>
      </c>
      <c r="BA42" s="48" t="s">
        <v>568</v>
      </c>
      <c r="BB42" s="48" t="s">
        <v>3020</v>
      </c>
      <c r="BC42" s="48" t="s">
        <v>640</v>
      </c>
      <c r="BD42" s="48" t="s">
        <v>640</v>
      </c>
      <c r="BE42" s="48" t="s">
        <v>674</v>
      </c>
      <c r="BF42" s="48" t="s">
        <v>674</v>
      </c>
      <c r="BG42" s="116" t="s">
        <v>3100</v>
      </c>
      <c r="BH42" s="116" t="s">
        <v>3100</v>
      </c>
      <c r="BI42" s="116" t="s">
        <v>3219</v>
      </c>
      <c r="BJ42" s="116" t="s">
        <v>3219</v>
      </c>
      <c r="BK42" s="116">
        <v>0</v>
      </c>
      <c r="BL42" s="120">
        <v>0</v>
      </c>
      <c r="BM42" s="116">
        <v>0</v>
      </c>
      <c r="BN42" s="120">
        <v>0</v>
      </c>
      <c r="BO42" s="116">
        <v>0</v>
      </c>
      <c r="BP42" s="120">
        <v>0</v>
      </c>
      <c r="BQ42" s="116">
        <v>8</v>
      </c>
      <c r="BR42" s="120">
        <v>100</v>
      </c>
      <c r="BS42" s="116">
        <v>8</v>
      </c>
      <c r="BT42" s="2"/>
      <c r="BU42" s="3"/>
      <c r="BV42" s="3"/>
      <c r="BW42" s="3"/>
      <c r="BX42" s="3"/>
    </row>
    <row r="43" spans="1:76" ht="15">
      <c r="A43" s="64" t="s">
        <v>348</v>
      </c>
      <c r="B43" s="65"/>
      <c r="C43" s="65" t="s">
        <v>64</v>
      </c>
      <c r="D43" s="66">
        <v>171.1732245242534</v>
      </c>
      <c r="E43" s="68"/>
      <c r="F43" s="100" t="s">
        <v>2179</v>
      </c>
      <c r="G43" s="65"/>
      <c r="H43" s="69" t="s">
        <v>348</v>
      </c>
      <c r="I43" s="70"/>
      <c r="J43" s="70"/>
      <c r="K43" s="69" t="s">
        <v>2409</v>
      </c>
      <c r="L43" s="73">
        <v>1</v>
      </c>
      <c r="M43" s="74">
        <v>194.9122772216797</v>
      </c>
      <c r="N43" s="74">
        <v>4399.56005859375</v>
      </c>
      <c r="O43" s="75"/>
      <c r="P43" s="76"/>
      <c r="Q43" s="76"/>
      <c r="R43" s="86"/>
      <c r="S43" s="48">
        <v>1</v>
      </c>
      <c r="T43" s="48">
        <v>0</v>
      </c>
      <c r="U43" s="49">
        <v>0</v>
      </c>
      <c r="V43" s="49">
        <v>0.002242</v>
      </c>
      <c r="W43" s="49">
        <v>0.000791</v>
      </c>
      <c r="X43" s="49">
        <v>0.479855</v>
      </c>
      <c r="Y43" s="49">
        <v>0</v>
      </c>
      <c r="Z43" s="49">
        <v>0</v>
      </c>
      <c r="AA43" s="71">
        <v>43</v>
      </c>
      <c r="AB43" s="71"/>
      <c r="AC43" s="72"/>
      <c r="AD43" s="78" t="s">
        <v>1578</v>
      </c>
      <c r="AE43" s="78">
        <v>166</v>
      </c>
      <c r="AF43" s="78">
        <v>1558</v>
      </c>
      <c r="AG43" s="78">
        <v>1473</v>
      </c>
      <c r="AH43" s="78">
        <v>2156</v>
      </c>
      <c r="AI43" s="78"/>
      <c r="AJ43" s="78" t="s">
        <v>1731</v>
      </c>
      <c r="AK43" s="78" t="s">
        <v>1844</v>
      </c>
      <c r="AL43" s="82" t="s">
        <v>1920</v>
      </c>
      <c r="AM43" s="78"/>
      <c r="AN43" s="80">
        <v>41584.60402777778</v>
      </c>
      <c r="AO43" s="82" t="s">
        <v>2035</v>
      </c>
      <c r="AP43" s="78" t="b">
        <v>1</v>
      </c>
      <c r="AQ43" s="78" t="b">
        <v>0</v>
      </c>
      <c r="AR43" s="78" t="b">
        <v>0</v>
      </c>
      <c r="AS43" s="78"/>
      <c r="AT43" s="78">
        <v>10</v>
      </c>
      <c r="AU43" s="82" t="s">
        <v>2143</v>
      </c>
      <c r="AV43" s="78" t="b">
        <v>0</v>
      </c>
      <c r="AW43" s="78" t="s">
        <v>2211</v>
      </c>
      <c r="AX43" s="82" t="s">
        <v>2252</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232</v>
      </c>
      <c r="B44" s="65"/>
      <c r="C44" s="65" t="s">
        <v>64</v>
      </c>
      <c r="D44" s="66">
        <v>162.99632065848255</v>
      </c>
      <c r="E44" s="68"/>
      <c r="F44" s="100" t="s">
        <v>843</v>
      </c>
      <c r="G44" s="65"/>
      <c r="H44" s="69" t="s">
        <v>232</v>
      </c>
      <c r="I44" s="70"/>
      <c r="J44" s="70"/>
      <c r="K44" s="69" t="s">
        <v>2410</v>
      </c>
      <c r="L44" s="73">
        <v>1</v>
      </c>
      <c r="M44" s="74">
        <v>1900.2049560546875</v>
      </c>
      <c r="N44" s="74">
        <v>9276.1025390625</v>
      </c>
      <c r="O44" s="75"/>
      <c r="P44" s="76"/>
      <c r="Q44" s="76"/>
      <c r="R44" s="86"/>
      <c r="S44" s="48">
        <v>0</v>
      </c>
      <c r="T44" s="48">
        <v>2</v>
      </c>
      <c r="U44" s="49">
        <v>0</v>
      </c>
      <c r="V44" s="49">
        <v>0.003049</v>
      </c>
      <c r="W44" s="49">
        <v>0.009661</v>
      </c>
      <c r="X44" s="49">
        <v>0.576465</v>
      </c>
      <c r="Y44" s="49">
        <v>0.5</v>
      </c>
      <c r="Z44" s="49">
        <v>0</v>
      </c>
      <c r="AA44" s="71">
        <v>44</v>
      </c>
      <c r="AB44" s="71"/>
      <c r="AC44" s="72"/>
      <c r="AD44" s="78" t="s">
        <v>1579</v>
      </c>
      <c r="AE44" s="78">
        <v>162</v>
      </c>
      <c r="AF44" s="78">
        <v>171</v>
      </c>
      <c r="AG44" s="78">
        <v>153</v>
      </c>
      <c r="AH44" s="78">
        <v>1027</v>
      </c>
      <c r="AI44" s="78"/>
      <c r="AJ44" s="78" t="s">
        <v>1732</v>
      </c>
      <c r="AK44" s="78"/>
      <c r="AL44" s="78"/>
      <c r="AM44" s="78"/>
      <c r="AN44" s="80">
        <v>43179.38667824074</v>
      </c>
      <c r="AO44" s="82" t="s">
        <v>2036</v>
      </c>
      <c r="AP44" s="78" t="b">
        <v>1</v>
      </c>
      <c r="AQ44" s="78" t="b">
        <v>0</v>
      </c>
      <c r="AR44" s="78" t="b">
        <v>0</v>
      </c>
      <c r="AS44" s="78"/>
      <c r="AT44" s="78">
        <v>1</v>
      </c>
      <c r="AU44" s="78"/>
      <c r="AV44" s="78" t="b">
        <v>0</v>
      </c>
      <c r="AW44" s="78" t="s">
        <v>2211</v>
      </c>
      <c r="AX44" s="82" t="s">
        <v>2253</v>
      </c>
      <c r="AY44" s="78" t="s">
        <v>66</v>
      </c>
      <c r="AZ44" s="78" t="str">
        <f>REPLACE(INDEX(GroupVertices[Group],MATCH(Vertices[[#This Row],[Vertex]],GroupVertices[Vertex],0)),1,1,"")</f>
        <v>1</v>
      </c>
      <c r="BA44" s="48" t="s">
        <v>569</v>
      </c>
      <c r="BB44" s="48" t="s">
        <v>569</v>
      </c>
      <c r="BC44" s="48" t="s">
        <v>641</v>
      </c>
      <c r="BD44" s="48" t="s">
        <v>641</v>
      </c>
      <c r="BE44" s="48" t="s">
        <v>677</v>
      </c>
      <c r="BF44" s="48" t="s">
        <v>677</v>
      </c>
      <c r="BG44" s="116" t="s">
        <v>3101</v>
      </c>
      <c r="BH44" s="116" t="s">
        <v>3101</v>
      </c>
      <c r="BI44" s="116" t="s">
        <v>3220</v>
      </c>
      <c r="BJ44" s="116" t="s">
        <v>3220</v>
      </c>
      <c r="BK44" s="116">
        <v>0</v>
      </c>
      <c r="BL44" s="120">
        <v>0</v>
      </c>
      <c r="BM44" s="116">
        <v>0</v>
      </c>
      <c r="BN44" s="120">
        <v>0</v>
      </c>
      <c r="BO44" s="116">
        <v>0</v>
      </c>
      <c r="BP44" s="120">
        <v>0</v>
      </c>
      <c r="BQ44" s="116">
        <v>14</v>
      </c>
      <c r="BR44" s="120">
        <v>100</v>
      </c>
      <c r="BS44" s="116">
        <v>14</v>
      </c>
      <c r="BT44" s="2"/>
      <c r="BU44" s="3"/>
      <c r="BV44" s="3"/>
      <c r="BW44" s="3"/>
      <c r="BX44" s="3"/>
    </row>
    <row r="45" spans="1:76" ht="15">
      <c r="A45" s="64" t="s">
        <v>233</v>
      </c>
      <c r="B45" s="65"/>
      <c r="C45" s="65" t="s">
        <v>64</v>
      </c>
      <c r="D45" s="66">
        <v>165.2129867388934</v>
      </c>
      <c r="E45" s="68"/>
      <c r="F45" s="100" t="s">
        <v>844</v>
      </c>
      <c r="G45" s="65"/>
      <c r="H45" s="69" t="s">
        <v>233</v>
      </c>
      <c r="I45" s="70"/>
      <c r="J45" s="70"/>
      <c r="K45" s="69" t="s">
        <v>2411</v>
      </c>
      <c r="L45" s="73">
        <v>1</v>
      </c>
      <c r="M45" s="74">
        <v>3862.244384765625</v>
      </c>
      <c r="N45" s="74">
        <v>939.7827758789062</v>
      </c>
      <c r="O45" s="75"/>
      <c r="P45" s="76"/>
      <c r="Q45" s="76"/>
      <c r="R45" s="86"/>
      <c r="S45" s="48">
        <v>0</v>
      </c>
      <c r="T45" s="48">
        <v>1</v>
      </c>
      <c r="U45" s="49">
        <v>0</v>
      </c>
      <c r="V45" s="49">
        <v>0.002262</v>
      </c>
      <c r="W45" s="49">
        <v>0.001016</v>
      </c>
      <c r="X45" s="49">
        <v>0.395407</v>
      </c>
      <c r="Y45" s="49">
        <v>0</v>
      </c>
      <c r="Z45" s="49">
        <v>0</v>
      </c>
      <c r="AA45" s="71">
        <v>45</v>
      </c>
      <c r="AB45" s="71"/>
      <c r="AC45" s="72"/>
      <c r="AD45" s="78" t="s">
        <v>1580</v>
      </c>
      <c r="AE45" s="78">
        <v>1346</v>
      </c>
      <c r="AF45" s="78">
        <v>547</v>
      </c>
      <c r="AG45" s="78">
        <v>10017</v>
      </c>
      <c r="AH45" s="78">
        <v>16725</v>
      </c>
      <c r="AI45" s="78"/>
      <c r="AJ45" s="78" t="s">
        <v>1733</v>
      </c>
      <c r="AK45" s="78" t="s">
        <v>1505</v>
      </c>
      <c r="AL45" s="82" t="s">
        <v>1921</v>
      </c>
      <c r="AM45" s="78"/>
      <c r="AN45" s="80">
        <v>40513.39234953704</v>
      </c>
      <c r="AO45" s="82" t="s">
        <v>2037</v>
      </c>
      <c r="AP45" s="78" t="b">
        <v>0</v>
      </c>
      <c r="AQ45" s="78" t="b">
        <v>0</v>
      </c>
      <c r="AR45" s="78" t="b">
        <v>1</v>
      </c>
      <c r="AS45" s="78"/>
      <c r="AT45" s="78">
        <v>11</v>
      </c>
      <c r="AU45" s="82" t="s">
        <v>2150</v>
      </c>
      <c r="AV45" s="78" t="b">
        <v>0</v>
      </c>
      <c r="AW45" s="78" t="s">
        <v>2211</v>
      </c>
      <c r="AX45" s="82" t="s">
        <v>2254</v>
      </c>
      <c r="AY45" s="78" t="s">
        <v>66</v>
      </c>
      <c r="AZ45" s="78" t="str">
        <f>REPLACE(INDEX(GroupVertices[Group],MATCH(Vertices[[#This Row],[Vertex]],GroupVertices[Vertex],0)),1,1,"")</f>
        <v>4</v>
      </c>
      <c r="BA45" s="48"/>
      <c r="BB45" s="48"/>
      <c r="BC45" s="48"/>
      <c r="BD45" s="48"/>
      <c r="BE45" s="48"/>
      <c r="BF45" s="48"/>
      <c r="BG45" s="116" t="s">
        <v>3102</v>
      </c>
      <c r="BH45" s="116" t="s">
        <v>3102</v>
      </c>
      <c r="BI45" s="116" t="s">
        <v>3221</v>
      </c>
      <c r="BJ45" s="116" t="s">
        <v>3221</v>
      </c>
      <c r="BK45" s="116">
        <v>0</v>
      </c>
      <c r="BL45" s="120">
        <v>0</v>
      </c>
      <c r="BM45" s="116">
        <v>0</v>
      </c>
      <c r="BN45" s="120">
        <v>0</v>
      </c>
      <c r="BO45" s="116">
        <v>0</v>
      </c>
      <c r="BP45" s="120">
        <v>0</v>
      </c>
      <c r="BQ45" s="116">
        <v>19</v>
      </c>
      <c r="BR45" s="120">
        <v>100</v>
      </c>
      <c r="BS45" s="116">
        <v>19</v>
      </c>
      <c r="BT45" s="2"/>
      <c r="BU45" s="3"/>
      <c r="BV45" s="3"/>
      <c r="BW45" s="3"/>
      <c r="BX45" s="3"/>
    </row>
    <row r="46" spans="1:76" ht="15">
      <c r="A46" s="64" t="s">
        <v>268</v>
      </c>
      <c r="B46" s="65"/>
      <c r="C46" s="65" t="s">
        <v>64</v>
      </c>
      <c r="D46" s="66">
        <v>167.30584966055787</v>
      </c>
      <c r="E46" s="68"/>
      <c r="F46" s="100" t="s">
        <v>877</v>
      </c>
      <c r="G46" s="65"/>
      <c r="H46" s="69" t="s">
        <v>268</v>
      </c>
      <c r="I46" s="70"/>
      <c r="J46" s="70"/>
      <c r="K46" s="69" t="s">
        <v>2412</v>
      </c>
      <c r="L46" s="73">
        <v>376.8320857324684</v>
      </c>
      <c r="M46" s="74">
        <v>4159.22216796875</v>
      </c>
      <c r="N46" s="74">
        <v>1429.4202880859375</v>
      </c>
      <c r="O46" s="75"/>
      <c r="P46" s="76"/>
      <c r="Q46" s="76"/>
      <c r="R46" s="86"/>
      <c r="S46" s="48">
        <v>3</v>
      </c>
      <c r="T46" s="48">
        <v>3</v>
      </c>
      <c r="U46" s="49">
        <v>327.786119</v>
      </c>
      <c r="V46" s="49">
        <v>0.003096</v>
      </c>
      <c r="W46" s="49">
        <v>0.009429</v>
      </c>
      <c r="X46" s="49">
        <v>1.443569</v>
      </c>
      <c r="Y46" s="49">
        <v>0</v>
      </c>
      <c r="Z46" s="49">
        <v>0</v>
      </c>
      <c r="AA46" s="71">
        <v>46</v>
      </c>
      <c r="AB46" s="71"/>
      <c r="AC46" s="72"/>
      <c r="AD46" s="78" t="s">
        <v>1581</v>
      </c>
      <c r="AE46" s="78">
        <v>762</v>
      </c>
      <c r="AF46" s="78">
        <v>902</v>
      </c>
      <c r="AG46" s="78">
        <v>2313</v>
      </c>
      <c r="AH46" s="78">
        <v>3458</v>
      </c>
      <c r="AI46" s="78"/>
      <c r="AJ46" s="78" t="s">
        <v>1734</v>
      </c>
      <c r="AK46" s="78" t="s">
        <v>1842</v>
      </c>
      <c r="AL46" s="82" t="s">
        <v>1922</v>
      </c>
      <c r="AM46" s="78"/>
      <c r="AN46" s="80">
        <v>41550.83893518519</v>
      </c>
      <c r="AO46" s="82" t="s">
        <v>2038</v>
      </c>
      <c r="AP46" s="78" t="b">
        <v>1</v>
      </c>
      <c r="AQ46" s="78" t="b">
        <v>0</v>
      </c>
      <c r="AR46" s="78" t="b">
        <v>1</v>
      </c>
      <c r="AS46" s="78"/>
      <c r="AT46" s="78">
        <v>29</v>
      </c>
      <c r="AU46" s="82" t="s">
        <v>2143</v>
      </c>
      <c r="AV46" s="78" t="b">
        <v>0</v>
      </c>
      <c r="AW46" s="78" t="s">
        <v>2211</v>
      </c>
      <c r="AX46" s="82" t="s">
        <v>2255</v>
      </c>
      <c r="AY46" s="78" t="s">
        <v>66</v>
      </c>
      <c r="AZ46" s="78" t="str">
        <f>REPLACE(INDEX(GroupVertices[Group],MATCH(Vertices[[#This Row],[Vertex]],GroupVertices[Vertex],0)),1,1,"")</f>
        <v>4</v>
      </c>
      <c r="BA46" s="48" t="s">
        <v>579</v>
      </c>
      <c r="BB46" s="48" t="s">
        <v>579</v>
      </c>
      <c r="BC46" s="48" t="s">
        <v>639</v>
      </c>
      <c r="BD46" s="48" t="s">
        <v>639</v>
      </c>
      <c r="BE46" s="48" t="s">
        <v>3036</v>
      </c>
      <c r="BF46" s="48" t="s">
        <v>3060</v>
      </c>
      <c r="BG46" s="116" t="s">
        <v>3103</v>
      </c>
      <c r="BH46" s="116" t="s">
        <v>3176</v>
      </c>
      <c r="BI46" s="116" t="s">
        <v>3222</v>
      </c>
      <c r="BJ46" s="116" t="s">
        <v>3222</v>
      </c>
      <c r="BK46" s="116">
        <v>1</v>
      </c>
      <c r="BL46" s="120">
        <v>2.4390243902439024</v>
      </c>
      <c r="BM46" s="116">
        <v>0</v>
      </c>
      <c r="BN46" s="120">
        <v>0</v>
      </c>
      <c r="BO46" s="116">
        <v>0</v>
      </c>
      <c r="BP46" s="120">
        <v>0</v>
      </c>
      <c r="BQ46" s="116">
        <v>40</v>
      </c>
      <c r="BR46" s="120">
        <v>97.5609756097561</v>
      </c>
      <c r="BS46" s="116">
        <v>41</v>
      </c>
      <c r="BT46" s="2"/>
      <c r="BU46" s="3"/>
      <c r="BV46" s="3"/>
      <c r="BW46" s="3"/>
      <c r="BX46" s="3"/>
    </row>
    <row r="47" spans="1:76" ht="15">
      <c r="A47" s="64" t="s">
        <v>235</v>
      </c>
      <c r="B47" s="65"/>
      <c r="C47" s="65" t="s">
        <v>64</v>
      </c>
      <c r="D47" s="66">
        <v>166.2093073973759</v>
      </c>
      <c r="E47" s="68"/>
      <c r="F47" s="100" t="s">
        <v>846</v>
      </c>
      <c r="G47" s="65"/>
      <c r="H47" s="69" t="s">
        <v>235</v>
      </c>
      <c r="I47" s="70"/>
      <c r="J47" s="70"/>
      <c r="K47" s="69" t="s">
        <v>2413</v>
      </c>
      <c r="L47" s="73">
        <v>1</v>
      </c>
      <c r="M47" s="74">
        <v>6762.07275390625</v>
      </c>
      <c r="N47" s="74">
        <v>6564.04931640625</v>
      </c>
      <c r="O47" s="75"/>
      <c r="P47" s="76"/>
      <c r="Q47" s="76"/>
      <c r="R47" s="86"/>
      <c r="S47" s="48">
        <v>0</v>
      </c>
      <c r="T47" s="48">
        <v>1</v>
      </c>
      <c r="U47" s="49">
        <v>0</v>
      </c>
      <c r="V47" s="49">
        <v>0.002037</v>
      </c>
      <c r="W47" s="49">
        <v>0.000524</v>
      </c>
      <c r="X47" s="49">
        <v>0.418632</v>
      </c>
      <c r="Y47" s="49">
        <v>0</v>
      </c>
      <c r="Z47" s="49">
        <v>0</v>
      </c>
      <c r="AA47" s="71">
        <v>47</v>
      </c>
      <c r="AB47" s="71"/>
      <c r="AC47" s="72"/>
      <c r="AD47" s="78" t="s">
        <v>1582</v>
      </c>
      <c r="AE47" s="78">
        <v>949</v>
      </c>
      <c r="AF47" s="78">
        <v>716</v>
      </c>
      <c r="AG47" s="78">
        <v>22448</v>
      </c>
      <c r="AH47" s="78">
        <v>26968</v>
      </c>
      <c r="AI47" s="78"/>
      <c r="AJ47" s="78"/>
      <c r="AK47" s="78"/>
      <c r="AL47" s="78"/>
      <c r="AM47" s="78"/>
      <c r="AN47" s="80">
        <v>41810.88092592593</v>
      </c>
      <c r="AO47" s="78"/>
      <c r="AP47" s="78" t="b">
        <v>1</v>
      </c>
      <c r="AQ47" s="78" t="b">
        <v>0</v>
      </c>
      <c r="AR47" s="78" t="b">
        <v>0</v>
      </c>
      <c r="AS47" s="78"/>
      <c r="AT47" s="78">
        <v>47</v>
      </c>
      <c r="AU47" s="82" t="s">
        <v>2143</v>
      </c>
      <c r="AV47" s="78" t="b">
        <v>0</v>
      </c>
      <c r="AW47" s="78" t="s">
        <v>2211</v>
      </c>
      <c r="AX47" s="82" t="s">
        <v>2256</v>
      </c>
      <c r="AY47" s="78" t="s">
        <v>66</v>
      </c>
      <c r="AZ47" s="78" t="str">
        <f>REPLACE(INDEX(GroupVertices[Group],MATCH(Vertices[[#This Row],[Vertex]],GroupVertices[Vertex],0)),1,1,"")</f>
        <v>5</v>
      </c>
      <c r="BA47" s="48"/>
      <c r="BB47" s="48"/>
      <c r="BC47" s="48"/>
      <c r="BD47" s="48"/>
      <c r="BE47" s="48" t="s">
        <v>3037</v>
      </c>
      <c r="BF47" s="48" t="s">
        <v>3061</v>
      </c>
      <c r="BG47" s="116" t="s">
        <v>3104</v>
      </c>
      <c r="BH47" s="116" t="s">
        <v>3177</v>
      </c>
      <c r="BI47" s="116" t="s">
        <v>3223</v>
      </c>
      <c r="BJ47" s="116" t="s">
        <v>3285</v>
      </c>
      <c r="BK47" s="116">
        <v>0</v>
      </c>
      <c r="BL47" s="120">
        <v>0</v>
      </c>
      <c r="BM47" s="116">
        <v>0</v>
      </c>
      <c r="BN47" s="120">
        <v>0</v>
      </c>
      <c r="BO47" s="116">
        <v>0</v>
      </c>
      <c r="BP47" s="120">
        <v>0</v>
      </c>
      <c r="BQ47" s="116">
        <v>31</v>
      </c>
      <c r="BR47" s="120">
        <v>100</v>
      </c>
      <c r="BS47" s="116">
        <v>31</v>
      </c>
      <c r="BT47" s="2"/>
      <c r="BU47" s="3"/>
      <c r="BV47" s="3"/>
      <c r="BW47" s="3"/>
      <c r="BX47" s="3"/>
    </row>
    <row r="48" spans="1:76" ht="15">
      <c r="A48" s="64" t="s">
        <v>236</v>
      </c>
      <c r="B48" s="65"/>
      <c r="C48" s="65" t="s">
        <v>64</v>
      </c>
      <c r="D48" s="66">
        <v>169.4753526328749</v>
      </c>
      <c r="E48" s="68"/>
      <c r="F48" s="100" t="s">
        <v>2180</v>
      </c>
      <c r="G48" s="65"/>
      <c r="H48" s="69" t="s">
        <v>236</v>
      </c>
      <c r="I48" s="70"/>
      <c r="J48" s="70"/>
      <c r="K48" s="69" t="s">
        <v>2414</v>
      </c>
      <c r="L48" s="73">
        <v>1</v>
      </c>
      <c r="M48" s="74">
        <v>9514.9677734375</v>
      </c>
      <c r="N48" s="74">
        <v>2805.601806640625</v>
      </c>
      <c r="O48" s="75"/>
      <c r="P48" s="76"/>
      <c r="Q48" s="76"/>
      <c r="R48" s="86"/>
      <c r="S48" s="48">
        <v>2</v>
      </c>
      <c r="T48" s="48">
        <v>1</v>
      </c>
      <c r="U48" s="49">
        <v>0</v>
      </c>
      <c r="V48" s="49">
        <v>1</v>
      </c>
      <c r="W48" s="49">
        <v>0</v>
      </c>
      <c r="X48" s="49">
        <v>0.999997</v>
      </c>
      <c r="Y48" s="49">
        <v>0</v>
      </c>
      <c r="Z48" s="49">
        <v>0</v>
      </c>
      <c r="AA48" s="71">
        <v>48</v>
      </c>
      <c r="AB48" s="71"/>
      <c r="AC48" s="72"/>
      <c r="AD48" s="78" t="s">
        <v>1583</v>
      </c>
      <c r="AE48" s="78">
        <v>3329</v>
      </c>
      <c r="AF48" s="78">
        <v>1270</v>
      </c>
      <c r="AG48" s="78">
        <v>2591</v>
      </c>
      <c r="AH48" s="78">
        <v>18</v>
      </c>
      <c r="AI48" s="78"/>
      <c r="AJ48" s="78" t="s">
        <v>1735</v>
      </c>
      <c r="AK48" s="78" t="s">
        <v>1854</v>
      </c>
      <c r="AL48" s="78"/>
      <c r="AM48" s="78"/>
      <c r="AN48" s="80">
        <v>42958.05123842593</v>
      </c>
      <c r="AO48" s="82" t="s">
        <v>2039</v>
      </c>
      <c r="AP48" s="78" t="b">
        <v>1</v>
      </c>
      <c r="AQ48" s="78" t="b">
        <v>0</v>
      </c>
      <c r="AR48" s="78" t="b">
        <v>0</v>
      </c>
      <c r="AS48" s="78"/>
      <c r="AT48" s="78">
        <v>12</v>
      </c>
      <c r="AU48" s="78"/>
      <c r="AV48" s="78" t="b">
        <v>0</v>
      </c>
      <c r="AW48" s="78" t="s">
        <v>2211</v>
      </c>
      <c r="AX48" s="82" t="s">
        <v>2257</v>
      </c>
      <c r="AY48" s="78" t="s">
        <v>66</v>
      </c>
      <c r="AZ48" s="78" t="str">
        <f>REPLACE(INDEX(GroupVertices[Group],MATCH(Vertices[[#This Row],[Vertex]],GroupVertices[Vertex],0)),1,1,"")</f>
        <v>16</v>
      </c>
      <c r="BA48" s="48" t="s">
        <v>570</v>
      </c>
      <c r="BB48" s="48" t="s">
        <v>570</v>
      </c>
      <c r="BC48" s="48" t="s">
        <v>642</v>
      </c>
      <c r="BD48" s="48" t="s">
        <v>642</v>
      </c>
      <c r="BE48" s="48" t="s">
        <v>2726</v>
      </c>
      <c r="BF48" s="48" t="s">
        <v>2726</v>
      </c>
      <c r="BG48" s="116" t="s">
        <v>2816</v>
      </c>
      <c r="BH48" s="116" t="s">
        <v>2816</v>
      </c>
      <c r="BI48" s="116" t="s">
        <v>2943</v>
      </c>
      <c r="BJ48" s="116" t="s">
        <v>2943</v>
      </c>
      <c r="BK48" s="116">
        <v>1</v>
      </c>
      <c r="BL48" s="120">
        <v>3.125</v>
      </c>
      <c r="BM48" s="116">
        <v>0</v>
      </c>
      <c r="BN48" s="120">
        <v>0</v>
      </c>
      <c r="BO48" s="116">
        <v>0</v>
      </c>
      <c r="BP48" s="120">
        <v>0</v>
      </c>
      <c r="BQ48" s="116">
        <v>31</v>
      </c>
      <c r="BR48" s="120">
        <v>96.875</v>
      </c>
      <c r="BS48" s="116">
        <v>32</v>
      </c>
      <c r="BT48" s="2"/>
      <c r="BU48" s="3"/>
      <c r="BV48" s="3"/>
      <c r="BW48" s="3"/>
      <c r="BX48" s="3"/>
    </row>
    <row r="49" spans="1:76" ht="15">
      <c r="A49" s="64" t="s">
        <v>237</v>
      </c>
      <c r="B49" s="65"/>
      <c r="C49" s="65" t="s">
        <v>64</v>
      </c>
      <c r="D49" s="66">
        <v>169.54609729501564</v>
      </c>
      <c r="E49" s="68"/>
      <c r="F49" s="100" t="s">
        <v>847</v>
      </c>
      <c r="G49" s="65"/>
      <c r="H49" s="69" t="s">
        <v>237</v>
      </c>
      <c r="I49" s="70"/>
      <c r="J49" s="70"/>
      <c r="K49" s="69" t="s">
        <v>2415</v>
      </c>
      <c r="L49" s="73">
        <v>1</v>
      </c>
      <c r="M49" s="74">
        <v>9514.9677734375</v>
      </c>
      <c r="N49" s="74">
        <v>2205.661865234375</v>
      </c>
      <c r="O49" s="75"/>
      <c r="P49" s="76"/>
      <c r="Q49" s="76"/>
      <c r="R49" s="86"/>
      <c r="S49" s="48">
        <v>1</v>
      </c>
      <c r="T49" s="48">
        <v>2</v>
      </c>
      <c r="U49" s="49">
        <v>0</v>
      </c>
      <c r="V49" s="49">
        <v>1</v>
      </c>
      <c r="W49" s="49">
        <v>0</v>
      </c>
      <c r="X49" s="49">
        <v>0.999997</v>
      </c>
      <c r="Y49" s="49">
        <v>0</v>
      </c>
      <c r="Z49" s="49">
        <v>0</v>
      </c>
      <c r="AA49" s="71">
        <v>49</v>
      </c>
      <c r="AB49" s="71"/>
      <c r="AC49" s="72"/>
      <c r="AD49" s="78" t="s">
        <v>1584</v>
      </c>
      <c r="AE49" s="78">
        <v>2339</v>
      </c>
      <c r="AF49" s="78">
        <v>1282</v>
      </c>
      <c r="AG49" s="78">
        <v>6042</v>
      </c>
      <c r="AH49" s="78">
        <v>2471</v>
      </c>
      <c r="AI49" s="78"/>
      <c r="AJ49" s="78"/>
      <c r="AK49" s="78" t="s">
        <v>1855</v>
      </c>
      <c r="AL49" s="78"/>
      <c r="AM49" s="78"/>
      <c r="AN49" s="80">
        <v>39735.83018518519</v>
      </c>
      <c r="AO49" s="78"/>
      <c r="AP49" s="78" t="b">
        <v>1</v>
      </c>
      <c r="AQ49" s="78" t="b">
        <v>0</v>
      </c>
      <c r="AR49" s="78" t="b">
        <v>0</v>
      </c>
      <c r="AS49" s="78"/>
      <c r="AT49" s="78">
        <v>45</v>
      </c>
      <c r="AU49" s="82" t="s">
        <v>2143</v>
      </c>
      <c r="AV49" s="78" t="b">
        <v>0</v>
      </c>
      <c r="AW49" s="78" t="s">
        <v>2211</v>
      </c>
      <c r="AX49" s="82" t="s">
        <v>2258</v>
      </c>
      <c r="AY49" s="78" t="s">
        <v>66</v>
      </c>
      <c r="AZ49" s="78" t="str">
        <f>REPLACE(INDEX(GroupVertices[Group],MATCH(Vertices[[#This Row],[Vertex]],GroupVertices[Vertex],0)),1,1,"")</f>
        <v>16</v>
      </c>
      <c r="BA49" s="48" t="s">
        <v>3013</v>
      </c>
      <c r="BB49" s="48" t="s">
        <v>3013</v>
      </c>
      <c r="BC49" s="48" t="s">
        <v>2660</v>
      </c>
      <c r="BD49" s="48" t="s">
        <v>2660</v>
      </c>
      <c r="BE49" s="48" t="s">
        <v>2726</v>
      </c>
      <c r="BF49" s="48" t="s">
        <v>2726</v>
      </c>
      <c r="BG49" s="116" t="s">
        <v>2816</v>
      </c>
      <c r="BH49" s="116" t="s">
        <v>3178</v>
      </c>
      <c r="BI49" s="116" t="s">
        <v>2943</v>
      </c>
      <c r="BJ49" s="116" t="s">
        <v>3286</v>
      </c>
      <c r="BK49" s="116">
        <v>2</v>
      </c>
      <c r="BL49" s="120">
        <v>3.7735849056603774</v>
      </c>
      <c r="BM49" s="116">
        <v>0</v>
      </c>
      <c r="BN49" s="120">
        <v>0</v>
      </c>
      <c r="BO49" s="116">
        <v>0</v>
      </c>
      <c r="BP49" s="120">
        <v>0</v>
      </c>
      <c r="BQ49" s="116">
        <v>51</v>
      </c>
      <c r="BR49" s="120">
        <v>96.22641509433963</v>
      </c>
      <c r="BS49" s="116">
        <v>53</v>
      </c>
      <c r="BT49" s="2"/>
      <c r="BU49" s="3"/>
      <c r="BV49" s="3"/>
      <c r="BW49" s="3"/>
      <c r="BX49" s="3"/>
    </row>
    <row r="50" spans="1:76" ht="15">
      <c r="A50" s="64" t="s">
        <v>238</v>
      </c>
      <c r="B50" s="65"/>
      <c r="C50" s="65" t="s">
        <v>64</v>
      </c>
      <c r="D50" s="66">
        <v>163.12601920574062</v>
      </c>
      <c r="E50" s="68"/>
      <c r="F50" s="100" t="s">
        <v>848</v>
      </c>
      <c r="G50" s="65"/>
      <c r="H50" s="69" t="s">
        <v>238</v>
      </c>
      <c r="I50" s="70"/>
      <c r="J50" s="70"/>
      <c r="K50" s="69" t="s">
        <v>2416</v>
      </c>
      <c r="L50" s="73">
        <v>1</v>
      </c>
      <c r="M50" s="74">
        <v>8836.0234375</v>
      </c>
      <c r="N50" s="74">
        <v>4737.59521484375</v>
      </c>
      <c r="O50" s="75"/>
      <c r="P50" s="76"/>
      <c r="Q50" s="76"/>
      <c r="R50" s="86"/>
      <c r="S50" s="48">
        <v>0</v>
      </c>
      <c r="T50" s="48">
        <v>1</v>
      </c>
      <c r="U50" s="49">
        <v>0</v>
      </c>
      <c r="V50" s="49">
        <v>0.002288</v>
      </c>
      <c r="W50" s="49">
        <v>0.001706</v>
      </c>
      <c r="X50" s="49">
        <v>0.410722</v>
      </c>
      <c r="Y50" s="49">
        <v>0</v>
      </c>
      <c r="Z50" s="49">
        <v>0</v>
      </c>
      <c r="AA50" s="71">
        <v>50</v>
      </c>
      <c r="AB50" s="71"/>
      <c r="AC50" s="72"/>
      <c r="AD50" s="78" t="s">
        <v>1585</v>
      </c>
      <c r="AE50" s="78">
        <v>344</v>
      </c>
      <c r="AF50" s="78">
        <v>193</v>
      </c>
      <c r="AG50" s="78">
        <v>482</v>
      </c>
      <c r="AH50" s="78">
        <v>872</v>
      </c>
      <c r="AI50" s="78"/>
      <c r="AJ50" s="78" t="s">
        <v>1736</v>
      </c>
      <c r="AK50" s="78" t="s">
        <v>1511</v>
      </c>
      <c r="AL50" s="82" t="s">
        <v>1923</v>
      </c>
      <c r="AM50" s="78"/>
      <c r="AN50" s="80">
        <v>41367.288831018515</v>
      </c>
      <c r="AO50" s="82" t="s">
        <v>2040</v>
      </c>
      <c r="AP50" s="78" t="b">
        <v>0</v>
      </c>
      <c r="AQ50" s="78" t="b">
        <v>0</v>
      </c>
      <c r="AR50" s="78" t="b">
        <v>1</v>
      </c>
      <c r="AS50" s="78"/>
      <c r="AT50" s="78">
        <v>2</v>
      </c>
      <c r="AU50" s="82" t="s">
        <v>2150</v>
      </c>
      <c r="AV50" s="78" t="b">
        <v>0</v>
      </c>
      <c r="AW50" s="78" t="s">
        <v>2211</v>
      </c>
      <c r="AX50" s="82" t="s">
        <v>2259</v>
      </c>
      <c r="AY50" s="78" t="s">
        <v>66</v>
      </c>
      <c r="AZ50" s="78" t="str">
        <f>REPLACE(INDEX(GroupVertices[Group],MATCH(Vertices[[#This Row],[Vertex]],GroupVertices[Vertex],0)),1,1,"")</f>
        <v>10</v>
      </c>
      <c r="BA50" s="48"/>
      <c r="BB50" s="48"/>
      <c r="BC50" s="48"/>
      <c r="BD50" s="48"/>
      <c r="BE50" s="48"/>
      <c r="BF50" s="48"/>
      <c r="BG50" s="116" t="s">
        <v>3105</v>
      </c>
      <c r="BH50" s="116" t="s">
        <v>3105</v>
      </c>
      <c r="BI50" s="116" t="s">
        <v>3224</v>
      </c>
      <c r="BJ50" s="116" t="s">
        <v>3224</v>
      </c>
      <c r="BK50" s="116">
        <v>0</v>
      </c>
      <c r="BL50" s="120">
        <v>0</v>
      </c>
      <c r="BM50" s="116">
        <v>0</v>
      </c>
      <c r="BN50" s="120">
        <v>0</v>
      </c>
      <c r="BO50" s="116">
        <v>0</v>
      </c>
      <c r="BP50" s="120">
        <v>0</v>
      </c>
      <c r="BQ50" s="116">
        <v>16</v>
      </c>
      <c r="BR50" s="120">
        <v>100</v>
      </c>
      <c r="BS50" s="116">
        <v>16</v>
      </c>
      <c r="BT50" s="2"/>
      <c r="BU50" s="3"/>
      <c r="BV50" s="3"/>
      <c r="BW50" s="3"/>
      <c r="BX50" s="3"/>
    </row>
    <row r="51" spans="1:76" ht="15">
      <c r="A51" s="64" t="s">
        <v>308</v>
      </c>
      <c r="B51" s="65"/>
      <c r="C51" s="65" t="s">
        <v>64</v>
      </c>
      <c r="D51" s="66">
        <v>168.44955503183368</v>
      </c>
      <c r="E51" s="68"/>
      <c r="F51" s="100" t="s">
        <v>2181</v>
      </c>
      <c r="G51" s="65"/>
      <c r="H51" s="69" t="s">
        <v>308</v>
      </c>
      <c r="I51" s="70"/>
      <c r="J51" s="70"/>
      <c r="K51" s="69" t="s">
        <v>2417</v>
      </c>
      <c r="L51" s="73">
        <v>1128.4675652499182</v>
      </c>
      <c r="M51" s="74">
        <v>9354.76953125</v>
      </c>
      <c r="N51" s="74">
        <v>4878.28662109375</v>
      </c>
      <c r="O51" s="75"/>
      <c r="P51" s="76"/>
      <c r="Q51" s="76"/>
      <c r="R51" s="86"/>
      <c r="S51" s="48">
        <v>9</v>
      </c>
      <c r="T51" s="48">
        <v>1</v>
      </c>
      <c r="U51" s="49">
        <v>983.333333</v>
      </c>
      <c r="V51" s="49">
        <v>0.003145</v>
      </c>
      <c r="W51" s="49">
        <v>0.015835</v>
      </c>
      <c r="X51" s="49">
        <v>2.760584</v>
      </c>
      <c r="Y51" s="49">
        <v>0.07142857142857142</v>
      </c>
      <c r="Z51" s="49">
        <v>0</v>
      </c>
      <c r="AA51" s="71">
        <v>51</v>
      </c>
      <c r="AB51" s="71"/>
      <c r="AC51" s="72"/>
      <c r="AD51" s="78" t="s">
        <v>1586</v>
      </c>
      <c r="AE51" s="78">
        <v>759</v>
      </c>
      <c r="AF51" s="78">
        <v>1096</v>
      </c>
      <c r="AG51" s="78">
        <v>1568</v>
      </c>
      <c r="AH51" s="78">
        <v>1697</v>
      </c>
      <c r="AI51" s="78"/>
      <c r="AJ51" s="78" t="s">
        <v>1737</v>
      </c>
      <c r="AK51" s="78" t="s">
        <v>1505</v>
      </c>
      <c r="AL51" s="82" t="s">
        <v>1924</v>
      </c>
      <c r="AM51" s="78"/>
      <c r="AN51" s="80">
        <v>42751.34835648148</v>
      </c>
      <c r="AO51" s="82" t="s">
        <v>2041</v>
      </c>
      <c r="AP51" s="78" t="b">
        <v>0</v>
      </c>
      <c r="AQ51" s="78" t="b">
        <v>0</v>
      </c>
      <c r="AR51" s="78" t="b">
        <v>0</v>
      </c>
      <c r="AS51" s="78"/>
      <c r="AT51" s="78">
        <v>6</v>
      </c>
      <c r="AU51" s="82" t="s">
        <v>2143</v>
      </c>
      <c r="AV51" s="78" t="b">
        <v>0</v>
      </c>
      <c r="AW51" s="78" t="s">
        <v>2211</v>
      </c>
      <c r="AX51" s="82" t="s">
        <v>2260</v>
      </c>
      <c r="AY51" s="78" t="s">
        <v>66</v>
      </c>
      <c r="AZ51" s="78" t="str">
        <f>REPLACE(INDEX(GroupVertices[Group],MATCH(Vertices[[#This Row],[Vertex]],GroupVertices[Vertex],0)),1,1,"")</f>
        <v>10</v>
      </c>
      <c r="BA51" s="48" t="s">
        <v>601</v>
      </c>
      <c r="BB51" s="48" t="s">
        <v>601</v>
      </c>
      <c r="BC51" s="48" t="s">
        <v>653</v>
      </c>
      <c r="BD51" s="48" t="s">
        <v>653</v>
      </c>
      <c r="BE51" s="48" t="s">
        <v>3038</v>
      </c>
      <c r="BF51" s="48" t="s">
        <v>3062</v>
      </c>
      <c r="BG51" s="116" t="s">
        <v>3106</v>
      </c>
      <c r="BH51" s="116" t="s">
        <v>3179</v>
      </c>
      <c r="BI51" s="116" t="s">
        <v>3225</v>
      </c>
      <c r="BJ51" s="116" t="s">
        <v>3287</v>
      </c>
      <c r="BK51" s="116">
        <v>0</v>
      </c>
      <c r="BL51" s="120">
        <v>0</v>
      </c>
      <c r="BM51" s="116">
        <v>0</v>
      </c>
      <c r="BN51" s="120">
        <v>0</v>
      </c>
      <c r="BO51" s="116">
        <v>0</v>
      </c>
      <c r="BP51" s="120">
        <v>0</v>
      </c>
      <c r="BQ51" s="116">
        <v>217</v>
      </c>
      <c r="BR51" s="120">
        <v>100</v>
      </c>
      <c r="BS51" s="116">
        <v>217</v>
      </c>
      <c r="BT51" s="2"/>
      <c r="BU51" s="3"/>
      <c r="BV51" s="3"/>
      <c r="BW51" s="3"/>
      <c r="BX51" s="3"/>
    </row>
    <row r="52" spans="1:76" ht="15">
      <c r="A52" s="64" t="s">
        <v>239</v>
      </c>
      <c r="B52" s="65"/>
      <c r="C52" s="65" t="s">
        <v>64</v>
      </c>
      <c r="D52" s="66">
        <v>169.6875866192972</v>
      </c>
      <c r="E52" s="68"/>
      <c r="F52" s="100" t="s">
        <v>849</v>
      </c>
      <c r="G52" s="65"/>
      <c r="H52" s="69" t="s">
        <v>239</v>
      </c>
      <c r="I52" s="70"/>
      <c r="J52" s="70"/>
      <c r="K52" s="69" t="s">
        <v>2418</v>
      </c>
      <c r="L52" s="73">
        <v>158.46326641117355</v>
      </c>
      <c r="M52" s="74">
        <v>9146.5048828125</v>
      </c>
      <c r="N52" s="74">
        <v>6211.1435546875</v>
      </c>
      <c r="O52" s="75"/>
      <c r="P52" s="76"/>
      <c r="Q52" s="76"/>
      <c r="R52" s="86"/>
      <c r="S52" s="48">
        <v>0</v>
      </c>
      <c r="T52" s="48">
        <v>2</v>
      </c>
      <c r="U52" s="49">
        <v>137.333333</v>
      </c>
      <c r="V52" s="49">
        <v>0.003257</v>
      </c>
      <c r="W52" s="49">
        <v>0.008963</v>
      </c>
      <c r="X52" s="49">
        <v>0.628975</v>
      </c>
      <c r="Y52" s="49">
        <v>0</v>
      </c>
      <c r="Z52" s="49">
        <v>0</v>
      </c>
      <c r="AA52" s="71">
        <v>52</v>
      </c>
      <c r="AB52" s="71"/>
      <c r="AC52" s="72"/>
      <c r="AD52" s="78" t="s">
        <v>1587</v>
      </c>
      <c r="AE52" s="78">
        <v>3842</v>
      </c>
      <c r="AF52" s="78">
        <v>1306</v>
      </c>
      <c r="AG52" s="78">
        <v>76734</v>
      </c>
      <c r="AH52" s="78">
        <v>137060</v>
      </c>
      <c r="AI52" s="78"/>
      <c r="AJ52" s="78" t="s">
        <v>1738</v>
      </c>
      <c r="AK52" s="78" t="s">
        <v>1856</v>
      </c>
      <c r="AL52" s="82" t="s">
        <v>1925</v>
      </c>
      <c r="AM52" s="78"/>
      <c r="AN52" s="80">
        <v>42086.69228009259</v>
      </c>
      <c r="AO52" s="82" t="s">
        <v>2042</v>
      </c>
      <c r="AP52" s="78" t="b">
        <v>0</v>
      </c>
      <c r="AQ52" s="78" t="b">
        <v>0</v>
      </c>
      <c r="AR52" s="78" t="b">
        <v>0</v>
      </c>
      <c r="AS52" s="78"/>
      <c r="AT52" s="78">
        <v>395</v>
      </c>
      <c r="AU52" s="82" t="s">
        <v>2143</v>
      </c>
      <c r="AV52" s="78" t="b">
        <v>0</v>
      </c>
      <c r="AW52" s="78" t="s">
        <v>2211</v>
      </c>
      <c r="AX52" s="82" t="s">
        <v>2261</v>
      </c>
      <c r="AY52" s="78" t="s">
        <v>66</v>
      </c>
      <c r="AZ52" s="78" t="str">
        <f>REPLACE(INDEX(GroupVertices[Group],MATCH(Vertices[[#This Row],[Vertex]],GroupVertices[Vertex],0)),1,1,"")</f>
        <v>10</v>
      </c>
      <c r="BA52" s="48"/>
      <c r="BB52" s="48"/>
      <c r="BC52" s="48"/>
      <c r="BD52" s="48"/>
      <c r="BE52" s="48" t="s">
        <v>678</v>
      </c>
      <c r="BF52" s="48" t="s">
        <v>678</v>
      </c>
      <c r="BG52" s="116" t="s">
        <v>3107</v>
      </c>
      <c r="BH52" s="116" t="s">
        <v>3107</v>
      </c>
      <c r="BI52" s="116" t="s">
        <v>3226</v>
      </c>
      <c r="BJ52" s="116" t="s">
        <v>3226</v>
      </c>
      <c r="BK52" s="116">
        <v>1</v>
      </c>
      <c r="BL52" s="120">
        <v>2.380952380952381</v>
      </c>
      <c r="BM52" s="116">
        <v>0</v>
      </c>
      <c r="BN52" s="120">
        <v>0</v>
      </c>
      <c r="BO52" s="116">
        <v>0</v>
      </c>
      <c r="BP52" s="120">
        <v>0</v>
      </c>
      <c r="BQ52" s="116">
        <v>41</v>
      </c>
      <c r="BR52" s="120">
        <v>97.61904761904762</v>
      </c>
      <c r="BS52" s="116">
        <v>42</v>
      </c>
      <c r="BT52" s="2"/>
      <c r="BU52" s="3"/>
      <c r="BV52" s="3"/>
      <c r="BW52" s="3"/>
      <c r="BX52" s="3"/>
    </row>
    <row r="53" spans="1:76" ht="15">
      <c r="A53" s="64" t="s">
        <v>240</v>
      </c>
      <c r="B53" s="65"/>
      <c r="C53" s="65" t="s">
        <v>64</v>
      </c>
      <c r="D53" s="66">
        <v>163.32056702662774</v>
      </c>
      <c r="E53" s="68"/>
      <c r="F53" s="100" t="s">
        <v>850</v>
      </c>
      <c r="G53" s="65"/>
      <c r="H53" s="69" t="s">
        <v>240</v>
      </c>
      <c r="I53" s="70"/>
      <c r="J53" s="70"/>
      <c r="K53" s="69" t="s">
        <v>2419</v>
      </c>
      <c r="L53" s="73">
        <v>1</v>
      </c>
      <c r="M53" s="74">
        <v>3320.005859375</v>
      </c>
      <c r="N53" s="74">
        <v>2274.7861328125</v>
      </c>
      <c r="O53" s="75"/>
      <c r="P53" s="76"/>
      <c r="Q53" s="76"/>
      <c r="R53" s="86"/>
      <c r="S53" s="48">
        <v>0</v>
      </c>
      <c r="T53" s="48">
        <v>1</v>
      </c>
      <c r="U53" s="49">
        <v>0</v>
      </c>
      <c r="V53" s="49">
        <v>0.002525</v>
      </c>
      <c r="W53" s="49">
        <v>0.001971</v>
      </c>
      <c r="X53" s="49">
        <v>0.390303</v>
      </c>
      <c r="Y53" s="49">
        <v>0</v>
      </c>
      <c r="Z53" s="49">
        <v>0</v>
      </c>
      <c r="AA53" s="71">
        <v>53</v>
      </c>
      <c r="AB53" s="71"/>
      <c r="AC53" s="72"/>
      <c r="AD53" s="78" t="s">
        <v>1588</v>
      </c>
      <c r="AE53" s="78">
        <v>330</v>
      </c>
      <c r="AF53" s="78">
        <v>226</v>
      </c>
      <c r="AG53" s="78">
        <v>554</v>
      </c>
      <c r="AH53" s="78">
        <v>1537</v>
      </c>
      <c r="AI53" s="78"/>
      <c r="AJ53" s="78" t="s">
        <v>1739</v>
      </c>
      <c r="AK53" s="78" t="s">
        <v>1842</v>
      </c>
      <c r="AL53" s="82" t="s">
        <v>1913</v>
      </c>
      <c r="AM53" s="78"/>
      <c r="AN53" s="80">
        <v>41604.81701388889</v>
      </c>
      <c r="AO53" s="82" t="s">
        <v>2043</v>
      </c>
      <c r="AP53" s="78" t="b">
        <v>0</v>
      </c>
      <c r="AQ53" s="78" t="b">
        <v>0</v>
      </c>
      <c r="AR53" s="78" t="b">
        <v>1</v>
      </c>
      <c r="AS53" s="78"/>
      <c r="AT53" s="78">
        <v>4</v>
      </c>
      <c r="AU53" s="82" t="s">
        <v>2143</v>
      </c>
      <c r="AV53" s="78" t="b">
        <v>0</v>
      </c>
      <c r="AW53" s="78" t="s">
        <v>2211</v>
      </c>
      <c r="AX53" s="82" t="s">
        <v>2262</v>
      </c>
      <c r="AY53" s="78" t="s">
        <v>66</v>
      </c>
      <c r="AZ53" s="78" t="str">
        <f>REPLACE(INDEX(GroupVertices[Group],MATCH(Vertices[[#This Row],[Vertex]],GroupVertices[Vertex],0)),1,1,"")</f>
        <v>4</v>
      </c>
      <c r="BA53" s="48"/>
      <c r="BB53" s="48"/>
      <c r="BC53" s="48"/>
      <c r="BD53" s="48"/>
      <c r="BE53" s="48" t="s">
        <v>683</v>
      </c>
      <c r="BF53" s="48" t="s">
        <v>683</v>
      </c>
      <c r="BG53" s="116" t="s">
        <v>3108</v>
      </c>
      <c r="BH53" s="116" t="s">
        <v>3108</v>
      </c>
      <c r="BI53" s="116" t="s">
        <v>3227</v>
      </c>
      <c r="BJ53" s="116" t="s">
        <v>3227</v>
      </c>
      <c r="BK53" s="116">
        <v>0</v>
      </c>
      <c r="BL53" s="120">
        <v>0</v>
      </c>
      <c r="BM53" s="116">
        <v>0</v>
      </c>
      <c r="BN53" s="120">
        <v>0</v>
      </c>
      <c r="BO53" s="116">
        <v>0</v>
      </c>
      <c r="BP53" s="120">
        <v>0</v>
      </c>
      <c r="BQ53" s="116">
        <v>14</v>
      </c>
      <c r="BR53" s="120">
        <v>100</v>
      </c>
      <c r="BS53" s="116">
        <v>14</v>
      </c>
      <c r="BT53" s="2"/>
      <c r="BU53" s="3"/>
      <c r="BV53" s="3"/>
      <c r="BW53" s="3"/>
      <c r="BX53" s="3"/>
    </row>
    <row r="54" spans="1:76" ht="15">
      <c r="A54" s="64" t="s">
        <v>241</v>
      </c>
      <c r="B54" s="65"/>
      <c r="C54" s="65" t="s">
        <v>64</v>
      </c>
      <c r="D54" s="66">
        <v>163.30288086109255</v>
      </c>
      <c r="E54" s="68"/>
      <c r="F54" s="100" t="s">
        <v>851</v>
      </c>
      <c r="G54" s="65"/>
      <c r="H54" s="69" t="s">
        <v>241</v>
      </c>
      <c r="I54" s="70"/>
      <c r="J54" s="70"/>
      <c r="K54" s="69" t="s">
        <v>2420</v>
      </c>
      <c r="L54" s="73">
        <v>1</v>
      </c>
      <c r="M54" s="74">
        <v>3508.174072265625</v>
      </c>
      <c r="N54" s="74">
        <v>8899.8525390625</v>
      </c>
      <c r="O54" s="75"/>
      <c r="P54" s="76"/>
      <c r="Q54" s="76"/>
      <c r="R54" s="86"/>
      <c r="S54" s="48">
        <v>0</v>
      </c>
      <c r="T54" s="48">
        <v>1</v>
      </c>
      <c r="U54" s="49">
        <v>0</v>
      </c>
      <c r="V54" s="49">
        <v>0.002519</v>
      </c>
      <c r="W54" s="49">
        <v>0.003888</v>
      </c>
      <c r="X54" s="49">
        <v>0.39648</v>
      </c>
      <c r="Y54" s="49">
        <v>0</v>
      </c>
      <c r="Z54" s="49">
        <v>0</v>
      </c>
      <c r="AA54" s="71">
        <v>54</v>
      </c>
      <c r="AB54" s="71"/>
      <c r="AC54" s="72"/>
      <c r="AD54" s="78" t="s">
        <v>1589</v>
      </c>
      <c r="AE54" s="78">
        <v>548</v>
      </c>
      <c r="AF54" s="78">
        <v>223</v>
      </c>
      <c r="AG54" s="78">
        <v>7704</v>
      </c>
      <c r="AH54" s="78">
        <v>22916</v>
      </c>
      <c r="AI54" s="78"/>
      <c r="AJ54" s="78" t="s">
        <v>1740</v>
      </c>
      <c r="AK54" s="78" t="s">
        <v>1503</v>
      </c>
      <c r="AL54" s="82" t="s">
        <v>1926</v>
      </c>
      <c r="AM54" s="78"/>
      <c r="AN54" s="80">
        <v>40359.670648148145</v>
      </c>
      <c r="AO54" s="82" t="s">
        <v>2044</v>
      </c>
      <c r="AP54" s="78" t="b">
        <v>0</v>
      </c>
      <c r="AQ54" s="78" t="b">
        <v>0</v>
      </c>
      <c r="AR54" s="78" t="b">
        <v>0</v>
      </c>
      <c r="AS54" s="78"/>
      <c r="AT54" s="78">
        <v>7</v>
      </c>
      <c r="AU54" s="82" t="s">
        <v>2151</v>
      </c>
      <c r="AV54" s="78" t="b">
        <v>0</v>
      </c>
      <c r="AW54" s="78" t="s">
        <v>2211</v>
      </c>
      <c r="AX54" s="82" t="s">
        <v>2263</v>
      </c>
      <c r="AY54" s="78" t="s">
        <v>66</v>
      </c>
      <c r="AZ54" s="78" t="str">
        <f>REPLACE(INDEX(GroupVertices[Group],MATCH(Vertices[[#This Row],[Vertex]],GroupVertices[Vertex],0)),1,1,"")</f>
        <v>3</v>
      </c>
      <c r="BA54" s="48" t="s">
        <v>569</v>
      </c>
      <c r="BB54" s="48" t="s">
        <v>569</v>
      </c>
      <c r="BC54" s="48" t="s">
        <v>641</v>
      </c>
      <c r="BD54" s="48" t="s">
        <v>641</v>
      </c>
      <c r="BE54" s="48" t="s">
        <v>684</v>
      </c>
      <c r="BF54" s="48" t="s">
        <v>684</v>
      </c>
      <c r="BG54" s="116" t="s">
        <v>3109</v>
      </c>
      <c r="BH54" s="116" t="s">
        <v>3109</v>
      </c>
      <c r="BI54" s="116" t="s">
        <v>3228</v>
      </c>
      <c r="BJ54" s="116" t="s">
        <v>3228</v>
      </c>
      <c r="BK54" s="116">
        <v>0</v>
      </c>
      <c r="BL54" s="120">
        <v>0</v>
      </c>
      <c r="BM54" s="116">
        <v>0</v>
      </c>
      <c r="BN54" s="120">
        <v>0</v>
      </c>
      <c r="BO54" s="116">
        <v>0</v>
      </c>
      <c r="BP54" s="120">
        <v>0</v>
      </c>
      <c r="BQ54" s="116">
        <v>9</v>
      </c>
      <c r="BR54" s="120">
        <v>100</v>
      </c>
      <c r="BS54" s="116">
        <v>9</v>
      </c>
      <c r="BT54" s="2"/>
      <c r="BU54" s="3"/>
      <c r="BV54" s="3"/>
      <c r="BW54" s="3"/>
      <c r="BX54" s="3"/>
    </row>
    <row r="55" spans="1:76" ht="15">
      <c r="A55" s="64" t="s">
        <v>242</v>
      </c>
      <c r="B55" s="65"/>
      <c r="C55" s="65" t="s">
        <v>64</v>
      </c>
      <c r="D55" s="66">
        <v>167.4237574307925</v>
      </c>
      <c r="E55" s="68"/>
      <c r="F55" s="100" t="s">
        <v>852</v>
      </c>
      <c r="G55" s="65"/>
      <c r="H55" s="69" t="s">
        <v>242</v>
      </c>
      <c r="I55" s="70"/>
      <c r="J55" s="70"/>
      <c r="K55" s="69" t="s">
        <v>2421</v>
      </c>
      <c r="L55" s="73">
        <v>1</v>
      </c>
      <c r="M55" s="74">
        <v>9744.8017578125</v>
      </c>
      <c r="N55" s="74">
        <v>5842.72900390625</v>
      </c>
      <c r="O55" s="75"/>
      <c r="P55" s="76"/>
      <c r="Q55" s="76"/>
      <c r="R55" s="86"/>
      <c r="S55" s="48">
        <v>0</v>
      </c>
      <c r="T55" s="48">
        <v>1</v>
      </c>
      <c r="U55" s="49">
        <v>0</v>
      </c>
      <c r="V55" s="49">
        <v>0.002288</v>
      </c>
      <c r="W55" s="49">
        <v>0.001706</v>
      </c>
      <c r="X55" s="49">
        <v>0.410722</v>
      </c>
      <c r="Y55" s="49">
        <v>0</v>
      </c>
      <c r="Z55" s="49">
        <v>0</v>
      </c>
      <c r="AA55" s="71">
        <v>55</v>
      </c>
      <c r="AB55" s="71"/>
      <c r="AC55" s="72"/>
      <c r="AD55" s="78" t="s">
        <v>1590</v>
      </c>
      <c r="AE55" s="78">
        <v>795</v>
      </c>
      <c r="AF55" s="78">
        <v>922</v>
      </c>
      <c r="AG55" s="78">
        <v>3589</v>
      </c>
      <c r="AH55" s="78">
        <v>8836</v>
      </c>
      <c r="AI55" s="78"/>
      <c r="AJ55" s="78" t="s">
        <v>1741</v>
      </c>
      <c r="AK55" s="78" t="s">
        <v>1857</v>
      </c>
      <c r="AL55" s="82" t="s">
        <v>1927</v>
      </c>
      <c r="AM55" s="78"/>
      <c r="AN55" s="80">
        <v>43041.51283564815</v>
      </c>
      <c r="AO55" s="82" t="s">
        <v>2045</v>
      </c>
      <c r="AP55" s="78" t="b">
        <v>1</v>
      </c>
      <c r="AQ55" s="78" t="b">
        <v>0</v>
      </c>
      <c r="AR55" s="78" t="b">
        <v>1</v>
      </c>
      <c r="AS55" s="78"/>
      <c r="AT55" s="78">
        <v>2</v>
      </c>
      <c r="AU55" s="78"/>
      <c r="AV55" s="78" t="b">
        <v>0</v>
      </c>
      <c r="AW55" s="78" t="s">
        <v>2211</v>
      </c>
      <c r="AX55" s="82" t="s">
        <v>2264</v>
      </c>
      <c r="AY55" s="78" t="s">
        <v>66</v>
      </c>
      <c r="AZ55" s="78" t="str">
        <f>REPLACE(INDEX(GroupVertices[Group],MATCH(Vertices[[#This Row],[Vertex]],GroupVertices[Vertex],0)),1,1,"")</f>
        <v>10</v>
      </c>
      <c r="BA55" s="48"/>
      <c r="BB55" s="48"/>
      <c r="BC55" s="48"/>
      <c r="BD55" s="48"/>
      <c r="BE55" s="48"/>
      <c r="BF55" s="48"/>
      <c r="BG55" s="116" t="s">
        <v>3107</v>
      </c>
      <c r="BH55" s="116" t="s">
        <v>3107</v>
      </c>
      <c r="BI55" s="116" t="s">
        <v>3226</v>
      </c>
      <c r="BJ55" s="116" t="s">
        <v>3226</v>
      </c>
      <c r="BK55" s="116">
        <v>0</v>
      </c>
      <c r="BL55" s="120">
        <v>0</v>
      </c>
      <c r="BM55" s="116">
        <v>0</v>
      </c>
      <c r="BN55" s="120">
        <v>0</v>
      </c>
      <c r="BO55" s="116">
        <v>0</v>
      </c>
      <c r="BP55" s="120">
        <v>0</v>
      </c>
      <c r="BQ55" s="116">
        <v>16</v>
      </c>
      <c r="BR55" s="120">
        <v>100</v>
      </c>
      <c r="BS55" s="116">
        <v>16</v>
      </c>
      <c r="BT55" s="2"/>
      <c r="BU55" s="3"/>
      <c r="BV55" s="3"/>
      <c r="BW55" s="3"/>
      <c r="BX55" s="3"/>
    </row>
    <row r="56" spans="1:76" ht="15">
      <c r="A56" s="64" t="s">
        <v>243</v>
      </c>
      <c r="B56" s="65"/>
      <c r="C56" s="65" t="s">
        <v>64</v>
      </c>
      <c r="D56" s="66">
        <v>162.66028351331386</v>
      </c>
      <c r="E56" s="68"/>
      <c r="F56" s="100" t="s">
        <v>853</v>
      </c>
      <c r="G56" s="65"/>
      <c r="H56" s="69" t="s">
        <v>243</v>
      </c>
      <c r="I56" s="70"/>
      <c r="J56" s="70"/>
      <c r="K56" s="69" t="s">
        <v>2422</v>
      </c>
      <c r="L56" s="73">
        <v>1</v>
      </c>
      <c r="M56" s="74">
        <v>9485.7314453125</v>
      </c>
      <c r="N56" s="74">
        <v>6949.3046875</v>
      </c>
      <c r="O56" s="75"/>
      <c r="P56" s="76"/>
      <c r="Q56" s="76"/>
      <c r="R56" s="86"/>
      <c r="S56" s="48">
        <v>1</v>
      </c>
      <c r="T56" s="48">
        <v>1</v>
      </c>
      <c r="U56" s="49">
        <v>0</v>
      </c>
      <c r="V56" s="49">
        <v>0</v>
      </c>
      <c r="W56" s="49">
        <v>0</v>
      </c>
      <c r="X56" s="49">
        <v>0.999997</v>
      </c>
      <c r="Y56" s="49">
        <v>0</v>
      </c>
      <c r="Z56" s="49" t="s">
        <v>2596</v>
      </c>
      <c r="AA56" s="71">
        <v>56</v>
      </c>
      <c r="AB56" s="71"/>
      <c r="AC56" s="72"/>
      <c r="AD56" s="78" t="s">
        <v>1591</v>
      </c>
      <c r="AE56" s="78">
        <v>84</v>
      </c>
      <c r="AF56" s="78">
        <v>114</v>
      </c>
      <c r="AG56" s="78">
        <v>1366</v>
      </c>
      <c r="AH56" s="78">
        <v>1348</v>
      </c>
      <c r="AI56" s="78"/>
      <c r="AJ56" s="78" t="s">
        <v>1742</v>
      </c>
      <c r="AK56" s="78" t="s">
        <v>1503</v>
      </c>
      <c r="AL56" s="82" t="s">
        <v>1928</v>
      </c>
      <c r="AM56" s="78"/>
      <c r="AN56" s="80">
        <v>42272.26715277778</v>
      </c>
      <c r="AO56" s="82" t="s">
        <v>2046</v>
      </c>
      <c r="AP56" s="78" t="b">
        <v>0</v>
      </c>
      <c r="AQ56" s="78" t="b">
        <v>0</v>
      </c>
      <c r="AR56" s="78" t="b">
        <v>1</v>
      </c>
      <c r="AS56" s="78"/>
      <c r="AT56" s="78">
        <v>3</v>
      </c>
      <c r="AU56" s="82" t="s">
        <v>2152</v>
      </c>
      <c r="AV56" s="78" t="b">
        <v>0</v>
      </c>
      <c r="AW56" s="78" t="s">
        <v>2211</v>
      </c>
      <c r="AX56" s="82" t="s">
        <v>2265</v>
      </c>
      <c r="AY56" s="78" t="s">
        <v>66</v>
      </c>
      <c r="AZ56" s="78" t="str">
        <f>REPLACE(INDEX(GroupVertices[Group],MATCH(Vertices[[#This Row],[Vertex]],GroupVertices[Vertex],0)),1,1,"")</f>
        <v>6</v>
      </c>
      <c r="BA56" s="48" t="s">
        <v>572</v>
      </c>
      <c r="BB56" s="48" t="s">
        <v>572</v>
      </c>
      <c r="BC56" s="48" t="s">
        <v>644</v>
      </c>
      <c r="BD56" s="48" t="s">
        <v>644</v>
      </c>
      <c r="BE56" s="48" t="s">
        <v>685</v>
      </c>
      <c r="BF56" s="48" t="s">
        <v>685</v>
      </c>
      <c r="BG56" s="116" t="s">
        <v>3110</v>
      </c>
      <c r="BH56" s="116" t="s">
        <v>3110</v>
      </c>
      <c r="BI56" s="116" t="s">
        <v>3229</v>
      </c>
      <c r="BJ56" s="116" t="s">
        <v>3229</v>
      </c>
      <c r="BK56" s="116">
        <v>0</v>
      </c>
      <c r="BL56" s="120">
        <v>0</v>
      </c>
      <c r="BM56" s="116">
        <v>0</v>
      </c>
      <c r="BN56" s="120">
        <v>0</v>
      </c>
      <c r="BO56" s="116">
        <v>0</v>
      </c>
      <c r="BP56" s="120">
        <v>0</v>
      </c>
      <c r="BQ56" s="116">
        <v>20</v>
      </c>
      <c r="BR56" s="120">
        <v>100</v>
      </c>
      <c r="BS56" s="116">
        <v>20</v>
      </c>
      <c r="BT56" s="2"/>
      <c r="BU56" s="3"/>
      <c r="BV56" s="3"/>
      <c r="BW56" s="3"/>
      <c r="BX56" s="3"/>
    </row>
    <row r="57" spans="1:76" ht="15">
      <c r="A57" s="64" t="s">
        <v>244</v>
      </c>
      <c r="B57" s="65"/>
      <c r="C57" s="65" t="s">
        <v>64</v>
      </c>
      <c r="D57" s="66">
        <v>165.85558408667205</v>
      </c>
      <c r="E57" s="68"/>
      <c r="F57" s="100" t="s">
        <v>854</v>
      </c>
      <c r="G57" s="65"/>
      <c r="H57" s="69" t="s">
        <v>244</v>
      </c>
      <c r="I57" s="70"/>
      <c r="J57" s="70"/>
      <c r="K57" s="69" t="s">
        <v>2423</v>
      </c>
      <c r="L57" s="73">
        <v>1</v>
      </c>
      <c r="M57" s="74">
        <v>9804.087890625</v>
      </c>
      <c r="N57" s="74">
        <v>4141.48779296875</v>
      </c>
      <c r="O57" s="75"/>
      <c r="P57" s="76"/>
      <c r="Q57" s="76"/>
      <c r="R57" s="86"/>
      <c r="S57" s="48">
        <v>0</v>
      </c>
      <c r="T57" s="48">
        <v>1</v>
      </c>
      <c r="U57" s="49">
        <v>0</v>
      </c>
      <c r="V57" s="49">
        <v>0.002288</v>
      </c>
      <c r="W57" s="49">
        <v>0.001706</v>
      </c>
      <c r="X57" s="49">
        <v>0.410722</v>
      </c>
      <c r="Y57" s="49">
        <v>0</v>
      </c>
      <c r="Z57" s="49">
        <v>0</v>
      </c>
      <c r="AA57" s="71">
        <v>57</v>
      </c>
      <c r="AB57" s="71"/>
      <c r="AC57" s="72"/>
      <c r="AD57" s="78" t="s">
        <v>1592</v>
      </c>
      <c r="AE57" s="78">
        <v>511</v>
      </c>
      <c r="AF57" s="78">
        <v>656</v>
      </c>
      <c r="AG57" s="78">
        <v>1303</v>
      </c>
      <c r="AH57" s="78">
        <v>4352</v>
      </c>
      <c r="AI57" s="78"/>
      <c r="AJ57" s="78" t="s">
        <v>1743</v>
      </c>
      <c r="AK57" s="78"/>
      <c r="AL57" s="82" t="s">
        <v>1929</v>
      </c>
      <c r="AM57" s="78"/>
      <c r="AN57" s="80">
        <v>41786.69306712963</v>
      </c>
      <c r="AO57" s="82" t="s">
        <v>2047</v>
      </c>
      <c r="AP57" s="78" t="b">
        <v>1</v>
      </c>
      <c r="AQ57" s="78" t="b">
        <v>0</v>
      </c>
      <c r="AR57" s="78" t="b">
        <v>0</v>
      </c>
      <c r="AS57" s="78"/>
      <c r="AT57" s="78">
        <v>2</v>
      </c>
      <c r="AU57" s="82" t="s">
        <v>2143</v>
      </c>
      <c r="AV57" s="78" t="b">
        <v>0</v>
      </c>
      <c r="AW57" s="78" t="s">
        <v>2211</v>
      </c>
      <c r="AX57" s="82" t="s">
        <v>2266</v>
      </c>
      <c r="AY57" s="78" t="s">
        <v>66</v>
      </c>
      <c r="AZ57" s="78" t="str">
        <f>REPLACE(INDEX(GroupVertices[Group],MATCH(Vertices[[#This Row],[Vertex]],GroupVertices[Vertex],0)),1,1,"")</f>
        <v>10</v>
      </c>
      <c r="BA57" s="48"/>
      <c r="BB57" s="48"/>
      <c r="BC57" s="48"/>
      <c r="BD57" s="48"/>
      <c r="BE57" s="48"/>
      <c r="BF57" s="48"/>
      <c r="BG57" s="116" t="s">
        <v>3107</v>
      </c>
      <c r="BH57" s="116" t="s">
        <v>3107</v>
      </c>
      <c r="BI57" s="116" t="s">
        <v>3226</v>
      </c>
      <c r="BJ57" s="116" t="s">
        <v>3226</v>
      </c>
      <c r="BK57" s="116">
        <v>0</v>
      </c>
      <c r="BL57" s="120">
        <v>0</v>
      </c>
      <c r="BM57" s="116">
        <v>0</v>
      </c>
      <c r="BN57" s="120">
        <v>0</v>
      </c>
      <c r="BO57" s="116">
        <v>0</v>
      </c>
      <c r="BP57" s="120">
        <v>0</v>
      </c>
      <c r="BQ57" s="116">
        <v>16</v>
      </c>
      <c r="BR57" s="120">
        <v>100</v>
      </c>
      <c r="BS57" s="116">
        <v>16</v>
      </c>
      <c r="BT57" s="2"/>
      <c r="BU57" s="3"/>
      <c r="BV57" s="3"/>
      <c r="BW57" s="3"/>
      <c r="BX57" s="3"/>
    </row>
    <row r="58" spans="1:76" ht="15">
      <c r="A58" s="64" t="s">
        <v>245</v>
      </c>
      <c r="B58" s="65"/>
      <c r="C58" s="65" t="s">
        <v>64</v>
      </c>
      <c r="D58" s="66">
        <v>162.68976045587252</v>
      </c>
      <c r="E58" s="68"/>
      <c r="F58" s="100" t="s">
        <v>855</v>
      </c>
      <c r="G58" s="65"/>
      <c r="H58" s="69" t="s">
        <v>245</v>
      </c>
      <c r="I58" s="70"/>
      <c r="J58" s="70"/>
      <c r="K58" s="69" t="s">
        <v>2424</v>
      </c>
      <c r="L58" s="73">
        <v>1</v>
      </c>
      <c r="M58" s="74">
        <v>7988.8212890625</v>
      </c>
      <c r="N58" s="74">
        <v>6211.1435546875</v>
      </c>
      <c r="O58" s="75"/>
      <c r="P58" s="76"/>
      <c r="Q58" s="76"/>
      <c r="R58" s="86"/>
      <c r="S58" s="48">
        <v>0</v>
      </c>
      <c r="T58" s="48">
        <v>2</v>
      </c>
      <c r="U58" s="49">
        <v>0</v>
      </c>
      <c r="V58" s="49">
        <v>0.002882</v>
      </c>
      <c r="W58" s="49">
        <v>0.006345</v>
      </c>
      <c r="X58" s="49">
        <v>0.618773</v>
      </c>
      <c r="Y58" s="49">
        <v>0.5</v>
      </c>
      <c r="Z58" s="49">
        <v>0</v>
      </c>
      <c r="AA58" s="71">
        <v>58</v>
      </c>
      <c r="AB58" s="71"/>
      <c r="AC58" s="72"/>
      <c r="AD58" s="78" t="s">
        <v>1593</v>
      </c>
      <c r="AE58" s="78">
        <v>96</v>
      </c>
      <c r="AF58" s="78">
        <v>119</v>
      </c>
      <c r="AG58" s="78">
        <v>12184</v>
      </c>
      <c r="AH58" s="78">
        <v>16062</v>
      </c>
      <c r="AI58" s="78"/>
      <c r="AJ58" s="78" t="s">
        <v>1744</v>
      </c>
      <c r="AK58" s="78" t="s">
        <v>1858</v>
      </c>
      <c r="AL58" s="78"/>
      <c r="AM58" s="78"/>
      <c r="AN58" s="80">
        <v>40029.737592592595</v>
      </c>
      <c r="AO58" s="82" t="s">
        <v>2048</v>
      </c>
      <c r="AP58" s="78" t="b">
        <v>0</v>
      </c>
      <c r="AQ58" s="78" t="b">
        <v>0</v>
      </c>
      <c r="AR58" s="78" t="b">
        <v>1</v>
      </c>
      <c r="AS58" s="78"/>
      <c r="AT58" s="78">
        <v>6</v>
      </c>
      <c r="AU58" s="82" t="s">
        <v>2145</v>
      </c>
      <c r="AV58" s="78" t="b">
        <v>0</v>
      </c>
      <c r="AW58" s="78" t="s">
        <v>2211</v>
      </c>
      <c r="AX58" s="82" t="s">
        <v>2267</v>
      </c>
      <c r="AY58" s="78" t="s">
        <v>66</v>
      </c>
      <c r="AZ58" s="78" t="str">
        <f>REPLACE(INDEX(GroupVertices[Group],MATCH(Vertices[[#This Row],[Vertex]],GroupVertices[Vertex],0)),1,1,"")</f>
        <v>9</v>
      </c>
      <c r="BA58" s="48" t="s">
        <v>563</v>
      </c>
      <c r="BB58" s="48" t="s">
        <v>563</v>
      </c>
      <c r="BC58" s="48" t="s">
        <v>637</v>
      </c>
      <c r="BD58" s="48" t="s">
        <v>637</v>
      </c>
      <c r="BE58" s="48" t="s">
        <v>686</v>
      </c>
      <c r="BF58" s="48" t="s">
        <v>686</v>
      </c>
      <c r="BG58" s="116" t="s">
        <v>3111</v>
      </c>
      <c r="BH58" s="116" t="s">
        <v>3111</v>
      </c>
      <c r="BI58" s="116" t="s">
        <v>3230</v>
      </c>
      <c r="BJ58" s="116" t="s">
        <v>3230</v>
      </c>
      <c r="BK58" s="116">
        <v>0</v>
      </c>
      <c r="BL58" s="120">
        <v>0</v>
      </c>
      <c r="BM58" s="116">
        <v>0</v>
      </c>
      <c r="BN58" s="120">
        <v>0</v>
      </c>
      <c r="BO58" s="116">
        <v>0</v>
      </c>
      <c r="BP58" s="120">
        <v>0</v>
      </c>
      <c r="BQ58" s="116">
        <v>29</v>
      </c>
      <c r="BR58" s="120">
        <v>100</v>
      </c>
      <c r="BS58" s="116">
        <v>29</v>
      </c>
      <c r="BT58" s="2"/>
      <c r="BU58" s="3"/>
      <c r="BV58" s="3"/>
      <c r="BW58" s="3"/>
      <c r="BX58" s="3"/>
    </row>
    <row r="59" spans="1:76" ht="15">
      <c r="A59" s="64" t="s">
        <v>246</v>
      </c>
      <c r="B59" s="65"/>
      <c r="C59" s="65" t="s">
        <v>64</v>
      </c>
      <c r="D59" s="66">
        <v>163.59175489816735</v>
      </c>
      <c r="E59" s="68"/>
      <c r="F59" s="100" t="s">
        <v>856</v>
      </c>
      <c r="G59" s="65"/>
      <c r="H59" s="69" t="s">
        <v>246</v>
      </c>
      <c r="I59" s="70"/>
      <c r="J59" s="70"/>
      <c r="K59" s="69" t="s">
        <v>2425</v>
      </c>
      <c r="L59" s="73">
        <v>1</v>
      </c>
      <c r="M59" s="74">
        <v>705.8314819335938</v>
      </c>
      <c r="N59" s="74">
        <v>1452.1302490234375</v>
      </c>
      <c r="O59" s="75"/>
      <c r="P59" s="76"/>
      <c r="Q59" s="76"/>
      <c r="R59" s="86"/>
      <c r="S59" s="48">
        <v>0</v>
      </c>
      <c r="T59" s="48">
        <v>2</v>
      </c>
      <c r="U59" s="49">
        <v>0</v>
      </c>
      <c r="V59" s="49">
        <v>0.003333</v>
      </c>
      <c r="W59" s="49">
        <v>0.013383</v>
      </c>
      <c r="X59" s="49">
        <v>0.579094</v>
      </c>
      <c r="Y59" s="49">
        <v>1</v>
      </c>
      <c r="Z59" s="49">
        <v>0</v>
      </c>
      <c r="AA59" s="71">
        <v>59</v>
      </c>
      <c r="AB59" s="71"/>
      <c r="AC59" s="72"/>
      <c r="AD59" s="78" t="s">
        <v>1594</v>
      </c>
      <c r="AE59" s="78">
        <v>577</v>
      </c>
      <c r="AF59" s="78">
        <v>272</v>
      </c>
      <c r="AG59" s="78">
        <v>14665</v>
      </c>
      <c r="AH59" s="78">
        <v>14389</v>
      </c>
      <c r="AI59" s="78"/>
      <c r="AJ59" s="78" t="s">
        <v>1745</v>
      </c>
      <c r="AK59" s="78"/>
      <c r="AL59" s="78"/>
      <c r="AM59" s="78"/>
      <c r="AN59" s="80">
        <v>42470.798425925925</v>
      </c>
      <c r="AO59" s="78"/>
      <c r="AP59" s="78" t="b">
        <v>1</v>
      </c>
      <c r="AQ59" s="78" t="b">
        <v>0</v>
      </c>
      <c r="AR59" s="78" t="b">
        <v>0</v>
      </c>
      <c r="AS59" s="78"/>
      <c r="AT59" s="78">
        <v>43</v>
      </c>
      <c r="AU59" s="78"/>
      <c r="AV59" s="78" t="b">
        <v>0</v>
      </c>
      <c r="AW59" s="78" t="s">
        <v>2211</v>
      </c>
      <c r="AX59" s="82" t="s">
        <v>2268</v>
      </c>
      <c r="AY59" s="78" t="s">
        <v>66</v>
      </c>
      <c r="AZ59" s="78" t="str">
        <f>REPLACE(INDEX(GroupVertices[Group],MATCH(Vertices[[#This Row],[Vertex]],GroupVertices[Vertex],0)),1,1,"")</f>
        <v>2</v>
      </c>
      <c r="BA59" s="48"/>
      <c r="BB59" s="48"/>
      <c r="BC59" s="48"/>
      <c r="BD59" s="48"/>
      <c r="BE59" s="48"/>
      <c r="BF59" s="48"/>
      <c r="BG59" s="116" t="s">
        <v>3112</v>
      </c>
      <c r="BH59" s="116" t="s">
        <v>3112</v>
      </c>
      <c r="BI59" s="116" t="s">
        <v>3231</v>
      </c>
      <c r="BJ59" s="116" t="s">
        <v>3231</v>
      </c>
      <c r="BK59" s="116">
        <v>0</v>
      </c>
      <c r="BL59" s="120">
        <v>0</v>
      </c>
      <c r="BM59" s="116">
        <v>0</v>
      </c>
      <c r="BN59" s="120">
        <v>0</v>
      </c>
      <c r="BO59" s="116">
        <v>0</v>
      </c>
      <c r="BP59" s="120">
        <v>0</v>
      </c>
      <c r="BQ59" s="116">
        <v>28</v>
      </c>
      <c r="BR59" s="120">
        <v>100</v>
      </c>
      <c r="BS59" s="116">
        <v>28</v>
      </c>
      <c r="BT59" s="2"/>
      <c r="BU59" s="3"/>
      <c r="BV59" s="3"/>
      <c r="BW59" s="3"/>
      <c r="BX59" s="3"/>
    </row>
    <row r="60" spans="1:76" ht="15">
      <c r="A60" s="64" t="s">
        <v>247</v>
      </c>
      <c r="B60" s="65"/>
      <c r="C60" s="65" t="s">
        <v>64</v>
      </c>
      <c r="D60" s="66">
        <v>168.8327552850962</v>
      </c>
      <c r="E60" s="68"/>
      <c r="F60" s="100" t="s">
        <v>857</v>
      </c>
      <c r="G60" s="65"/>
      <c r="H60" s="69" t="s">
        <v>247</v>
      </c>
      <c r="I60" s="70"/>
      <c r="J60" s="70"/>
      <c r="K60" s="69" t="s">
        <v>2426</v>
      </c>
      <c r="L60" s="73">
        <v>1</v>
      </c>
      <c r="M60" s="74">
        <v>8849.017578125</v>
      </c>
      <c r="N60" s="74">
        <v>6949.3046875</v>
      </c>
      <c r="O60" s="75"/>
      <c r="P60" s="76"/>
      <c r="Q60" s="76"/>
      <c r="R60" s="86"/>
      <c r="S60" s="48">
        <v>1</v>
      </c>
      <c r="T60" s="48">
        <v>1</v>
      </c>
      <c r="U60" s="49">
        <v>0</v>
      </c>
      <c r="V60" s="49">
        <v>0</v>
      </c>
      <c r="W60" s="49">
        <v>0</v>
      </c>
      <c r="X60" s="49">
        <v>0.999997</v>
      </c>
      <c r="Y60" s="49">
        <v>0</v>
      </c>
      <c r="Z60" s="49" t="s">
        <v>2596</v>
      </c>
      <c r="AA60" s="71">
        <v>60</v>
      </c>
      <c r="AB60" s="71"/>
      <c r="AC60" s="72"/>
      <c r="AD60" s="78" t="s">
        <v>1595</v>
      </c>
      <c r="AE60" s="78">
        <v>94</v>
      </c>
      <c r="AF60" s="78">
        <v>1161</v>
      </c>
      <c r="AG60" s="78">
        <v>1643</v>
      </c>
      <c r="AH60" s="78">
        <v>4757</v>
      </c>
      <c r="AI60" s="78"/>
      <c r="AJ60" s="78" t="s">
        <v>1746</v>
      </c>
      <c r="AK60" s="78" t="s">
        <v>1859</v>
      </c>
      <c r="AL60" s="82" t="s">
        <v>1930</v>
      </c>
      <c r="AM60" s="78"/>
      <c r="AN60" s="80">
        <v>40241.21847222222</v>
      </c>
      <c r="AO60" s="82" t="s">
        <v>2049</v>
      </c>
      <c r="AP60" s="78" t="b">
        <v>0</v>
      </c>
      <c r="AQ60" s="78" t="b">
        <v>0</v>
      </c>
      <c r="AR60" s="78" t="b">
        <v>1</v>
      </c>
      <c r="AS60" s="78"/>
      <c r="AT60" s="78">
        <v>18</v>
      </c>
      <c r="AU60" s="82" t="s">
        <v>2153</v>
      </c>
      <c r="AV60" s="78" t="b">
        <v>0</v>
      </c>
      <c r="AW60" s="78" t="s">
        <v>2211</v>
      </c>
      <c r="AX60" s="82" t="s">
        <v>2269</v>
      </c>
      <c r="AY60" s="78" t="s">
        <v>66</v>
      </c>
      <c r="AZ60" s="78" t="str">
        <f>REPLACE(INDEX(GroupVertices[Group],MATCH(Vertices[[#This Row],[Vertex]],GroupVertices[Vertex],0)),1,1,"")</f>
        <v>6</v>
      </c>
      <c r="BA60" s="48" t="s">
        <v>573</v>
      </c>
      <c r="BB60" s="48" t="s">
        <v>573</v>
      </c>
      <c r="BC60" s="48" t="s">
        <v>635</v>
      </c>
      <c r="BD60" s="48" t="s">
        <v>635</v>
      </c>
      <c r="BE60" s="48" t="s">
        <v>3039</v>
      </c>
      <c r="BF60" s="48" t="s">
        <v>3039</v>
      </c>
      <c r="BG60" s="116" t="s">
        <v>3113</v>
      </c>
      <c r="BH60" s="116" t="s">
        <v>3113</v>
      </c>
      <c r="BI60" s="116" t="s">
        <v>3232</v>
      </c>
      <c r="BJ60" s="116" t="s">
        <v>3232</v>
      </c>
      <c r="BK60" s="116">
        <v>0</v>
      </c>
      <c r="BL60" s="120">
        <v>0</v>
      </c>
      <c r="BM60" s="116">
        <v>0</v>
      </c>
      <c r="BN60" s="120">
        <v>0</v>
      </c>
      <c r="BO60" s="116">
        <v>0</v>
      </c>
      <c r="BP60" s="120">
        <v>0</v>
      </c>
      <c r="BQ60" s="116">
        <v>17</v>
      </c>
      <c r="BR60" s="120">
        <v>100</v>
      </c>
      <c r="BS60" s="116">
        <v>17</v>
      </c>
      <c r="BT60" s="2"/>
      <c r="BU60" s="3"/>
      <c r="BV60" s="3"/>
      <c r="BW60" s="3"/>
      <c r="BX60" s="3"/>
    </row>
    <row r="61" spans="1:76" ht="15">
      <c r="A61" s="64" t="s">
        <v>248</v>
      </c>
      <c r="B61" s="65"/>
      <c r="C61" s="65" t="s">
        <v>64</v>
      </c>
      <c r="D61" s="66">
        <v>170.57189489605685</v>
      </c>
      <c r="E61" s="68"/>
      <c r="F61" s="100" t="s">
        <v>858</v>
      </c>
      <c r="G61" s="65"/>
      <c r="H61" s="69" t="s">
        <v>248</v>
      </c>
      <c r="I61" s="70"/>
      <c r="J61" s="70"/>
      <c r="K61" s="69" t="s">
        <v>2427</v>
      </c>
      <c r="L61" s="73">
        <v>1</v>
      </c>
      <c r="M61" s="74">
        <v>6922.63671875</v>
      </c>
      <c r="N61" s="74">
        <v>5662.5634765625</v>
      </c>
      <c r="O61" s="75"/>
      <c r="P61" s="76"/>
      <c r="Q61" s="76"/>
      <c r="R61" s="86"/>
      <c r="S61" s="48">
        <v>0</v>
      </c>
      <c r="T61" s="48">
        <v>1</v>
      </c>
      <c r="U61" s="49">
        <v>0</v>
      </c>
      <c r="V61" s="49">
        <v>0.055556</v>
      </c>
      <c r="W61" s="49">
        <v>0</v>
      </c>
      <c r="X61" s="49">
        <v>0.471023</v>
      </c>
      <c r="Y61" s="49">
        <v>0</v>
      </c>
      <c r="Z61" s="49">
        <v>0</v>
      </c>
      <c r="AA61" s="71">
        <v>61</v>
      </c>
      <c r="AB61" s="71"/>
      <c r="AC61" s="72"/>
      <c r="AD61" s="78" t="s">
        <v>1596</v>
      </c>
      <c r="AE61" s="78">
        <v>127</v>
      </c>
      <c r="AF61" s="78">
        <v>1456</v>
      </c>
      <c r="AG61" s="78">
        <v>93454</v>
      </c>
      <c r="AH61" s="78">
        <v>108</v>
      </c>
      <c r="AI61" s="78"/>
      <c r="AJ61" s="78" t="s">
        <v>1747</v>
      </c>
      <c r="AK61" s="78"/>
      <c r="AL61" s="78"/>
      <c r="AM61" s="78"/>
      <c r="AN61" s="80">
        <v>42403.93497685185</v>
      </c>
      <c r="AO61" s="82" t="s">
        <v>2050</v>
      </c>
      <c r="AP61" s="78" t="b">
        <v>1</v>
      </c>
      <c r="AQ61" s="78" t="b">
        <v>0</v>
      </c>
      <c r="AR61" s="78" t="b">
        <v>0</v>
      </c>
      <c r="AS61" s="78"/>
      <c r="AT61" s="78">
        <v>922</v>
      </c>
      <c r="AU61" s="78"/>
      <c r="AV61" s="78" t="b">
        <v>0</v>
      </c>
      <c r="AW61" s="78" t="s">
        <v>2211</v>
      </c>
      <c r="AX61" s="82" t="s">
        <v>2270</v>
      </c>
      <c r="AY61" s="78" t="s">
        <v>66</v>
      </c>
      <c r="AZ61" s="78" t="str">
        <f>REPLACE(INDEX(GroupVertices[Group],MATCH(Vertices[[#This Row],[Vertex]],GroupVertices[Vertex],0)),1,1,"")</f>
        <v>7</v>
      </c>
      <c r="BA61" s="48"/>
      <c r="BB61" s="48"/>
      <c r="BC61" s="48"/>
      <c r="BD61" s="48"/>
      <c r="BE61" s="48" t="s">
        <v>688</v>
      </c>
      <c r="BF61" s="48" t="s">
        <v>688</v>
      </c>
      <c r="BG61" s="116" t="s">
        <v>3114</v>
      </c>
      <c r="BH61" s="116" t="s">
        <v>3114</v>
      </c>
      <c r="BI61" s="116" t="s">
        <v>3233</v>
      </c>
      <c r="BJ61" s="116" t="s">
        <v>3233</v>
      </c>
      <c r="BK61" s="116">
        <v>0</v>
      </c>
      <c r="BL61" s="120">
        <v>0</v>
      </c>
      <c r="BM61" s="116">
        <v>0</v>
      </c>
      <c r="BN61" s="120">
        <v>0</v>
      </c>
      <c r="BO61" s="116">
        <v>0</v>
      </c>
      <c r="BP61" s="120">
        <v>0</v>
      </c>
      <c r="BQ61" s="116">
        <v>14</v>
      </c>
      <c r="BR61" s="120">
        <v>100</v>
      </c>
      <c r="BS61" s="116">
        <v>14</v>
      </c>
      <c r="BT61" s="2"/>
      <c r="BU61" s="3"/>
      <c r="BV61" s="3"/>
      <c r="BW61" s="3"/>
      <c r="BX61" s="3"/>
    </row>
    <row r="62" spans="1:76" ht="15">
      <c r="A62" s="64" t="s">
        <v>256</v>
      </c>
      <c r="B62" s="65"/>
      <c r="C62" s="65" t="s">
        <v>64</v>
      </c>
      <c r="D62" s="66">
        <v>164.14002602975833</v>
      </c>
      <c r="E62" s="68"/>
      <c r="F62" s="100" t="s">
        <v>866</v>
      </c>
      <c r="G62" s="65"/>
      <c r="H62" s="69" t="s">
        <v>256</v>
      </c>
      <c r="I62" s="70"/>
      <c r="J62" s="70"/>
      <c r="K62" s="69" t="s">
        <v>2428</v>
      </c>
      <c r="L62" s="73">
        <v>64.06174519637227</v>
      </c>
      <c r="M62" s="74">
        <v>6520.109375</v>
      </c>
      <c r="N62" s="74">
        <v>4721.80859375</v>
      </c>
      <c r="O62" s="75"/>
      <c r="P62" s="76"/>
      <c r="Q62" s="76"/>
      <c r="R62" s="86"/>
      <c r="S62" s="48">
        <v>6</v>
      </c>
      <c r="T62" s="48">
        <v>5</v>
      </c>
      <c r="U62" s="49">
        <v>55</v>
      </c>
      <c r="V62" s="49">
        <v>0.1</v>
      </c>
      <c r="W62" s="49">
        <v>0</v>
      </c>
      <c r="X62" s="49">
        <v>3.399071</v>
      </c>
      <c r="Y62" s="49">
        <v>0.05357142857142857</v>
      </c>
      <c r="Z62" s="49">
        <v>0.125</v>
      </c>
      <c r="AA62" s="71">
        <v>62</v>
      </c>
      <c r="AB62" s="71"/>
      <c r="AC62" s="72"/>
      <c r="AD62" s="78" t="s">
        <v>1597</v>
      </c>
      <c r="AE62" s="78">
        <v>283</v>
      </c>
      <c r="AF62" s="78">
        <v>365</v>
      </c>
      <c r="AG62" s="78">
        <v>1761</v>
      </c>
      <c r="AH62" s="78">
        <v>387</v>
      </c>
      <c r="AI62" s="78"/>
      <c r="AJ62" s="78" t="s">
        <v>1748</v>
      </c>
      <c r="AK62" s="78" t="s">
        <v>1860</v>
      </c>
      <c r="AL62" s="78"/>
      <c r="AM62" s="78"/>
      <c r="AN62" s="80">
        <v>41330.861180555556</v>
      </c>
      <c r="AO62" s="82" t="s">
        <v>2051</v>
      </c>
      <c r="AP62" s="78" t="b">
        <v>0</v>
      </c>
      <c r="AQ62" s="78" t="b">
        <v>0</v>
      </c>
      <c r="AR62" s="78" t="b">
        <v>1</v>
      </c>
      <c r="AS62" s="78"/>
      <c r="AT62" s="78">
        <v>4</v>
      </c>
      <c r="AU62" s="82" t="s">
        <v>2143</v>
      </c>
      <c r="AV62" s="78" t="b">
        <v>0</v>
      </c>
      <c r="AW62" s="78" t="s">
        <v>2211</v>
      </c>
      <c r="AX62" s="82" t="s">
        <v>2271</v>
      </c>
      <c r="AY62" s="78" t="s">
        <v>66</v>
      </c>
      <c r="AZ62" s="78" t="str">
        <f>REPLACE(INDEX(GroupVertices[Group],MATCH(Vertices[[#This Row],[Vertex]],GroupVertices[Vertex],0)),1,1,"")</f>
        <v>7</v>
      </c>
      <c r="BA62" s="48" t="s">
        <v>3014</v>
      </c>
      <c r="BB62" s="48" t="s">
        <v>3014</v>
      </c>
      <c r="BC62" s="48" t="s">
        <v>635</v>
      </c>
      <c r="BD62" s="48" t="s">
        <v>635</v>
      </c>
      <c r="BE62" s="48" t="s">
        <v>3040</v>
      </c>
      <c r="BF62" s="48" t="s">
        <v>3063</v>
      </c>
      <c r="BG62" s="116" t="s">
        <v>3115</v>
      </c>
      <c r="BH62" s="116" t="s">
        <v>3180</v>
      </c>
      <c r="BI62" s="116" t="s">
        <v>3234</v>
      </c>
      <c r="BJ62" s="116" t="s">
        <v>3288</v>
      </c>
      <c r="BK62" s="116">
        <v>0</v>
      </c>
      <c r="BL62" s="120">
        <v>0</v>
      </c>
      <c r="BM62" s="116">
        <v>0</v>
      </c>
      <c r="BN62" s="120">
        <v>0</v>
      </c>
      <c r="BO62" s="116">
        <v>0</v>
      </c>
      <c r="BP62" s="120">
        <v>0</v>
      </c>
      <c r="BQ62" s="116">
        <v>137</v>
      </c>
      <c r="BR62" s="120">
        <v>100</v>
      </c>
      <c r="BS62" s="116">
        <v>137</v>
      </c>
      <c r="BT62" s="2"/>
      <c r="BU62" s="3"/>
      <c r="BV62" s="3"/>
      <c r="BW62" s="3"/>
      <c r="BX62" s="3"/>
    </row>
    <row r="63" spans="1:76" ht="15">
      <c r="A63" s="64" t="s">
        <v>249</v>
      </c>
      <c r="B63" s="65"/>
      <c r="C63" s="65" t="s">
        <v>64</v>
      </c>
      <c r="D63" s="66">
        <v>162.40678180730944</v>
      </c>
      <c r="E63" s="68"/>
      <c r="F63" s="100" t="s">
        <v>859</v>
      </c>
      <c r="G63" s="65"/>
      <c r="H63" s="69" t="s">
        <v>249</v>
      </c>
      <c r="I63" s="70"/>
      <c r="J63" s="70"/>
      <c r="K63" s="69" t="s">
        <v>2429</v>
      </c>
      <c r="L63" s="73">
        <v>1</v>
      </c>
      <c r="M63" s="74">
        <v>4156.3876953125</v>
      </c>
      <c r="N63" s="74">
        <v>8962.6318359375</v>
      </c>
      <c r="O63" s="75"/>
      <c r="P63" s="76"/>
      <c r="Q63" s="76"/>
      <c r="R63" s="86"/>
      <c r="S63" s="48">
        <v>0</v>
      </c>
      <c r="T63" s="48">
        <v>1</v>
      </c>
      <c r="U63" s="49">
        <v>0</v>
      </c>
      <c r="V63" s="49">
        <v>0.002519</v>
      </c>
      <c r="W63" s="49">
        <v>0.003888</v>
      </c>
      <c r="X63" s="49">
        <v>0.39648</v>
      </c>
      <c r="Y63" s="49">
        <v>0</v>
      </c>
      <c r="Z63" s="49">
        <v>0</v>
      </c>
      <c r="AA63" s="71">
        <v>63</v>
      </c>
      <c r="AB63" s="71"/>
      <c r="AC63" s="72"/>
      <c r="AD63" s="78" t="s">
        <v>1598</v>
      </c>
      <c r="AE63" s="78">
        <v>302</v>
      </c>
      <c r="AF63" s="78">
        <v>71</v>
      </c>
      <c r="AG63" s="78">
        <v>103</v>
      </c>
      <c r="AH63" s="78">
        <v>323</v>
      </c>
      <c r="AI63" s="78"/>
      <c r="AJ63" s="78" t="s">
        <v>1749</v>
      </c>
      <c r="AK63" s="78" t="s">
        <v>1842</v>
      </c>
      <c r="AL63" s="82" t="s">
        <v>1931</v>
      </c>
      <c r="AM63" s="78"/>
      <c r="AN63" s="80">
        <v>41279.78628472222</v>
      </c>
      <c r="AO63" s="82" t="s">
        <v>2052</v>
      </c>
      <c r="AP63" s="78" t="b">
        <v>1</v>
      </c>
      <c r="AQ63" s="78" t="b">
        <v>0</v>
      </c>
      <c r="AR63" s="78" t="b">
        <v>0</v>
      </c>
      <c r="AS63" s="78"/>
      <c r="AT63" s="78">
        <v>0</v>
      </c>
      <c r="AU63" s="82" t="s">
        <v>2143</v>
      </c>
      <c r="AV63" s="78" t="b">
        <v>0</v>
      </c>
      <c r="AW63" s="78" t="s">
        <v>2211</v>
      </c>
      <c r="AX63" s="82" t="s">
        <v>2272</v>
      </c>
      <c r="AY63" s="78" t="s">
        <v>66</v>
      </c>
      <c r="AZ63" s="78" t="str">
        <f>REPLACE(INDEX(GroupVertices[Group],MATCH(Vertices[[#This Row],[Vertex]],GroupVertices[Vertex],0)),1,1,"")</f>
        <v>3</v>
      </c>
      <c r="BA63" s="48"/>
      <c r="BB63" s="48"/>
      <c r="BC63" s="48"/>
      <c r="BD63" s="48"/>
      <c r="BE63" s="48" t="s">
        <v>686</v>
      </c>
      <c r="BF63" s="48" t="s">
        <v>686</v>
      </c>
      <c r="BG63" s="116" t="s">
        <v>3111</v>
      </c>
      <c r="BH63" s="116" t="s">
        <v>3111</v>
      </c>
      <c r="BI63" s="116" t="s">
        <v>3230</v>
      </c>
      <c r="BJ63" s="116" t="s">
        <v>3230</v>
      </c>
      <c r="BK63" s="116">
        <v>0</v>
      </c>
      <c r="BL63" s="120">
        <v>0</v>
      </c>
      <c r="BM63" s="116">
        <v>0</v>
      </c>
      <c r="BN63" s="120">
        <v>0</v>
      </c>
      <c r="BO63" s="116">
        <v>0</v>
      </c>
      <c r="BP63" s="120">
        <v>0</v>
      </c>
      <c r="BQ63" s="116">
        <v>17</v>
      </c>
      <c r="BR63" s="120">
        <v>100</v>
      </c>
      <c r="BS63" s="116">
        <v>17</v>
      </c>
      <c r="BT63" s="2"/>
      <c r="BU63" s="3"/>
      <c r="BV63" s="3"/>
      <c r="BW63" s="3"/>
      <c r="BX63" s="3"/>
    </row>
    <row r="64" spans="1:76" ht="15">
      <c r="A64" s="64" t="s">
        <v>250</v>
      </c>
      <c r="B64" s="65"/>
      <c r="C64" s="65" t="s">
        <v>64</v>
      </c>
      <c r="D64" s="66">
        <v>171.80992648352034</v>
      </c>
      <c r="E64" s="68"/>
      <c r="F64" s="100" t="s">
        <v>860</v>
      </c>
      <c r="G64" s="65"/>
      <c r="H64" s="69" t="s">
        <v>250</v>
      </c>
      <c r="I64" s="70"/>
      <c r="J64" s="70"/>
      <c r="K64" s="69" t="s">
        <v>2430</v>
      </c>
      <c r="L64" s="73">
        <v>1</v>
      </c>
      <c r="M64" s="74">
        <v>3320.005859375</v>
      </c>
      <c r="N64" s="74">
        <v>7763.8154296875</v>
      </c>
      <c r="O64" s="75"/>
      <c r="P64" s="76"/>
      <c r="Q64" s="76"/>
      <c r="R64" s="86"/>
      <c r="S64" s="48">
        <v>0</v>
      </c>
      <c r="T64" s="48">
        <v>1</v>
      </c>
      <c r="U64" s="49">
        <v>0</v>
      </c>
      <c r="V64" s="49">
        <v>0.002519</v>
      </c>
      <c r="W64" s="49">
        <v>0.003888</v>
      </c>
      <c r="X64" s="49">
        <v>0.39648</v>
      </c>
      <c r="Y64" s="49">
        <v>0</v>
      </c>
      <c r="Z64" s="49">
        <v>0</v>
      </c>
      <c r="AA64" s="71">
        <v>64</v>
      </c>
      <c r="AB64" s="71"/>
      <c r="AC64" s="72"/>
      <c r="AD64" s="78" t="s">
        <v>1599</v>
      </c>
      <c r="AE64" s="78">
        <v>2627</v>
      </c>
      <c r="AF64" s="78">
        <v>1666</v>
      </c>
      <c r="AG64" s="78">
        <v>1575</v>
      </c>
      <c r="AH64" s="78">
        <v>2177</v>
      </c>
      <c r="AI64" s="78"/>
      <c r="AJ64" s="78" t="s">
        <v>1750</v>
      </c>
      <c r="AK64" s="78"/>
      <c r="AL64" s="82" t="s">
        <v>1932</v>
      </c>
      <c r="AM64" s="78"/>
      <c r="AN64" s="80">
        <v>41871.42554398148</v>
      </c>
      <c r="AO64" s="82" t="s">
        <v>2053</v>
      </c>
      <c r="AP64" s="78" t="b">
        <v>0</v>
      </c>
      <c r="AQ64" s="78" t="b">
        <v>0</v>
      </c>
      <c r="AR64" s="78" t="b">
        <v>0</v>
      </c>
      <c r="AS64" s="78"/>
      <c r="AT64" s="78">
        <v>19</v>
      </c>
      <c r="AU64" s="82" t="s">
        <v>2143</v>
      </c>
      <c r="AV64" s="78" t="b">
        <v>0</v>
      </c>
      <c r="AW64" s="78" t="s">
        <v>2211</v>
      </c>
      <c r="AX64" s="82" t="s">
        <v>2273</v>
      </c>
      <c r="AY64" s="78" t="s">
        <v>66</v>
      </c>
      <c r="AZ64" s="78" t="str">
        <f>REPLACE(INDEX(GroupVertices[Group],MATCH(Vertices[[#This Row],[Vertex]],GroupVertices[Vertex],0)),1,1,"")</f>
        <v>3</v>
      </c>
      <c r="BA64" s="48"/>
      <c r="BB64" s="48"/>
      <c r="BC64" s="48"/>
      <c r="BD64" s="48"/>
      <c r="BE64" s="48" t="s">
        <v>686</v>
      </c>
      <c r="BF64" s="48" t="s">
        <v>686</v>
      </c>
      <c r="BG64" s="116" t="s">
        <v>3111</v>
      </c>
      <c r="BH64" s="116" t="s">
        <v>3111</v>
      </c>
      <c r="BI64" s="116" t="s">
        <v>3230</v>
      </c>
      <c r="BJ64" s="116" t="s">
        <v>3230</v>
      </c>
      <c r="BK64" s="116">
        <v>0</v>
      </c>
      <c r="BL64" s="120">
        <v>0</v>
      </c>
      <c r="BM64" s="116">
        <v>0</v>
      </c>
      <c r="BN64" s="120">
        <v>0</v>
      </c>
      <c r="BO64" s="116">
        <v>0</v>
      </c>
      <c r="BP64" s="120">
        <v>0</v>
      </c>
      <c r="BQ64" s="116">
        <v>17</v>
      </c>
      <c r="BR64" s="120">
        <v>100</v>
      </c>
      <c r="BS64" s="116">
        <v>17</v>
      </c>
      <c r="BT64" s="2"/>
      <c r="BU64" s="3"/>
      <c r="BV64" s="3"/>
      <c r="BW64" s="3"/>
      <c r="BX64" s="3"/>
    </row>
    <row r="65" spans="1:76" ht="15">
      <c r="A65" s="64" t="s">
        <v>251</v>
      </c>
      <c r="B65" s="65"/>
      <c r="C65" s="65" t="s">
        <v>64</v>
      </c>
      <c r="D65" s="66">
        <v>179.29117450490696</v>
      </c>
      <c r="E65" s="68"/>
      <c r="F65" s="100" t="s">
        <v>861</v>
      </c>
      <c r="G65" s="65"/>
      <c r="H65" s="69" t="s">
        <v>251</v>
      </c>
      <c r="I65" s="70"/>
      <c r="J65" s="70"/>
      <c r="K65" s="69" t="s">
        <v>2431</v>
      </c>
      <c r="L65" s="73">
        <v>1</v>
      </c>
      <c r="M65" s="74">
        <v>4462.66259765625</v>
      </c>
      <c r="N65" s="74">
        <v>6768.6943359375</v>
      </c>
      <c r="O65" s="75"/>
      <c r="P65" s="76"/>
      <c r="Q65" s="76"/>
      <c r="R65" s="86"/>
      <c r="S65" s="48">
        <v>0</v>
      </c>
      <c r="T65" s="48">
        <v>1</v>
      </c>
      <c r="U65" s="49">
        <v>0</v>
      </c>
      <c r="V65" s="49">
        <v>0.002519</v>
      </c>
      <c r="W65" s="49">
        <v>0.003888</v>
      </c>
      <c r="X65" s="49">
        <v>0.39648</v>
      </c>
      <c r="Y65" s="49">
        <v>0</v>
      </c>
      <c r="Z65" s="49">
        <v>0</v>
      </c>
      <c r="AA65" s="71">
        <v>65</v>
      </c>
      <c r="AB65" s="71"/>
      <c r="AC65" s="72"/>
      <c r="AD65" s="78" t="s">
        <v>1600</v>
      </c>
      <c r="AE65" s="78">
        <v>3851</v>
      </c>
      <c r="AF65" s="78">
        <v>2935</v>
      </c>
      <c r="AG65" s="78">
        <v>36495</v>
      </c>
      <c r="AH65" s="78">
        <v>14595</v>
      </c>
      <c r="AI65" s="78"/>
      <c r="AJ65" s="78" t="s">
        <v>1751</v>
      </c>
      <c r="AK65" s="78" t="s">
        <v>1844</v>
      </c>
      <c r="AL65" s="82" t="s">
        <v>1933</v>
      </c>
      <c r="AM65" s="78"/>
      <c r="AN65" s="80">
        <v>41059.47712962963</v>
      </c>
      <c r="AO65" s="82" t="s">
        <v>2054</v>
      </c>
      <c r="AP65" s="78" t="b">
        <v>0</v>
      </c>
      <c r="AQ65" s="78" t="b">
        <v>0</v>
      </c>
      <c r="AR65" s="78" t="b">
        <v>0</v>
      </c>
      <c r="AS65" s="78"/>
      <c r="AT65" s="78">
        <v>109</v>
      </c>
      <c r="AU65" s="82" t="s">
        <v>2143</v>
      </c>
      <c r="AV65" s="78" t="b">
        <v>0</v>
      </c>
      <c r="AW65" s="78" t="s">
        <v>2211</v>
      </c>
      <c r="AX65" s="82" t="s">
        <v>2274</v>
      </c>
      <c r="AY65" s="78" t="s">
        <v>66</v>
      </c>
      <c r="AZ65" s="78" t="str">
        <f>REPLACE(INDEX(GroupVertices[Group],MATCH(Vertices[[#This Row],[Vertex]],GroupVertices[Vertex],0)),1,1,"")</f>
        <v>3</v>
      </c>
      <c r="BA65" s="48"/>
      <c r="BB65" s="48"/>
      <c r="BC65" s="48"/>
      <c r="BD65" s="48"/>
      <c r="BE65" s="48" t="s">
        <v>686</v>
      </c>
      <c r="BF65" s="48" t="s">
        <v>686</v>
      </c>
      <c r="BG65" s="116" t="s">
        <v>3111</v>
      </c>
      <c r="BH65" s="116" t="s">
        <v>3111</v>
      </c>
      <c r="BI65" s="116" t="s">
        <v>3230</v>
      </c>
      <c r="BJ65" s="116" t="s">
        <v>3230</v>
      </c>
      <c r="BK65" s="116">
        <v>0</v>
      </c>
      <c r="BL65" s="120">
        <v>0</v>
      </c>
      <c r="BM65" s="116">
        <v>0</v>
      </c>
      <c r="BN65" s="120">
        <v>0</v>
      </c>
      <c r="BO65" s="116">
        <v>0</v>
      </c>
      <c r="BP65" s="120">
        <v>0</v>
      </c>
      <c r="BQ65" s="116">
        <v>17</v>
      </c>
      <c r="BR65" s="120">
        <v>100</v>
      </c>
      <c r="BS65" s="116">
        <v>17</v>
      </c>
      <c r="BT65" s="2"/>
      <c r="BU65" s="3"/>
      <c r="BV65" s="3"/>
      <c r="BW65" s="3"/>
      <c r="BX65" s="3"/>
    </row>
    <row r="66" spans="1:76" ht="15">
      <c r="A66" s="64" t="s">
        <v>252</v>
      </c>
      <c r="B66" s="65"/>
      <c r="C66" s="65" t="s">
        <v>64</v>
      </c>
      <c r="D66" s="66">
        <v>163.6919765028668</v>
      </c>
      <c r="E66" s="68"/>
      <c r="F66" s="100" t="s">
        <v>862</v>
      </c>
      <c r="G66" s="65"/>
      <c r="H66" s="69" t="s">
        <v>252</v>
      </c>
      <c r="I66" s="70"/>
      <c r="J66" s="70"/>
      <c r="K66" s="69" t="s">
        <v>2432</v>
      </c>
      <c r="L66" s="73">
        <v>1</v>
      </c>
      <c r="M66" s="74">
        <v>9242.431640625</v>
      </c>
      <c r="N66" s="74">
        <v>3458.4775390625</v>
      </c>
      <c r="O66" s="75"/>
      <c r="P66" s="76"/>
      <c r="Q66" s="76"/>
      <c r="R66" s="86"/>
      <c r="S66" s="48">
        <v>0</v>
      </c>
      <c r="T66" s="48">
        <v>1</v>
      </c>
      <c r="U66" s="49">
        <v>0</v>
      </c>
      <c r="V66" s="49">
        <v>0.002288</v>
      </c>
      <c r="W66" s="49">
        <v>0.001706</v>
      </c>
      <c r="X66" s="49">
        <v>0.410722</v>
      </c>
      <c r="Y66" s="49">
        <v>0</v>
      </c>
      <c r="Z66" s="49">
        <v>0</v>
      </c>
      <c r="AA66" s="71">
        <v>66</v>
      </c>
      <c r="AB66" s="71"/>
      <c r="AC66" s="72"/>
      <c r="AD66" s="78" t="s">
        <v>1601</v>
      </c>
      <c r="AE66" s="78">
        <v>126</v>
      </c>
      <c r="AF66" s="78">
        <v>289</v>
      </c>
      <c r="AG66" s="78">
        <v>782</v>
      </c>
      <c r="AH66" s="78">
        <v>3468</v>
      </c>
      <c r="AI66" s="78"/>
      <c r="AJ66" s="78" t="s">
        <v>1752</v>
      </c>
      <c r="AK66" s="78" t="s">
        <v>1511</v>
      </c>
      <c r="AL66" s="82" t="s">
        <v>1934</v>
      </c>
      <c r="AM66" s="78"/>
      <c r="AN66" s="80">
        <v>43018.29177083333</v>
      </c>
      <c r="AO66" s="82" t="s">
        <v>2055</v>
      </c>
      <c r="AP66" s="78" t="b">
        <v>1</v>
      </c>
      <c r="AQ66" s="78" t="b">
        <v>0</v>
      </c>
      <c r="AR66" s="78" t="b">
        <v>1</v>
      </c>
      <c r="AS66" s="78"/>
      <c r="AT66" s="78">
        <v>1</v>
      </c>
      <c r="AU66" s="78"/>
      <c r="AV66" s="78" t="b">
        <v>0</v>
      </c>
      <c r="AW66" s="78" t="s">
        <v>2211</v>
      </c>
      <c r="AX66" s="82" t="s">
        <v>2275</v>
      </c>
      <c r="AY66" s="78" t="s">
        <v>66</v>
      </c>
      <c r="AZ66" s="78" t="str">
        <f>REPLACE(INDEX(GroupVertices[Group],MATCH(Vertices[[#This Row],[Vertex]],GroupVertices[Vertex],0)),1,1,"")</f>
        <v>10</v>
      </c>
      <c r="BA66" s="48"/>
      <c r="BB66" s="48"/>
      <c r="BC66" s="48"/>
      <c r="BD66" s="48"/>
      <c r="BE66" s="48"/>
      <c r="BF66" s="48"/>
      <c r="BG66" s="116" t="s">
        <v>3116</v>
      </c>
      <c r="BH66" s="116" t="s">
        <v>3181</v>
      </c>
      <c r="BI66" s="116" t="s">
        <v>3235</v>
      </c>
      <c r="BJ66" s="116" t="s">
        <v>3235</v>
      </c>
      <c r="BK66" s="116">
        <v>0</v>
      </c>
      <c r="BL66" s="120">
        <v>0</v>
      </c>
      <c r="BM66" s="116">
        <v>0</v>
      </c>
      <c r="BN66" s="120">
        <v>0</v>
      </c>
      <c r="BO66" s="116">
        <v>0</v>
      </c>
      <c r="BP66" s="120">
        <v>0</v>
      </c>
      <c r="BQ66" s="116">
        <v>34</v>
      </c>
      <c r="BR66" s="120">
        <v>100</v>
      </c>
      <c r="BS66" s="116">
        <v>34</v>
      </c>
      <c r="BT66" s="2"/>
      <c r="BU66" s="3"/>
      <c r="BV66" s="3"/>
      <c r="BW66" s="3"/>
      <c r="BX66" s="3"/>
    </row>
    <row r="67" spans="1:76" ht="15">
      <c r="A67" s="64" t="s">
        <v>253</v>
      </c>
      <c r="B67" s="65"/>
      <c r="C67" s="65" t="s">
        <v>64</v>
      </c>
      <c r="D67" s="66">
        <v>167.8835977347075</v>
      </c>
      <c r="E67" s="68"/>
      <c r="F67" s="100" t="s">
        <v>863</v>
      </c>
      <c r="G67" s="65"/>
      <c r="H67" s="69" t="s">
        <v>253</v>
      </c>
      <c r="I67" s="70"/>
      <c r="J67" s="70"/>
      <c r="K67" s="69" t="s">
        <v>2433</v>
      </c>
      <c r="L67" s="73">
        <v>1</v>
      </c>
      <c r="M67" s="74">
        <v>6904.1162109375</v>
      </c>
      <c r="N67" s="74">
        <v>3496.416748046875</v>
      </c>
      <c r="O67" s="75"/>
      <c r="P67" s="76"/>
      <c r="Q67" s="76"/>
      <c r="R67" s="86"/>
      <c r="S67" s="48">
        <v>0</v>
      </c>
      <c r="T67" s="48">
        <v>1</v>
      </c>
      <c r="U67" s="49">
        <v>0</v>
      </c>
      <c r="V67" s="49">
        <v>0.055556</v>
      </c>
      <c r="W67" s="49">
        <v>0</v>
      </c>
      <c r="X67" s="49">
        <v>0.471023</v>
      </c>
      <c r="Y67" s="49">
        <v>0</v>
      </c>
      <c r="Z67" s="49">
        <v>0</v>
      </c>
      <c r="AA67" s="71">
        <v>67</v>
      </c>
      <c r="AB67" s="71"/>
      <c r="AC67" s="72"/>
      <c r="AD67" s="78" t="s">
        <v>253</v>
      </c>
      <c r="AE67" s="78">
        <v>12</v>
      </c>
      <c r="AF67" s="78">
        <v>1000</v>
      </c>
      <c r="AG67" s="78">
        <v>71092</v>
      </c>
      <c r="AH67" s="78">
        <v>28</v>
      </c>
      <c r="AI67" s="78"/>
      <c r="AJ67" s="78"/>
      <c r="AK67" s="78"/>
      <c r="AL67" s="78"/>
      <c r="AM67" s="78"/>
      <c r="AN67" s="80">
        <v>43025.08423611111</v>
      </c>
      <c r="AO67" s="78"/>
      <c r="AP67" s="78" t="b">
        <v>1</v>
      </c>
      <c r="AQ67" s="78" t="b">
        <v>0</v>
      </c>
      <c r="AR67" s="78" t="b">
        <v>0</v>
      </c>
      <c r="AS67" s="78"/>
      <c r="AT67" s="78">
        <v>19</v>
      </c>
      <c r="AU67" s="78"/>
      <c r="AV67" s="78" t="b">
        <v>0</v>
      </c>
      <c r="AW67" s="78" t="s">
        <v>2211</v>
      </c>
      <c r="AX67" s="82" t="s">
        <v>2276</v>
      </c>
      <c r="AY67" s="78" t="s">
        <v>66</v>
      </c>
      <c r="AZ67" s="78" t="str">
        <f>REPLACE(INDEX(GroupVertices[Group],MATCH(Vertices[[#This Row],[Vertex]],GroupVertices[Vertex],0)),1,1,"")</f>
        <v>7</v>
      </c>
      <c r="BA67" s="48"/>
      <c r="BB67" s="48"/>
      <c r="BC67" s="48"/>
      <c r="BD67" s="48"/>
      <c r="BE67" s="48" t="s">
        <v>689</v>
      </c>
      <c r="BF67" s="48" t="s">
        <v>689</v>
      </c>
      <c r="BG67" s="116" t="s">
        <v>3117</v>
      </c>
      <c r="BH67" s="116" t="s">
        <v>3117</v>
      </c>
      <c r="BI67" s="116" t="s">
        <v>3236</v>
      </c>
      <c r="BJ67" s="116" t="s">
        <v>3236</v>
      </c>
      <c r="BK67" s="116">
        <v>0</v>
      </c>
      <c r="BL67" s="120">
        <v>0</v>
      </c>
      <c r="BM67" s="116">
        <v>0</v>
      </c>
      <c r="BN67" s="120">
        <v>0</v>
      </c>
      <c r="BO67" s="116">
        <v>0</v>
      </c>
      <c r="BP67" s="120">
        <v>0</v>
      </c>
      <c r="BQ67" s="116">
        <v>21</v>
      </c>
      <c r="BR67" s="120">
        <v>100</v>
      </c>
      <c r="BS67" s="116">
        <v>21</v>
      </c>
      <c r="BT67" s="2"/>
      <c r="BU67" s="3"/>
      <c r="BV67" s="3"/>
      <c r="BW67" s="3"/>
      <c r="BX67" s="3"/>
    </row>
    <row r="68" spans="1:76" ht="15">
      <c r="A68" s="64" t="s">
        <v>254</v>
      </c>
      <c r="B68" s="65"/>
      <c r="C68" s="65" t="s">
        <v>64</v>
      </c>
      <c r="D68" s="66">
        <v>162.58364346266137</v>
      </c>
      <c r="E68" s="68"/>
      <c r="F68" s="100" t="s">
        <v>864</v>
      </c>
      <c r="G68" s="65"/>
      <c r="H68" s="69" t="s">
        <v>254</v>
      </c>
      <c r="I68" s="70"/>
      <c r="J68" s="70"/>
      <c r="K68" s="69" t="s">
        <v>2434</v>
      </c>
      <c r="L68" s="73">
        <v>1</v>
      </c>
      <c r="M68" s="74">
        <v>7088.31005859375</v>
      </c>
      <c r="N68" s="74">
        <v>4582.19873046875</v>
      </c>
      <c r="O68" s="75"/>
      <c r="P68" s="76"/>
      <c r="Q68" s="76"/>
      <c r="R68" s="86"/>
      <c r="S68" s="48">
        <v>0</v>
      </c>
      <c r="T68" s="48">
        <v>1</v>
      </c>
      <c r="U68" s="49">
        <v>0</v>
      </c>
      <c r="V68" s="49">
        <v>0.055556</v>
      </c>
      <c r="W68" s="49">
        <v>0</v>
      </c>
      <c r="X68" s="49">
        <v>0.471023</v>
      </c>
      <c r="Y68" s="49">
        <v>0</v>
      </c>
      <c r="Z68" s="49">
        <v>0</v>
      </c>
      <c r="AA68" s="71">
        <v>68</v>
      </c>
      <c r="AB68" s="71"/>
      <c r="AC68" s="72"/>
      <c r="AD68" s="78" t="s">
        <v>1602</v>
      </c>
      <c r="AE68" s="78">
        <v>0</v>
      </c>
      <c r="AF68" s="78">
        <v>101</v>
      </c>
      <c r="AG68" s="78">
        <v>6665</v>
      </c>
      <c r="AH68" s="78">
        <v>0</v>
      </c>
      <c r="AI68" s="78"/>
      <c r="AJ68" s="78" t="s">
        <v>1753</v>
      </c>
      <c r="AK68" s="78" t="s">
        <v>1861</v>
      </c>
      <c r="AL68" s="78"/>
      <c r="AM68" s="78"/>
      <c r="AN68" s="80">
        <v>43642.48421296296</v>
      </c>
      <c r="AO68" s="82" t="s">
        <v>2056</v>
      </c>
      <c r="AP68" s="78" t="b">
        <v>0</v>
      </c>
      <c r="AQ68" s="78" t="b">
        <v>0</v>
      </c>
      <c r="AR68" s="78" t="b">
        <v>0</v>
      </c>
      <c r="AS68" s="78"/>
      <c r="AT68" s="78">
        <v>2</v>
      </c>
      <c r="AU68" s="82" t="s">
        <v>2143</v>
      </c>
      <c r="AV68" s="78" t="b">
        <v>0</v>
      </c>
      <c r="AW68" s="78" t="s">
        <v>2211</v>
      </c>
      <c r="AX68" s="82" t="s">
        <v>2277</v>
      </c>
      <c r="AY68" s="78" t="s">
        <v>66</v>
      </c>
      <c r="AZ68" s="78" t="str">
        <f>REPLACE(INDEX(GroupVertices[Group],MATCH(Vertices[[#This Row],[Vertex]],GroupVertices[Vertex],0)),1,1,"")</f>
        <v>7</v>
      </c>
      <c r="BA68" s="48"/>
      <c r="BB68" s="48"/>
      <c r="BC68" s="48"/>
      <c r="BD68" s="48"/>
      <c r="BE68" s="48" t="s">
        <v>689</v>
      </c>
      <c r="BF68" s="48" t="s">
        <v>689</v>
      </c>
      <c r="BG68" s="116" t="s">
        <v>3117</v>
      </c>
      <c r="BH68" s="116" t="s">
        <v>3117</v>
      </c>
      <c r="BI68" s="116" t="s">
        <v>3236</v>
      </c>
      <c r="BJ68" s="116" t="s">
        <v>3236</v>
      </c>
      <c r="BK68" s="116">
        <v>0</v>
      </c>
      <c r="BL68" s="120">
        <v>0</v>
      </c>
      <c r="BM68" s="116">
        <v>0</v>
      </c>
      <c r="BN68" s="120">
        <v>0</v>
      </c>
      <c r="BO68" s="116">
        <v>0</v>
      </c>
      <c r="BP68" s="120">
        <v>0</v>
      </c>
      <c r="BQ68" s="116">
        <v>21</v>
      </c>
      <c r="BR68" s="120">
        <v>100</v>
      </c>
      <c r="BS68" s="116">
        <v>21</v>
      </c>
      <c r="BT68" s="2"/>
      <c r="BU68" s="3"/>
      <c r="BV68" s="3"/>
      <c r="BW68" s="3"/>
      <c r="BX68" s="3"/>
    </row>
    <row r="69" spans="1:76" ht="15">
      <c r="A69" s="64" t="s">
        <v>255</v>
      </c>
      <c r="B69" s="65"/>
      <c r="C69" s="65" t="s">
        <v>64</v>
      </c>
      <c r="D69" s="66">
        <v>263.21792535790917</v>
      </c>
      <c r="E69" s="68"/>
      <c r="F69" s="100" t="s">
        <v>865</v>
      </c>
      <c r="G69" s="65"/>
      <c r="H69" s="69" t="s">
        <v>255</v>
      </c>
      <c r="I69" s="70"/>
      <c r="J69" s="70"/>
      <c r="K69" s="69" t="s">
        <v>2435</v>
      </c>
      <c r="L69" s="73">
        <v>1</v>
      </c>
      <c r="M69" s="74">
        <v>6223.421875</v>
      </c>
      <c r="N69" s="74">
        <v>4040.737060546875</v>
      </c>
      <c r="O69" s="75"/>
      <c r="P69" s="76"/>
      <c r="Q69" s="76"/>
      <c r="R69" s="86"/>
      <c r="S69" s="48">
        <v>1</v>
      </c>
      <c r="T69" s="48">
        <v>2</v>
      </c>
      <c r="U69" s="49">
        <v>0</v>
      </c>
      <c r="V69" s="49">
        <v>0.0625</v>
      </c>
      <c r="W69" s="49">
        <v>0</v>
      </c>
      <c r="X69" s="49">
        <v>0.790151</v>
      </c>
      <c r="Y69" s="49">
        <v>0.5</v>
      </c>
      <c r="Z69" s="49">
        <v>0.5</v>
      </c>
      <c r="AA69" s="71">
        <v>69</v>
      </c>
      <c r="AB69" s="71"/>
      <c r="AC69" s="72"/>
      <c r="AD69" s="78" t="s">
        <v>1603</v>
      </c>
      <c r="AE69" s="78">
        <v>1151</v>
      </c>
      <c r="AF69" s="78">
        <v>17171</v>
      </c>
      <c r="AG69" s="78">
        <v>71578</v>
      </c>
      <c r="AH69" s="78">
        <v>10511</v>
      </c>
      <c r="AI69" s="78"/>
      <c r="AJ69" s="78" t="s">
        <v>1754</v>
      </c>
      <c r="AK69" s="78" t="s">
        <v>1862</v>
      </c>
      <c r="AL69" s="78"/>
      <c r="AM69" s="78"/>
      <c r="AN69" s="80">
        <v>39821.533842592595</v>
      </c>
      <c r="AO69" s="82" t="s">
        <v>2057</v>
      </c>
      <c r="AP69" s="78" t="b">
        <v>0</v>
      </c>
      <c r="AQ69" s="78" t="b">
        <v>0</v>
      </c>
      <c r="AR69" s="78" t="b">
        <v>1</v>
      </c>
      <c r="AS69" s="78"/>
      <c r="AT69" s="78">
        <v>610</v>
      </c>
      <c r="AU69" s="82" t="s">
        <v>2153</v>
      </c>
      <c r="AV69" s="78" t="b">
        <v>0</v>
      </c>
      <c r="AW69" s="78" t="s">
        <v>2211</v>
      </c>
      <c r="AX69" s="82" t="s">
        <v>2278</v>
      </c>
      <c r="AY69" s="78" t="s">
        <v>66</v>
      </c>
      <c r="AZ69" s="78" t="str">
        <f>REPLACE(INDEX(GroupVertices[Group],MATCH(Vertices[[#This Row],[Vertex]],GroupVertices[Vertex],0)),1,1,"")</f>
        <v>7</v>
      </c>
      <c r="BA69" s="48"/>
      <c r="BB69" s="48"/>
      <c r="BC69" s="48"/>
      <c r="BD69" s="48"/>
      <c r="BE69" s="48"/>
      <c r="BF69" s="48"/>
      <c r="BG69" s="116" t="s">
        <v>3118</v>
      </c>
      <c r="BH69" s="116" t="s">
        <v>3118</v>
      </c>
      <c r="BI69" s="116" t="s">
        <v>3237</v>
      </c>
      <c r="BJ69" s="116" t="s">
        <v>3237</v>
      </c>
      <c r="BK69" s="116">
        <v>0</v>
      </c>
      <c r="BL69" s="120">
        <v>0</v>
      </c>
      <c r="BM69" s="116">
        <v>0</v>
      </c>
      <c r="BN69" s="120">
        <v>0</v>
      </c>
      <c r="BO69" s="116">
        <v>0</v>
      </c>
      <c r="BP69" s="120">
        <v>0</v>
      </c>
      <c r="BQ69" s="116">
        <v>21</v>
      </c>
      <c r="BR69" s="120">
        <v>100</v>
      </c>
      <c r="BS69" s="116">
        <v>21</v>
      </c>
      <c r="BT69" s="2"/>
      <c r="BU69" s="3"/>
      <c r="BV69" s="3"/>
      <c r="BW69" s="3"/>
      <c r="BX69" s="3"/>
    </row>
    <row r="70" spans="1:76" ht="15">
      <c r="A70" s="64" t="s">
        <v>257</v>
      </c>
      <c r="B70" s="65"/>
      <c r="C70" s="65" t="s">
        <v>64</v>
      </c>
      <c r="D70" s="66">
        <v>162.22402476344578</v>
      </c>
      <c r="E70" s="68"/>
      <c r="F70" s="100" t="s">
        <v>2182</v>
      </c>
      <c r="G70" s="65"/>
      <c r="H70" s="69" t="s">
        <v>257</v>
      </c>
      <c r="I70" s="70"/>
      <c r="J70" s="70"/>
      <c r="K70" s="69" t="s">
        <v>2436</v>
      </c>
      <c r="L70" s="73">
        <v>22.78496652238315</v>
      </c>
      <c r="M70" s="74">
        <v>5964.88623046875</v>
      </c>
      <c r="N70" s="74">
        <v>4426.00390625</v>
      </c>
      <c r="O70" s="75"/>
      <c r="P70" s="76"/>
      <c r="Q70" s="76"/>
      <c r="R70" s="86"/>
      <c r="S70" s="48">
        <v>2</v>
      </c>
      <c r="T70" s="48">
        <v>3</v>
      </c>
      <c r="U70" s="49">
        <v>19</v>
      </c>
      <c r="V70" s="49">
        <v>0.076923</v>
      </c>
      <c r="W70" s="49">
        <v>0</v>
      </c>
      <c r="X70" s="49">
        <v>1.877224</v>
      </c>
      <c r="Y70" s="49">
        <v>0.2</v>
      </c>
      <c r="Z70" s="49">
        <v>0</v>
      </c>
      <c r="AA70" s="71">
        <v>70</v>
      </c>
      <c r="AB70" s="71"/>
      <c r="AC70" s="72"/>
      <c r="AD70" s="78" t="s">
        <v>1604</v>
      </c>
      <c r="AE70" s="78">
        <v>55</v>
      </c>
      <c r="AF70" s="78">
        <v>40</v>
      </c>
      <c r="AG70" s="78">
        <v>53</v>
      </c>
      <c r="AH70" s="78">
        <v>14</v>
      </c>
      <c r="AI70" s="78"/>
      <c r="AJ70" s="78" t="s">
        <v>1755</v>
      </c>
      <c r="AK70" s="78" t="s">
        <v>1863</v>
      </c>
      <c r="AL70" s="82" t="s">
        <v>1935</v>
      </c>
      <c r="AM70" s="78"/>
      <c r="AN70" s="80">
        <v>43564.832708333335</v>
      </c>
      <c r="AO70" s="82" t="s">
        <v>2058</v>
      </c>
      <c r="AP70" s="78" t="b">
        <v>0</v>
      </c>
      <c r="AQ70" s="78" t="b">
        <v>0</v>
      </c>
      <c r="AR70" s="78" t="b">
        <v>1</v>
      </c>
      <c r="AS70" s="78"/>
      <c r="AT70" s="78">
        <v>1</v>
      </c>
      <c r="AU70" s="82" t="s">
        <v>2143</v>
      </c>
      <c r="AV70" s="78" t="b">
        <v>0</v>
      </c>
      <c r="AW70" s="78" t="s">
        <v>2211</v>
      </c>
      <c r="AX70" s="82" t="s">
        <v>2279</v>
      </c>
      <c r="AY70" s="78" t="s">
        <v>66</v>
      </c>
      <c r="AZ70" s="78" t="str">
        <f>REPLACE(INDEX(GroupVertices[Group],MATCH(Vertices[[#This Row],[Vertex]],GroupVertices[Vertex],0)),1,1,"")</f>
        <v>7</v>
      </c>
      <c r="BA70" s="48"/>
      <c r="BB70" s="48"/>
      <c r="BC70" s="48"/>
      <c r="BD70" s="48"/>
      <c r="BE70" s="48" t="s">
        <v>3041</v>
      </c>
      <c r="BF70" s="48" t="s">
        <v>3064</v>
      </c>
      <c r="BG70" s="116" t="s">
        <v>3119</v>
      </c>
      <c r="BH70" s="116" t="s">
        <v>3182</v>
      </c>
      <c r="BI70" s="116" t="s">
        <v>3238</v>
      </c>
      <c r="BJ70" s="116" t="s">
        <v>3289</v>
      </c>
      <c r="BK70" s="116">
        <v>0</v>
      </c>
      <c r="BL70" s="120">
        <v>0</v>
      </c>
      <c r="BM70" s="116">
        <v>0</v>
      </c>
      <c r="BN70" s="120">
        <v>0</v>
      </c>
      <c r="BO70" s="116">
        <v>0</v>
      </c>
      <c r="BP70" s="120">
        <v>0</v>
      </c>
      <c r="BQ70" s="116">
        <v>38</v>
      </c>
      <c r="BR70" s="120">
        <v>100</v>
      </c>
      <c r="BS70" s="116">
        <v>38</v>
      </c>
      <c r="BT70" s="2"/>
      <c r="BU70" s="3"/>
      <c r="BV70" s="3"/>
      <c r="BW70" s="3"/>
      <c r="BX70" s="3"/>
    </row>
    <row r="71" spans="1:76" ht="15">
      <c r="A71" s="64" t="s">
        <v>349</v>
      </c>
      <c r="B71" s="65"/>
      <c r="C71" s="65" t="s">
        <v>64</v>
      </c>
      <c r="D71" s="66">
        <v>179.2440113968131</v>
      </c>
      <c r="E71" s="68"/>
      <c r="F71" s="100" t="s">
        <v>2183</v>
      </c>
      <c r="G71" s="65"/>
      <c r="H71" s="69" t="s">
        <v>349</v>
      </c>
      <c r="I71" s="70"/>
      <c r="J71" s="70"/>
      <c r="K71" s="69" t="s">
        <v>2437</v>
      </c>
      <c r="L71" s="73">
        <v>1</v>
      </c>
      <c r="M71" s="74">
        <v>5438.052734375</v>
      </c>
      <c r="N71" s="74">
        <v>4079.737548828125</v>
      </c>
      <c r="O71" s="75"/>
      <c r="P71" s="76"/>
      <c r="Q71" s="76"/>
      <c r="R71" s="86"/>
      <c r="S71" s="48">
        <v>1</v>
      </c>
      <c r="T71" s="48">
        <v>0</v>
      </c>
      <c r="U71" s="49">
        <v>0</v>
      </c>
      <c r="V71" s="49">
        <v>0.047619</v>
      </c>
      <c r="W71" s="49">
        <v>0</v>
      </c>
      <c r="X71" s="49">
        <v>0.469128</v>
      </c>
      <c r="Y71" s="49">
        <v>0</v>
      </c>
      <c r="Z71" s="49">
        <v>0</v>
      </c>
      <c r="AA71" s="71">
        <v>71</v>
      </c>
      <c r="AB71" s="71"/>
      <c r="AC71" s="72"/>
      <c r="AD71" s="78" t="s">
        <v>1605</v>
      </c>
      <c r="AE71" s="78">
        <v>453</v>
      </c>
      <c r="AF71" s="78">
        <v>2927</v>
      </c>
      <c r="AG71" s="78">
        <v>12914</v>
      </c>
      <c r="AH71" s="78">
        <v>127</v>
      </c>
      <c r="AI71" s="78">
        <v>7200</v>
      </c>
      <c r="AJ71" s="78" t="s">
        <v>1756</v>
      </c>
      <c r="AK71" s="78" t="s">
        <v>1864</v>
      </c>
      <c r="AL71" s="82" t="s">
        <v>1936</v>
      </c>
      <c r="AM71" s="78" t="s">
        <v>2000</v>
      </c>
      <c r="AN71" s="80">
        <v>40372.79589120371</v>
      </c>
      <c r="AO71" s="82" t="s">
        <v>2059</v>
      </c>
      <c r="AP71" s="78" t="b">
        <v>0</v>
      </c>
      <c r="AQ71" s="78" t="b">
        <v>0</v>
      </c>
      <c r="AR71" s="78" t="b">
        <v>0</v>
      </c>
      <c r="AS71" s="78" t="s">
        <v>1471</v>
      </c>
      <c r="AT71" s="78">
        <v>220</v>
      </c>
      <c r="AU71" s="82" t="s">
        <v>2154</v>
      </c>
      <c r="AV71" s="78" t="b">
        <v>0</v>
      </c>
      <c r="AW71" s="78" t="s">
        <v>2211</v>
      </c>
      <c r="AX71" s="82" t="s">
        <v>2280</v>
      </c>
      <c r="AY71" s="78" t="s">
        <v>65</v>
      </c>
      <c r="AZ71" s="78" t="str">
        <f>REPLACE(INDEX(GroupVertices[Group],MATCH(Vertices[[#This Row],[Vertex]],GroupVertices[Vertex],0)),1,1,"")</f>
        <v>7</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350</v>
      </c>
      <c r="B72" s="65"/>
      <c r="C72" s="65" t="s">
        <v>64</v>
      </c>
      <c r="D72" s="66">
        <v>186.12392979000316</v>
      </c>
      <c r="E72" s="68"/>
      <c r="F72" s="100" t="s">
        <v>2184</v>
      </c>
      <c r="G72" s="65"/>
      <c r="H72" s="69" t="s">
        <v>350</v>
      </c>
      <c r="I72" s="70"/>
      <c r="J72" s="70"/>
      <c r="K72" s="69" t="s">
        <v>2438</v>
      </c>
      <c r="L72" s="73">
        <v>1</v>
      </c>
      <c r="M72" s="74">
        <v>6029.09765625</v>
      </c>
      <c r="N72" s="74">
        <v>5525.87548828125</v>
      </c>
      <c r="O72" s="75"/>
      <c r="P72" s="76"/>
      <c r="Q72" s="76"/>
      <c r="R72" s="86"/>
      <c r="S72" s="48">
        <v>2</v>
      </c>
      <c r="T72" s="48">
        <v>0</v>
      </c>
      <c r="U72" s="49">
        <v>0</v>
      </c>
      <c r="V72" s="49">
        <v>0.0625</v>
      </c>
      <c r="W72" s="49">
        <v>0</v>
      </c>
      <c r="X72" s="49">
        <v>0.790151</v>
      </c>
      <c r="Y72" s="49">
        <v>0.5</v>
      </c>
      <c r="Z72" s="49">
        <v>0</v>
      </c>
      <c r="AA72" s="71">
        <v>72</v>
      </c>
      <c r="AB72" s="71"/>
      <c r="AC72" s="72"/>
      <c r="AD72" s="78" t="s">
        <v>1606</v>
      </c>
      <c r="AE72" s="78">
        <v>437</v>
      </c>
      <c r="AF72" s="78">
        <v>4094</v>
      </c>
      <c r="AG72" s="78">
        <v>3524</v>
      </c>
      <c r="AH72" s="78">
        <v>1180</v>
      </c>
      <c r="AI72" s="78"/>
      <c r="AJ72" s="78" t="s">
        <v>1757</v>
      </c>
      <c r="AK72" s="78" t="s">
        <v>1865</v>
      </c>
      <c r="AL72" s="82" t="s">
        <v>1937</v>
      </c>
      <c r="AM72" s="78"/>
      <c r="AN72" s="80">
        <v>40819.41788194444</v>
      </c>
      <c r="AO72" s="82" t="s">
        <v>2060</v>
      </c>
      <c r="AP72" s="78" t="b">
        <v>0</v>
      </c>
      <c r="AQ72" s="78" t="b">
        <v>0</v>
      </c>
      <c r="AR72" s="78" t="b">
        <v>1</v>
      </c>
      <c r="AS72" s="78" t="s">
        <v>1471</v>
      </c>
      <c r="AT72" s="78">
        <v>126</v>
      </c>
      <c r="AU72" s="82" t="s">
        <v>2143</v>
      </c>
      <c r="AV72" s="78" t="b">
        <v>0</v>
      </c>
      <c r="AW72" s="78" t="s">
        <v>2211</v>
      </c>
      <c r="AX72" s="82" t="s">
        <v>2281</v>
      </c>
      <c r="AY72" s="78" t="s">
        <v>65</v>
      </c>
      <c r="AZ72" s="78" t="str">
        <f>REPLACE(INDEX(GroupVertices[Group],MATCH(Vertices[[#This Row],[Vertex]],GroupVertices[Vertex],0)),1,1,"")</f>
        <v>7</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351</v>
      </c>
      <c r="B73" s="65"/>
      <c r="C73" s="65" t="s">
        <v>64</v>
      </c>
      <c r="D73" s="66">
        <v>163.16728692532274</v>
      </c>
      <c r="E73" s="68"/>
      <c r="F73" s="100" t="s">
        <v>2185</v>
      </c>
      <c r="G73" s="65"/>
      <c r="H73" s="69" t="s">
        <v>351</v>
      </c>
      <c r="I73" s="70"/>
      <c r="J73" s="70"/>
      <c r="K73" s="69" t="s">
        <v>2439</v>
      </c>
      <c r="L73" s="73">
        <v>1</v>
      </c>
      <c r="M73" s="74">
        <v>6286.3779296875</v>
      </c>
      <c r="N73" s="74">
        <v>3293.788330078125</v>
      </c>
      <c r="O73" s="75"/>
      <c r="P73" s="76"/>
      <c r="Q73" s="76"/>
      <c r="R73" s="86"/>
      <c r="S73" s="48">
        <v>2</v>
      </c>
      <c r="T73" s="48">
        <v>0</v>
      </c>
      <c r="U73" s="49">
        <v>0</v>
      </c>
      <c r="V73" s="49">
        <v>0.0625</v>
      </c>
      <c r="W73" s="49">
        <v>0</v>
      </c>
      <c r="X73" s="49">
        <v>0.790151</v>
      </c>
      <c r="Y73" s="49">
        <v>0.5</v>
      </c>
      <c r="Z73" s="49">
        <v>0</v>
      </c>
      <c r="AA73" s="71">
        <v>73</v>
      </c>
      <c r="AB73" s="71"/>
      <c r="AC73" s="72"/>
      <c r="AD73" s="78" t="s">
        <v>1607</v>
      </c>
      <c r="AE73" s="78">
        <v>69</v>
      </c>
      <c r="AF73" s="78">
        <v>200</v>
      </c>
      <c r="AG73" s="78">
        <v>803</v>
      </c>
      <c r="AH73" s="78">
        <v>0</v>
      </c>
      <c r="AI73" s="78"/>
      <c r="AJ73" s="78" t="s">
        <v>1758</v>
      </c>
      <c r="AK73" s="78"/>
      <c r="AL73" s="82" t="s">
        <v>1938</v>
      </c>
      <c r="AM73" s="78"/>
      <c r="AN73" s="80">
        <v>40470.61638888889</v>
      </c>
      <c r="AO73" s="78"/>
      <c r="AP73" s="78" t="b">
        <v>1</v>
      </c>
      <c r="AQ73" s="78" t="b">
        <v>0</v>
      </c>
      <c r="AR73" s="78" t="b">
        <v>0</v>
      </c>
      <c r="AS73" s="78"/>
      <c r="AT73" s="78">
        <v>4</v>
      </c>
      <c r="AU73" s="82" t="s">
        <v>2143</v>
      </c>
      <c r="AV73" s="78" t="b">
        <v>0</v>
      </c>
      <c r="AW73" s="78" t="s">
        <v>2211</v>
      </c>
      <c r="AX73" s="82" t="s">
        <v>2282</v>
      </c>
      <c r="AY73" s="78" t="s">
        <v>65</v>
      </c>
      <c r="AZ73" s="78" t="str">
        <f>REPLACE(INDEX(GroupVertices[Group],MATCH(Vertices[[#This Row],[Vertex]],GroupVertices[Vertex],0)),1,1,"")</f>
        <v>7</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258</v>
      </c>
      <c r="B74" s="65"/>
      <c r="C74" s="65" t="s">
        <v>64</v>
      </c>
      <c r="D74" s="66">
        <v>166.65735692426748</v>
      </c>
      <c r="E74" s="68"/>
      <c r="F74" s="100" t="s">
        <v>867</v>
      </c>
      <c r="G74" s="65"/>
      <c r="H74" s="69" t="s">
        <v>258</v>
      </c>
      <c r="I74" s="70"/>
      <c r="J74" s="70"/>
      <c r="K74" s="69" t="s">
        <v>2440</v>
      </c>
      <c r="L74" s="73">
        <v>1</v>
      </c>
      <c r="M74" s="74">
        <v>6502.18603515625</v>
      </c>
      <c r="N74" s="74">
        <v>6211.1435546875</v>
      </c>
      <c r="O74" s="75"/>
      <c r="P74" s="76"/>
      <c r="Q74" s="76"/>
      <c r="R74" s="86"/>
      <c r="S74" s="48">
        <v>0</v>
      </c>
      <c r="T74" s="48">
        <v>1</v>
      </c>
      <c r="U74" s="49">
        <v>0</v>
      </c>
      <c r="V74" s="49">
        <v>0.055556</v>
      </c>
      <c r="W74" s="49">
        <v>0</v>
      </c>
      <c r="X74" s="49">
        <v>0.471023</v>
      </c>
      <c r="Y74" s="49">
        <v>0</v>
      </c>
      <c r="Z74" s="49">
        <v>0</v>
      </c>
      <c r="AA74" s="71">
        <v>74</v>
      </c>
      <c r="AB74" s="71"/>
      <c r="AC74" s="72"/>
      <c r="AD74" s="78" t="s">
        <v>1608</v>
      </c>
      <c r="AE74" s="78">
        <v>1905</v>
      </c>
      <c r="AF74" s="78">
        <v>792</v>
      </c>
      <c r="AG74" s="78">
        <v>31649</v>
      </c>
      <c r="AH74" s="78">
        <v>27728</v>
      </c>
      <c r="AI74" s="78"/>
      <c r="AJ74" s="78" t="s">
        <v>1759</v>
      </c>
      <c r="AK74" s="78" t="s">
        <v>1866</v>
      </c>
      <c r="AL74" s="78"/>
      <c r="AM74" s="78"/>
      <c r="AN74" s="80">
        <v>40459.779710648145</v>
      </c>
      <c r="AO74" s="82" t="s">
        <v>2061</v>
      </c>
      <c r="AP74" s="78" t="b">
        <v>0</v>
      </c>
      <c r="AQ74" s="78" t="b">
        <v>0</v>
      </c>
      <c r="AR74" s="78" t="b">
        <v>0</v>
      </c>
      <c r="AS74" s="78"/>
      <c r="AT74" s="78">
        <v>7</v>
      </c>
      <c r="AU74" s="82" t="s">
        <v>2143</v>
      </c>
      <c r="AV74" s="78" t="b">
        <v>0</v>
      </c>
      <c r="AW74" s="78" t="s">
        <v>2211</v>
      </c>
      <c r="AX74" s="82" t="s">
        <v>2283</v>
      </c>
      <c r="AY74" s="78" t="s">
        <v>66</v>
      </c>
      <c r="AZ74" s="78" t="str">
        <f>REPLACE(INDEX(GroupVertices[Group],MATCH(Vertices[[#This Row],[Vertex]],GroupVertices[Vertex],0)),1,1,"")</f>
        <v>7</v>
      </c>
      <c r="BA74" s="48"/>
      <c r="BB74" s="48"/>
      <c r="BC74" s="48"/>
      <c r="BD74" s="48"/>
      <c r="BE74" s="48" t="s">
        <v>689</v>
      </c>
      <c r="BF74" s="48" t="s">
        <v>689</v>
      </c>
      <c r="BG74" s="116" t="s">
        <v>3117</v>
      </c>
      <c r="BH74" s="116" t="s">
        <v>3117</v>
      </c>
      <c r="BI74" s="116" t="s">
        <v>3236</v>
      </c>
      <c r="BJ74" s="116" t="s">
        <v>3236</v>
      </c>
      <c r="BK74" s="116">
        <v>0</v>
      </c>
      <c r="BL74" s="120">
        <v>0</v>
      </c>
      <c r="BM74" s="116">
        <v>0</v>
      </c>
      <c r="BN74" s="120">
        <v>0</v>
      </c>
      <c r="BO74" s="116">
        <v>0</v>
      </c>
      <c r="BP74" s="120">
        <v>0</v>
      </c>
      <c r="BQ74" s="116">
        <v>21</v>
      </c>
      <c r="BR74" s="120">
        <v>100</v>
      </c>
      <c r="BS74" s="116">
        <v>21</v>
      </c>
      <c r="BT74" s="2"/>
      <c r="BU74" s="3"/>
      <c r="BV74" s="3"/>
      <c r="BW74" s="3"/>
      <c r="BX74" s="3"/>
    </row>
    <row r="75" spans="1:76" ht="15">
      <c r="A75" s="64" t="s">
        <v>259</v>
      </c>
      <c r="B75" s="65"/>
      <c r="C75" s="65" t="s">
        <v>64</v>
      </c>
      <c r="D75" s="66">
        <v>167.73621302191424</v>
      </c>
      <c r="E75" s="68"/>
      <c r="F75" s="100" t="s">
        <v>868</v>
      </c>
      <c r="G75" s="65"/>
      <c r="H75" s="69" t="s">
        <v>259</v>
      </c>
      <c r="I75" s="70"/>
      <c r="J75" s="70"/>
      <c r="K75" s="69" t="s">
        <v>2441</v>
      </c>
      <c r="L75" s="73">
        <v>1</v>
      </c>
      <c r="M75" s="74">
        <v>4670.45361328125</v>
      </c>
      <c r="N75" s="74">
        <v>8267.798828125</v>
      </c>
      <c r="O75" s="75"/>
      <c r="P75" s="76"/>
      <c r="Q75" s="76"/>
      <c r="R75" s="86"/>
      <c r="S75" s="48">
        <v>0</v>
      </c>
      <c r="T75" s="48">
        <v>1</v>
      </c>
      <c r="U75" s="49">
        <v>0</v>
      </c>
      <c r="V75" s="49">
        <v>0.002519</v>
      </c>
      <c r="W75" s="49">
        <v>0.003888</v>
      </c>
      <c r="X75" s="49">
        <v>0.39648</v>
      </c>
      <c r="Y75" s="49">
        <v>0</v>
      </c>
      <c r="Z75" s="49">
        <v>0</v>
      </c>
      <c r="AA75" s="71">
        <v>75</v>
      </c>
      <c r="AB75" s="71"/>
      <c r="AC75" s="72"/>
      <c r="AD75" s="78" t="s">
        <v>1609</v>
      </c>
      <c r="AE75" s="78">
        <v>480</v>
      </c>
      <c r="AF75" s="78">
        <v>975</v>
      </c>
      <c r="AG75" s="78">
        <v>638</v>
      </c>
      <c r="AH75" s="78">
        <v>2060</v>
      </c>
      <c r="AI75" s="78"/>
      <c r="AJ75" s="78" t="s">
        <v>1760</v>
      </c>
      <c r="AK75" s="78"/>
      <c r="AL75" s="78"/>
      <c r="AM75" s="78"/>
      <c r="AN75" s="80">
        <v>42372.35873842592</v>
      </c>
      <c r="AO75" s="78"/>
      <c r="AP75" s="78" t="b">
        <v>1</v>
      </c>
      <c r="AQ75" s="78" t="b">
        <v>0</v>
      </c>
      <c r="AR75" s="78" t="b">
        <v>0</v>
      </c>
      <c r="AS75" s="78"/>
      <c r="AT75" s="78">
        <v>12</v>
      </c>
      <c r="AU75" s="78"/>
      <c r="AV75" s="78" t="b">
        <v>0</v>
      </c>
      <c r="AW75" s="78" t="s">
        <v>2211</v>
      </c>
      <c r="AX75" s="82" t="s">
        <v>2284</v>
      </c>
      <c r="AY75" s="78" t="s">
        <v>66</v>
      </c>
      <c r="AZ75" s="78" t="str">
        <f>REPLACE(INDEX(GroupVertices[Group],MATCH(Vertices[[#This Row],[Vertex]],GroupVertices[Vertex],0)),1,1,"")</f>
        <v>3</v>
      </c>
      <c r="BA75" s="48"/>
      <c r="BB75" s="48"/>
      <c r="BC75" s="48"/>
      <c r="BD75" s="48"/>
      <c r="BE75" s="48"/>
      <c r="BF75" s="48"/>
      <c r="BG75" s="116" t="s">
        <v>3120</v>
      </c>
      <c r="BH75" s="116" t="s">
        <v>3120</v>
      </c>
      <c r="BI75" s="116" t="s">
        <v>3239</v>
      </c>
      <c r="BJ75" s="116" t="s">
        <v>3239</v>
      </c>
      <c r="BK75" s="116">
        <v>0</v>
      </c>
      <c r="BL75" s="120">
        <v>0</v>
      </c>
      <c r="BM75" s="116">
        <v>0</v>
      </c>
      <c r="BN75" s="120">
        <v>0</v>
      </c>
      <c r="BO75" s="116">
        <v>0</v>
      </c>
      <c r="BP75" s="120">
        <v>0</v>
      </c>
      <c r="BQ75" s="116">
        <v>15</v>
      </c>
      <c r="BR75" s="120">
        <v>100</v>
      </c>
      <c r="BS75" s="116">
        <v>15</v>
      </c>
      <c r="BT75" s="2"/>
      <c r="BU75" s="3"/>
      <c r="BV75" s="3"/>
      <c r="BW75" s="3"/>
      <c r="BX75" s="3"/>
    </row>
    <row r="76" spans="1:76" ht="15">
      <c r="A76" s="64" t="s">
        <v>260</v>
      </c>
      <c r="B76" s="65"/>
      <c r="C76" s="65" t="s">
        <v>64</v>
      </c>
      <c r="D76" s="66">
        <v>166.59250765063842</v>
      </c>
      <c r="E76" s="68"/>
      <c r="F76" s="100" t="s">
        <v>869</v>
      </c>
      <c r="G76" s="65"/>
      <c r="H76" s="69" t="s">
        <v>260</v>
      </c>
      <c r="I76" s="70"/>
      <c r="J76" s="70"/>
      <c r="K76" s="69" t="s">
        <v>2442</v>
      </c>
      <c r="L76" s="73">
        <v>1</v>
      </c>
      <c r="M76" s="74">
        <v>4959.08056640625</v>
      </c>
      <c r="N76" s="74">
        <v>7310.15771484375</v>
      </c>
      <c r="O76" s="75"/>
      <c r="P76" s="76"/>
      <c r="Q76" s="76"/>
      <c r="R76" s="86"/>
      <c r="S76" s="48">
        <v>0</v>
      </c>
      <c r="T76" s="48">
        <v>1</v>
      </c>
      <c r="U76" s="49">
        <v>0</v>
      </c>
      <c r="V76" s="49">
        <v>0.002519</v>
      </c>
      <c r="W76" s="49">
        <v>0.003888</v>
      </c>
      <c r="X76" s="49">
        <v>0.39648</v>
      </c>
      <c r="Y76" s="49">
        <v>0</v>
      </c>
      <c r="Z76" s="49">
        <v>0</v>
      </c>
      <c r="AA76" s="71">
        <v>76</v>
      </c>
      <c r="AB76" s="71"/>
      <c r="AC76" s="72"/>
      <c r="AD76" s="78" t="s">
        <v>1610</v>
      </c>
      <c r="AE76" s="78">
        <v>1298</v>
      </c>
      <c r="AF76" s="78">
        <v>781</v>
      </c>
      <c r="AG76" s="78">
        <v>3830</v>
      </c>
      <c r="AH76" s="78">
        <v>3253</v>
      </c>
      <c r="AI76" s="78"/>
      <c r="AJ76" s="78" t="s">
        <v>1761</v>
      </c>
      <c r="AK76" s="78" t="s">
        <v>1867</v>
      </c>
      <c r="AL76" s="82" t="s">
        <v>1939</v>
      </c>
      <c r="AM76" s="78"/>
      <c r="AN76" s="80">
        <v>41775.346597222226</v>
      </c>
      <c r="AO76" s="82" t="s">
        <v>2062</v>
      </c>
      <c r="AP76" s="78" t="b">
        <v>0</v>
      </c>
      <c r="AQ76" s="78" t="b">
        <v>0</v>
      </c>
      <c r="AR76" s="78" t="b">
        <v>1</v>
      </c>
      <c r="AS76" s="78"/>
      <c r="AT76" s="78">
        <v>11</v>
      </c>
      <c r="AU76" s="82" t="s">
        <v>2143</v>
      </c>
      <c r="AV76" s="78" t="b">
        <v>0</v>
      </c>
      <c r="AW76" s="78" t="s">
        <v>2211</v>
      </c>
      <c r="AX76" s="82" t="s">
        <v>2285</v>
      </c>
      <c r="AY76" s="78" t="s">
        <v>66</v>
      </c>
      <c r="AZ76" s="78" t="str">
        <f>REPLACE(INDEX(GroupVertices[Group],MATCH(Vertices[[#This Row],[Vertex]],GroupVertices[Vertex],0)),1,1,"")</f>
        <v>3</v>
      </c>
      <c r="BA76" s="48"/>
      <c r="BB76" s="48"/>
      <c r="BC76" s="48"/>
      <c r="BD76" s="48"/>
      <c r="BE76" s="48"/>
      <c r="BF76" s="48"/>
      <c r="BG76" s="116" t="s">
        <v>3120</v>
      </c>
      <c r="BH76" s="116" t="s">
        <v>3120</v>
      </c>
      <c r="BI76" s="116" t="s">
        <v>3239</v>
      </c>
      <c r="BJ76" s="116" t="s">
        <v>3239</v>
      </c>
      <c r="BK76" s="116">
        <v>0</v>
      </c>
      <c r="BL76" s="120">
        <v>0</v>
      </c>
      <c r="BM76" s="116">
        <v>0</v>
      </c>
      <c r="BN76" s="120">
        <v>0</v>
      </c>
      <c r="BO76" s="116">
        <v>0</v>
      </c>
      <c r="BP76" s="120">
        <v>0</v>
      </c>
      <c r="BQ76" s="116">
        <v>15</v>
      </c>
      <c r="BR76" s="120">
        <v>100</v>
      </c>
      <c r="BS76" s="116">
        <v>15</v>
      </c>
      <c r="BT76" s="2"/>
      <c r="BU76" s="3"/>
      <c r="BV76" s="3"/>
      <c r="BW76" s="3"/>
      <c r="BX76" s="3"/>
    </row>
    <row r="77" spans="1:76" ht="15">
      <c r="A77" s="64" t="s">
        <v>261</v>
      </c>
      <c r="B77" s="65"/>
      <c r="C77" s="65" t="s">
        <v>64</v>
      </c>
      <c r="D77" s="66">
        <v>165.49006999894473</v>
      </c>
      <c r="E77" s="68"/>
      <c r="F77" s="100" t="s">
        <v>870</v>
      </c>
      <c r="G77" s="65"/>
      <c r="H77" s="69" t="s">
        <v>261</v>
      </c>
      <c r="I77" s="70"/>
      <c r="J77" s="70"/>
      <c r="K77" s="69" t="s">
        <v>2443</v>
      </c>
      <c r="L77" s="73">
        <v>1</v>
      </c>
      <c r="M77" s="74">
        <v>4388.931640625</v>
      </c>
      <c r="N77" s="74">
        <v>9646.09375</v>
      </c>
      <c r="O77" s="75"/>
      <c r="P77" s="76"/>
      <c r="Q77" s="76"/>
      <c r="R77" s="86"/>
      <c r="S77" s="48">
        <v>0</v>
      </c>
      <c r="T77" s="48">
        <v>1</v>
      </c>
      <c r="U77" s="49">
        <v>0</v>
      </c>
      <c r="V77" s="49">
        <v>0.002519</v>
      </c>
      <c r="W77" s="49">
        <v>0.003888</v>
      </c>
      <c r="X77" s="49">
        <v>0.39648</v>
      </c>
      <c r="Y77" s="49">
        <v>0</v>
      </c>
      <c r="Z77" s="49">
        <v>0</v>
      </c>
      <c r="AA77" s="71">
        <v>77</v>
      </c>
      <c r="AB77" s="71"/>
      <c r="AC77" s="72"/>
      <c r="AD77" s="78" t="s">
        <v>1611</v>
      </c>
      <c r="AE77" s="78">
        <v>712</v>
      </c>
      <c r="AF77" s="78">
        <v>594</v>
      </c>
      <c r="AG77" s="78">
        <v>951</v>
      </c>
      <c r="AH77" s="78">
        <v>3060</v>
      </c>
      <c r="AI77" s="78"/>
      <c r="AJ77" s="78" t="s">
        <v>1762</v>
      </c>
      <c r="AK77" s="78"/>
      <c r="AL77" s="78"/>
      <c r="AM77" s="78"/>
      <c r="AN77" s="80">
        <v>42481.4618287037</v>
      </c>
      <c r="AO77" s="82" t="s">
        <v>2063</v>
      </c>
      <c r="AP77" s="78" t="b">
        <v>1</v>
      </c>
      <c r="AQ77" s="78" t="b">
        <v>0</v>
      </c>
      <c r="AR77" s="78" t="b">
        <v>1</v>
      </c>
      <c r="AS77" s="78"/>
      <c r="AT77" s="78">
        <v>4</v>
      </c>
      <c r="AU77" s="78"/>
      <c r="AV77" s="78" t="b">
        <v>0</v>
      </c>
      <c r="AW77" s="78" t="s">
        <v>2211</v>
      </c>
      <c r="AX77" s="82" t="s">
        <v>2286</v>
      </c>
      <c r="AY77" s="78" t="s">
        <v>66</v>
      </c>
      <c r="AZ77" s="78" t="str">
        <f>REPLACE(INDEX(GroupVertices[Group],MATCH(Vertices[[#This Row],[Vertex]],GroupVertices[Vertex],0)),1,1,"")</f>
        <v>3</v>
      </c>
      <c r="BA77" s="48"/>
      <c r="BB77" s="48"/>
      <c r="BC77" s="48"/>
      <c r="BD77" s="48"/>
      <c r="BE77" s="48"/>
      <c r="BF77" s="48"/>
      <c r="BG77" s="116" t="s">
        <v>3120</v>
      </c>
      <c r="BH77" s="116" t="s">
        <v>3120</v>
      </c>
      <c r="BI77" s="116" t="s">
        <v>3239</v>
      </c>
      <c r="BJ77" s="116" t="s">
        <v>3239</v>
      </c>
      <c r="BK77" s="116">
        <v>0</v>
      </c>
      <c r="BL77" s="120">
        <v>0</v>
      </c>
      <c r="BM77" s="116">
        <v>0</v>
      </c>
      <c r="BN77" s="120">
        <v>0</v>
      </c>
      <c r="BO77" s="116">
        <v>0</v>
      </c>
      <c r="BP77" s="120">
        <v>0</v>
      </c>
      <c r="BQ77" s="116">
        <v>15</v>
      </c>
      <c r="BR77" s="120">
        <v>100</v>
      </c>
      <c r="BS77" s="116">
        <v>15</v>
      </c>
      <c r="BT77" s="2"/>
      <c r="BU77" s="3"/>
      <c r="BV77" s="3"/>
      <c r="BW77" s="3"/>
      <c r="BX77" s="3"/>
    </row>
    <row r="78" spans="1:76" ht="15">
      <c r="A78" s="64" t="s">
        <v>262</v>
      </c>
      <c r="B78" s="65"/>
      <c r="C78" s="65" t="s">
        <v>64</v>
      </c>
      <c r="D78" s="66">
        <v>162.38909564177425</v>
      </c>
      <c r="E78" s="68"/>
      <c r="F78" s="100" t="s">
        <v>871</v>
      </c>
      <c r="G78" s="65"/>
      <c r="H78" s="69" t="s">
        <v>262</v>
      </c>
      <c r="I78" s="70"/>
      <c r="J78" s="70"/>
      <c r="K78" s="69" t="s">
        <v>2444</v>
      </c>
      <c r="L78" s="73">
        <v>1</v>
      </c>
      <c r="M78" s="74">
        <v>8212.3037109375</v>
      </c>
      <c r="N78" s="74">
        <v>6949.3046875</v>
      </c>
      <c r="O78" s="75"/>
      <c r="P78" s="76"/>
      <c r="Q78" s="76"/>
      <c r="R78" s="86"/>
      <c r="S78" s="48">
        <v>1</v>
      </c>
      <c r="T78" s="48">
        <v>1</v>
      </c>
      <c r="U78" s="49">
        <v>0</v>
      </c>
      <c r="V78" s="49">
        <v>0</v>
      </c>
      <c r="W78" s="49">
        <v>0</v>
      </c>
      <c r="X78" s="49">
        <v>0.999997</v>
      </c>
      <c r="Y78" s="49">
        <v>0</v>
      </c>
      <c r="Z78" s="49" t="s">
        <v>2596</v>
      </c>
      <c r="AA78" s="71">
        <v>78</v>
      </c>
      <c r="AB78" s="71"/>
      <c r="AC78" s="72"/>
      <c r="AD78" s="78" t="s">
        <v>1612</v>
      </c>
      <c r="AE78" s="78">
        <v>134</v>
      </c>
      <c r="AF78" s="78">
        <v>68</v>
      </c>
      <c r="AG78" s="78">
        <v>158</v>
      </c>
      <c r="AH78" s="78">
        <v>5</v>
      </c>
      <c r="AI78" s="78"/>
      <c r="AJ78" s="78" t="s">
        <v>1763</v>
      </c>
      <c r="AK78" s="78" t="s">
        <v>1505</v>
      </c>
      <c r="AL78" s="78"/>
      <c r="AM78" s="78"/>
      <c r="AN78" s="80">
        <v>43599.222905092596</v>
      </c>
      <c r="AO78" s="82" t="s">
        <v>2064</v>
      </c>
      <c r="AP78" s="78" t="b">
        <v>0</v>
      </c>
      <c r="AQ78" s="78" t="b">
        <v>0</v>
      </c>
      <c r="AR78" s="78" t="b">
        <v>0</v>
      </c>
      <c r="AS78" s="78"/>
      <c r="AT78" s="78">
        <v>1</v>
      </c>
      <c r="AU78" s="82" t="s">
        <v>2143</v>
      </c>
      <c r="AV78" s="78" t="b">
        <v>0</v>
      </c>
      <c r="AW78" s="78" t="s">
        <v>2211</v>
      </c>
      <c r="AX78" s="82" t="s">
        <v>2287</v>
      </c>
      <c r="AY78" s="78" t="s">
        <v>66</v>
      </c>
      <c r="AZ78" s="78" t="str">
        <f>REPLACE(INDEX(GroupVertices[Group],MATCH(Vertices[[#This Row],[Vertex]],GroupVertices[Vertex],0)),1,1,"")</f>
        <v>6</v>
      </c>
      <c r="BA78" s="48" t="s">
        <v>576</v>
      </c>
      <c r="BB78" s="48" t="s">
        <v>576</v>
      </c>
      <c r="BC78" s="48" t="s">
        <v>635</v>
      </c>
      <c r="BD78" s="48" t="s">
        <v>635</v>
      </c>
      <c r="BE78" s="48" t="s">
        <v>3042</v>
      </c>
      <c r="BF78" s="48" t="s">
        <v>3042</v>
      </c>
      <c r="BG78" s="116" t="s">
        <v>3121</v>
      </c>
      <c r="BH78" s="116" t="s">
        <v>3121</v>
      </c>
      <c r="BI78" s="116" t="s">
        <v>3240</v>
      </c>
      <c r="BJ78" s="116" t="s">
        <v>3240</v>
      </c>
      <c r="BK78" s="116">
        <v>0</v>
      </c>
      <c r="BL78" s="120">
        <v>0</v>
      </c>
      <c r="BM78" s="116">
        <v>0</v>
      </c>
      <c r="BN78" s="120">
        <v>0</v>
      </c>
      <c r="BO78" s="116">
        <v>0</v>
      </c>
      <c r="BP78" s="120">
        <v>0</v>
      </c>
      <c r="BQ78" s="116">
        <v>18</v>
      </c>
      <c r="BR78" s="120">
        <v>100</v>
      </c>
      <c r="BS78" s="116">
        <v>18</v>
      </c>
      <c r="BT78" s="2"/>
      <c r="BU78" s="3"/>
      <c r="BV78" s="3"/>
      <c r="BW78" s="3"/>
      <c r="BX78" s="3"/>
    </row>
    <row r="79" spans="1:76" ht="15">
      <c r="A79" s="64" t="s">
        <v>263</v>
      </c>
      <c r="B79" s="65"/>
      <c r="C79" s="65" t="s">
        <v>64</v>
      </c>
      <c r="D79" s="66">
        <v>163.11422842871715</v>
      </c>
      <c r="E79" s="68"/>
      <c r="F79" s="100" t="s">
        <v>872</v>
      </c>
      <c r="G79" s="65"/>
      <c r="H79" s="69" t="s">
        <v>263</v>
      </c>
      <c r="I79" s="70"/>
      <c r="J79" s="70"/>
      <c r="K79" s="69" t="s">
        <v>2445</v>
      </c>
      <c r="L79" s="73">
        <v>101.12530790520094</v>
      </c>
      <c r="M79" s="74">
        <v>1047.4693603515625</v>
      </c>
      <c r="N79" s="74">
        <v>2671.297119140625</v>
      </c>
      <c r="O79" s="75"/>
      <c r="P79" s="76"/>
      <c r="Q79" s="76"/>
      <c r="R79" s="86"/>
      <c r="S79" s="48">
        <v>0</v>
      </c>
      <c r="T79" s="48">
        <v>3</v>
      </c>
      <c r="U79" s="49">
        <v>87.325397</v>
      </c>
      <c r="V79" s="49">
        <v>0.003356</v>
      </c>
      <c r="W79" s="49">
        <v>0.013804</v>
      </c>
      <c r="X79" s="49">
        <v>0.84139</v>
      </c>
      <c r="Y79" s="49">
        <v>0.3333333333333333</v>
      </c>
      <c r="Z79" s="49">
        <v>0</v>
      </c>
      <c r="AA79" s="71">
        <v>79</v>
      </c>
      <c r="AB79" s="71"/>
      <c r="AC79" s="72"/>
      <c r="AD79" s="78" t="s">
        <v>1613</v>
      </c>
      <c r="AE79" s="78">
        <v>49</v>
      </c>
      <c r="AF79" s="78">
        <v>191</v>
      </c>
      <c r="AG79" s="78">
        <v>193</v>
      </c>
      <c r="AH79" s="78">
        <v>36</v>
      </c>
      <c r="AI79" s="78"/>
      <c r="AJ79" s="78" t="s">
        <v>1764</v>
      </c>
      <c r="AK79" s="78" t="s">
        <v>1505</v>
      </c>
      <c r="AL79" s="82" t="s">
        <v>1940</v>
      </c>
      <c r="AM79" s="78"/>
      <c r="AN79" s="80">
        <v>42087.538773148146</v>
      </c>
      <c r="AO79" s="82" t="s">
        <v>2065</v>
      </c>
      <c r="AP79" s="78" t="b">
        <v>0</v>
      </c>
      <c r="AQ79" s="78" t="b">
        <v>0</v>
      </c>
      <c r="AR79" s="78" t="b">
        <v>0</v>
      </c>
      <c r="AS79" s="78"/>
      <c r="AT79" s="78">
        <v>6</v>
      </c>
      <c r="AU79" s="82" t="s">
        <v>2143</v>
      </c>
      <c r="AV79" s="78" t="b">
        <v>0</v>
      </c>
      <c r="AW79" s="78" t="s">
        <v>2211</v>
      </c>
      <c r="AX79" s="82" t="s">
        <v>2288</v>
      </c>
      <c r="AY79" s="78" t="s">
        <v>66</v>
      </c>
      <c r="AZ79" s="78" t="str">
        <f>REPLACE(INDEX(GroupVertices[Group],MATCH(Vertices[[#This Row],[Vertex]],GroupVertices[Vertex],0)),1,1,"")</f>
        <v>2</v>
      </c>
      <c r="BA79" s="48" t="s">
        <v>577</v>
      </c>
      <c r="BB79" s="48" t="s">
        <v>577</v>
      </c>
      <c r="BC79" s="48" t="s">
        <v>645</v>
      </c>
      <c r="BD79" s="48" t="s">
        <v>645</v>
      </c>
      <c r="BE79" s="48" t="s">
        <v>694</v>
      </c>
      <c r="BF79" s="48" t="s">
        <v>694</v>
      </c>
      <c r="BG79" s="116" t="s">
        <v>3122</v>
      </c>
      <c r="BH79" s="116" t="s">
        <v>3122</v>
      </c>
      <c r="BI79" s="116" t="s">
        <v>3241</v>
      </c>
      <c r="BJ79" s="116" t="s">
        <v>3241</v>
      </c>
      <c r="BK79" s="116">
        <v>0</v>
      </c>
      <c r="BL79" s="120">
        <v>0</v>
      </c>
      <c r="BM79" s="116">
        <v>0</v>
      </c>
      <c r="BN79" s="120">
        <v>0</v>
      </c>
      <c r="BO79" s="116">
        <v>0</v>
      </c>
      <c r="BP79" s="120">
        <v>0</v>
      </c>
      <c r="BQ79" s="116">
        <v>15</v>
      </c>
      <c r="BR79" s="120">
        <v>100</v>
      </c>
      <c r="BS79" s="116">
        <v>15</v>
      </c>
      <c r="BT79" s="2"/>
      <c r="BU79" s="3"/>
      <c r="BV79" s="3"/>
      <c r="BW79" s="3"/>
      <c r="BX79" s="3"/>
    </row>
    <row r="80" spans="1:76" ht="15">
      <c r="A80" s="64" t="s">
        <v>352</v>
      </c>
      <c r="B80" s="65"/>
      <c r="C80" s="65" t="s">
        <v>64</v>
      </c>
      <c r="D80" s="66">
        <v>162.8607267227127</v>
      </c>
      <c r="E80" s="68"/>
      <c r="F80" s="100" t="s">
        <v>2186</v>
      </c>
      <c r="G80" s="65"/>
      <c r="H80" s="69" t="s">
        <v>352</v>
      </c>
      <c r="I80" s="70"/>
      <c r="J80" s="70"/>
      <c r="K80" s="69" t="s">
        <v>2446</v>
      </c>
      <c r="L80" s="73">
        <v>2.528769198325721</v>
      </c>
      <c r="M80" s="74">
        <v>1448.552490234375</v>
      </c>
      <c r="N80" s="74">
        <v>4020.865234375</v>
      </c>
      <c r="O80" s="75"/>
      <c r="P80" s="76"/>
      <c r="Q80" s="76"/>
      <c r="R80" s="86"/>
      <c r="S80" s="48">
        <v>2</v>
      </c>
      <c r="T80" s="48">
        <v>0</v>
      </c>
      <c r="U80" s="49">
        <v>1.333333</v>
      </c>
      <c r="V80" s="49">
        <v>0.002571</v>
      </c>
      <c r="W80" s="49">
        <v>0.003902</v>
      </c>
      <c r="X80" s="49">
        <v>0.617167</v>
      </c>
      <c r="Y80" s="49">
        <v>0</v>
      </c>
      <c r="Z80" s="49">
        <v>0</v>
      </c>
      <c r="AA80" s="71">
        <v>80</v>
      </c>
      <c r="AB80" s="71"/>
      <c r="AC80" s="72"/>
      <c r="AD80" s="78" t="s">
        <v>1614</v>
      </c>
      <c r="AE80" s="78">
        <v>99</v>
      </c>
      <c r="AF80" s="78">
        <v>148</v>
      </c>
      <c r="AG80" s="78">
        <v>106</v>
      </c>
      <c r="AH80" s="78">
        <v>76</v>
      </c>
      <c r="AI80" s="78"/>
      <c r="AJ80" s="78" t="s">
        <v>1765</v>
      </c>
      <c r="AK80" s="78" t="s">
        <v>1842</v>
      </c>
      <c r="AL80" s="82" t="s">
        <v>1941</v>
      </c>
      <c r="AM80" s="78"/>
      <c r="AN80" s="80">
        <v>43556.462175925924</v>
      </c>
      <c r="AO80" s="82" t="s">
        <v>2066</v>
      </c>
      <c r="AP80" s="78" t="b">
        <v>1</v>
      </c>
      <c r="AQ80" s="78" t="b">
        <v>0</v>
      </c>
      <c r="AR80" s="78" t="b">
        <v>0</v>
      </c>
      <c r="AS80" s="78"/>
      <c r="AT80" s="78">
        <v>1</v>
      </c>
      <c r="AU80" s="78"/>
      <c r="AV80" s="78" t="b">
        <v>0</v>
      </c>
      <c r="AW80" s="78" t="s">
        <v>2211</v>
      </c>
      <c r="AX80" s="82" t="s">
        <v>2289</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264</v>
      </c>
      <c r="B81" s="65"/>
      <c r="C81" s="65" t="s">
        <v>64</v>
      </c>
      <c r="D81" s="66">
        <v>167.18794189032326</v>
      </c>
      <c r="E81" s="68"/>
      <c r="F81" s="100" t="s">
        <v>873</v>
      </c>
      <c r="G81" s="65"/>
      <c r="H81" s="69" t="s">
        <v>264</v>
      </c>
      <c r="I81" s="70"/>
      <c r="J81" s="70"/>
      <c r="K81" s="69" t="s">
        <v>2447</v>
      </c>
      <c r="L81" s="73">
        <v>1</v>
      </c>
      <c r="M81" s="74">
        <v>1593.6715087890625</v>
      </c>
      <c r="N81" s="74">
        <v>562.499755859375</v>
      </c>
      <c r="O81" s="75"/>
      <c r="P81" s="76"/>
      <c r="Q81" s="76"/>
      <c r="R81" s="86"/>
      <c r="S81" s="48">
        <v>0</v>
      </c>
      <c r="T81" s="48">
        <v>2</v>
      </c>
      <c r="U81" s="49">
        <v>0</v>
      </c>
      <c r="V81" s="49">
        <v>0.002874</v>
      </c>
      <c r="W81" s="49">
        <v>0.007049</v>
      </c>
      <c r="X81" s="49">
        <v>0.594589</v>
      </c>
      <c r="Y81" s="49">
        <v>0.5</v>
      </c>
      <c r="Z81" s="49">
        <v>0</v>
      </c>
      <c r="AA81" s="71">
        <v>81</v>
      </c>
      <c r="AB81" s="71"/>
      <c r="AC81" s="72"/>
      <c r="AD81" s="78" t="s">
        <v>1615</v>
      </c>
      <c r="AE81" s="78">
        <v>534</v>
      </c>
      <c r="AF81" s="78">
        <v>882</v>
      </c>
      <c r="AG81" s="78">
        <v>54179</v>
      </c>
      <c r="AH81" s="78">
        <v>39313</v>
      </c>
      <c r="AI81" s="78"/>
      <c r="AJ81" s="78" t="s">
        <v>1766</v>
      </c>
      <c r="AK81" s="78" t="s">
        <v>1868</v>
      </c>
      <c r="AL81" s="82" t="s">
        <v>1942</v>
      </c>
      <c r="AM81" s="78"/>
      <c r="AN81" s="80">
        <v>39849.36534722222</v>
      </c>
      <c r="AO81" s="82" t="s">
        <v>2067</v>
      </c>
      <c r="AP81" s="78" t="b">
        <v>0</v>
      </c>
      <c r="AQ81" s="78" t="b">
        <v>0</v>
      </c>
      <c r="AR81" s="78" t="b">
        <v>1</v>
      </c>
      <c r="AS81" s="78"/>
      <c r="AT81" s="78">
        <v>29</v>
      </c>
      <c r="AU81" s="82" t="s">
        <v>2143</v>
      </c>
      <c r="AV81" s="78" t="b">
        <v>0</v>
      </c>
      <c r="AW81" s="78" t="s">
        <v>2211</v>
      </c>
      <c r="AX81" s="82" t="s">
        <v>2290</v>
      </c>
      <c r="AY81" s="78" t="s">
        <v>66</v>
      </c>
      <c r="AZ81" s="78" t="str">
        <f>REPLACE(INDEX(GroupVertices[Group],MATCH(Vertices[[#This Row],[Vertex]],GroupVertices[Vertex],0)),1,1,"")</f>
        <v>2</v>
      </c>
      <c r="BA81" s="48"/>
      <c r="BB81" s="48"/>
      <c r="BC81" s="48"/>
      <c r="BD81" s="48"/>
      <c r="BE81" s="48" t="s">
        <v>695</v>
      </c>
      <c r="BF81" s="48" t="s">
        <v>695</v>
      </c>
      <c r="BG81" s="116" t="s">
        <v>3123</v>
      </c>
      <c r="BH81" s="116" t="s">
        <v>3123</v>
      </c>
      <c r="BI81" s="116" t="s">
        <v>3242</v>
      </c>
      <c r="BJ81" s="116" t="s">
        <v>3242</v>
      </c>
      <c r="BK81" s="116">
        <v>0</v>
      </c>
      <c r="BL81" s="120">
        <v>0</v>
      </c>
      <c r="BM81" s="116">
        <v>0</v>
      </c>
      <c r="BN81" s="120">
        <v>0</v>
      </c>
      <c r="BO81" s="116">
        <v>0</v>
      </c>
      <c r="BP81" s="120">
        <v>0</v>
      </c>
      <c r="BQ81" s="116">
        <v>16</v>
      </c>
      <c r="BR81" s="120">
        <v>100</v>
      </c>
      <c r="BS81" s="116">
        <v>16</v>
      </c>
      <c r="BT81" s="2"/>
      <c r="BU81" s="3"/>
      <c r="BV81" s="3"/>
      <c r="BW81" s="3"/>
      <c r="BX81" s="3"/>
    </row>
    <row r="82" spans="1:76" ht="15">
      <c r="A82" s="64" t="s">
        <v>332</v>
      </c>
      <c r="B82" s="65"/>
      <c r="C82" s="65" t="s">
        <v>64</v>
      </c>
      <c r="D82" s="66">
        <v>167.26458194097577</v>
      </c>
      <c r="E82" s="68"/>
      <c r="F82" s="100" t="s">
        <v>2187</v>
      </c>
      <c r="G82" s="65"/>
      <c r="H82" s="69" t="s">
        <v>332</v>
      </c>
      <c r="I82" s="70"/>
      <c r="J82" s="70"/>
      <c r="K82" s="69" t="s">
        <v>2448</v>
      </c>
      <c r="L82" s="73">
        <v>2.146577185388587</v>
      </c>
      <c r="M82" s="74">
        <v>1285.8173828125</v>
      </c>
      <c r="N82" s="74">
        <v>352.9058837890625</v>
      </c>
      <c r="O82" s="75"/>
      <c r="P82" s="76"/>
      <c r="Q82" s="76"/>
      <c r="R82" s="86"/>
      <c r="S82" s="48">
        <v>3</v>
      </c>
      <c r="T82" s="48">
        <v>2</v>
      </c>
      <c r="U82" s="49">
        <v>1</v>
      </c>
      <c r="V82" s="49">
        <v>0.002882</v>
      </c>
      <c r="W82" s="49">
        <v>0.008568</v>
      </c>
      <c r="X82" s="49">
        <v>1.09999</v>
      </c>
      <c r="Y82" s="49">
        <v>0.3333333333333333</v>
      </c>
      <c r="Z82" s="49">
        <v>0</v>
      </c>
      <c r="AA82" s="71">
        <v>82</v>
      </c>
      <c r="AB82" s="71"/>
      <c r="AC82" s="72"/>
      <c r="AD82" s="78" t="s">
        <v>1616</v>
      </c>
      <c r="AE82" s="78">
        <v>1165</v>
      </c>
      <c r="AF82" s="78">
        <v>895</v>
      </c>
      <c r="AG82" s="78">
        <v>20423</v>
      </c>
      <c r="AH82" s="78">
        <v>23822</v>
      </c>
      <c r="AI82" s="78"/>
      <c r="AJ82" s="78" t="s">
        <v>1767</v>
      </c>
      <c r="AK82" s="78" t="s">
        <v>1869</v>
      </c>
      <c r="AL82" s="82" t="s">
        <v>1943</v>
      </c>
      <c r="AM82" s="78"/>
      <c r="AN82" s="80">
        <v>41117.81741898148</v>
      </c>
      <c r="AO82" s="82" t="s">
        <v>2068</v>
      </c>
      <c r="AP82" s="78" t="b">
        <v>0</v>
      </c>
      <c r="AQ82" s="78" t="b">
        <v>0</v>
      </c>
      <c r="AR82" s="78" t="b">
        <v>1</v>
      </c>
      <c r="AS82" s="78"/>
      <c r="AT82" s="78">
        <v>48</v>
      </c>
      <c r="AU82" s="82" t="s">
        <v>2143</v>
      </c>
      <c r="AV82" s="78" t="b">
        <v>0</v>
      </c>
      <c r="AW82" s="78" t="s">
        <v>2211</v>
      </c>
      <c r="AX82" s="82" t="s">
        <v>2291</v>
      </c>
      <c r="AY82" s="78" t="s">
        <v>66</v>
      </c>
      <c r="AZ82" s="78" t="str">
        <f>REPLACE(INDEX(GroupVertices[Group],MATCH(Vertices[[#This Row],[Vertex]],GroupVertices[Vertex],0)),1,1,"")</f>
        <v>2</v>
      </c>
      <c r="BA82" s="48"/>
      <c r="BB82" s="48"/>
      <c r="BC82" s="48"/>
      <c r="BD82" s="48"/>
      <c r="BE82" s="48" t="s">
        <v>3043</v>
      </c>
      <c r="BF82" s="48" t="s">
        <v>3065</v>
      </c>
      <c r="BG82" s="116" t="s">
        <v>3124</v>
      </c>
      <c r="BH82" s="116" t="s">
        <v>3183</v>
      </c>
      <c r="BI82" s="116" t="s">
        <v>3243</v>
      </c>
      <c r="BJ82" s="116" t="s">
        <v>3290</v>
      </c>
      <c r="BK82" s="116">
        <v>2</v>
      </c>
      <c r="BL82" s="120">
        <v>1.4388489208633093</v>
      </c>
      <c r="BM82" s="116">
        <v>0</v>
      </c>
      <c r="BN82" s="120">
        <v>0</v>
      </c>
      <c r="BO82" s="116">
        <v>0</v>
      </c>
      <c r="BP82" s="120">
        <v>0</v>
      </c>
      <c r="BQ82" s="116">
        <v>137</v>
      </c>
      <c r="BR82" s="120">
        <v>98.56115107913669</v>
      </c>
      <c r="BS82" s="116">
        <v>139</v>
      </c>
      <c r="BT82" s="2"/>
      <c r="BU82" s="3"/>
      <c r="BV82" s="3"/>
      <c r="BW82" s="3"/>
      <c r="BX82" s="3"/>
    </row>
    <row r="83" spans="1:76" ht="15">
      <c r="A83" s="64" t="s">
        <v>265</v>
      </c>
      <c r="B83" s="65"/>
      <c r="C83" s="65" t="s">
        <v>64</v>
      </c>
      <c r="D83" s="66">
        <v>168.03687783601254</v>
      </c>
      <c r="E83" s="68"/>
      <c r="F83" s="100" t="s">
        <v>874</v>
      </c>
      <c r="G83" s="65"/>
      <c r="H83" s="69" t="s">
        <v>265</v>
      </c>
      <c r="I83" s="70"/>
      <c r="J83" s="70"/>
      <c r="K83" s="69" t="s">
        <v>2449</v>
      </c>
      <c r="L83" s="73">
        <v>1</v>
      </c>
      <c r="M83" s="74">
        <v>1078.1329345703125</v>
      </c>
      <c r="N83" s="74">
        <v>704.2982177734375</v>
      </c>
      <c r="O83" s="75"/>
      <c r="P83" s="76"/>
      <c r="Q83" s="76"/>
      <c r="R83" s="86"/>
      <c r="S83" s="48">
        <v>0</v>
      </c>
      <c r="T83" s="48">
        <v>2</v>
      </c>
      <c r="U83" s="49">
        <v>0</v>
      </c>
      <c r="V83" s="49">
        <v>0.002874</v>
      </c>
      <c r="W83" s="49">
        <v>0.007049</v>
      </c>
      <c r="X83" s="49">
        <v>0.594589</v>
      </c>
      <c r="Y83" s="49">
        <v>0.5</v>
      </c>
      <c r="Z83" s="49">
        <v>0</v>
      </c>
      <c r="AA83" s="71">
        <v>83</v>
      </c>
      <c r="AB83" s="71"/>
      <c r="AC83" s="72"/>
      <c r="AD83" s="78" t="s">
        <v>1617</v>
      </c>
      <c r="AE83" s="78">
        <v>962</v>
      </c>
      <c r="AF83" s="78">
        <v>1026</v>
      </c>
      <c r="AG83" s="78">
        <v>35594</v>
      </c>
      <c r="AH83" s="78">
        <v>32312</v>
      </c>
      <c r="AI83" s="78"/>
      <c r="AJ83" s="78" t="s">
        <v>1768</v>
      </c>
      <c r="AK83" s="78" t="s">
        <v>1870</v>
      </c>
      <c r="AL83" s="78"/>
      <c r="AM83" s="78"/>
      <c r="AN83" s="80">
        <v>40378.596597222226</v>
      </c>
      <c r="AO83" s="82" t="s">
        <v>2069</v>
      </c>
      <c r="AP83" s="78" t="b">
        <v>0</v>
      </c>
      <c r="AQ83" s="78" t="b">
        <v>0</v>
      </c>
      <c r="AR83" s="78" t="b">
        <v>1</v>
      </c>
      <c r="AS83" s="78"/>
      <c r="AT83" s="78">
        <v>91</v>
      </c>
      <c r="AU83" s="82" t="s">
        <v>2155</v>
      </c>
      <c r="AV83" s="78" t="b">
        <v>0</v>
      </c>
      <c r="AW83" s="78" t="s">
        <v>2211</v>
      </c>
      <c r="AX83" s="82" t="s">
        <v>2292</v>
      </c>
      <c r="AY83" s="78" t="s">
        <v>66</v>
      </c>
      <c r="AZ83" s="78" t="str">
        <f>REPLACE(INDEX(GroupVertices[Group],MATCH(Vertices[[#This Row],[Vertex]],GroupVertices[Vertex],0)),1,1,"")</f>
        <v>2</v>
      </c>
      <c r="BA83" s="48"/>
      <c r="BB83" s="48"/>
      <c r="BC83" s="48"/>
      <c r="BD83" s="48"/>
      <c r="BE83" s="48" t="s">
        <v>695</v>
      </c>
      <c r="BF83" s="48" t="s">
        <v>695</v>
      </c>
      <c r="BG83" s="116" t="s">
        <v>3123</v>
      </c>
      <c r="BH83" s="116" t="s">
        <v>3123</v>
      </c>
      <c r="BI83" s="116" t="s">
        <v>3242</v>
      </c>
      <c r="BJ83" s="116" t="s">
        <v>3242</v>
      </c>
      <c r="BK83" s="116">
        <v>0</v>
      </c>
      <c r="BL83" s="120">
        <v>0</v>
      </c>
      <c r="BM83" s="116">
        <v>0</v>
      </c>
      <c r="BN83" s="120">
        <v>0</v>
      </c>
      <c r="BO83" s="116">
        <v>0</v>
      </c>
      <c r="BP83" s="120">
        <v>0</v>
      </c>
      <c r="BQ83" s="116">
        <v>16</v>
      </c>
      <c r="BR83" s="120">
        <v>100</v>
      </c>
      <c r="BS83" s="116">
        <v>16</v>
      </c>
      <c r="BT83" s="2"/>
      <c r="BU83" s="3"/>
      <c r="BV83" s="3"/>
      <c r="BW83" s="3"/>
      <c r="BX83" s="3"/>
    </row>
    <row r="84" spans="1:76" ht="15">
      <c r="A84" s="64" t="s">
        <v>266</v>
      </c>
      <c r="B84" s="65"/>
      <c r="C84" s="65" t="s">
        <v>64</v>
      </c>
      <c r="D84" s="66">
        <v>209.6701115058567</v>
      </c>
      <c r="E84" s="68"/>
      <c r="F84" s="100" t="s">
        <v>875</v>
      </c>
      <c r="G84" s="65"/>
      <c r="H84" s="69" t="s">
        <v>266</v>
      </c>
      <c r="I84" s="70"/>
      <c r="J84" s="70"/>
      <c r="K84" s="69" t="s">
        <v>2450</v>
      </c>
      <c r="L84" s="73">
        <v>413.2327170045176</v>
      </c>
      <c r="M84" s="74">
        <v>4778.50927734375</v>
      </c>
      <c r="N84" s="74">
        <v>6162.4033203125</v>
      </c>
      <c r="O84" s="75"/>
      <c r="P84" s="76"/>
      <c r="Q84" s="76"/>
      <c r="R84" s="86"/>
      <c r="S84" s="48">
        <v>0</v>
      </c>
      <c r="T84" s="48">
        <v>3</v>
      </c>
      <c r="U84" s="49">
        <v>359.533333</v>
      </c>
      <c r="V84" s="49">
        <v>0.003425</v>
      </c>
      <c r="W84" s="49">
        <v>0.011276</v>
      </c>
      <c r="X84" s="49">
        <v>0.977694</v>
      </c>
      <c r="Y84" s="49">
        <v>0</v>
      </c>
      <c r="Z84" s="49">
        <v>0</v>
      </c>
      <c r="AA84" s="71">
        <v>84</v>
      </c>
      <c r="AB84" s="71"/>
      <c r="AC84" s="72"/>
      <c r="AD84" s="78" t="s">
        <v>1618</v>
      </c>
      <c r="AE84" s="78">
        <v>6377</v>
      </c>
      <c r="AF84" s="78">
        <v>8088</v>
      </c>
      <c r="AG84" s="78">
        <v>8339</v>
      </c>
      <c r="AH84" s="78">
        <v>418</v>
      </c>
      <c r="AI84" s="78"/>
      <c r="AJ84" s="78" t="s">
        <v>1769</v>
      </c>
      <c r="AK84" s="78"/>
      <c r="AL84" s="82" t="s">
        <v>1944</v>
      </c>
      <c r="AM84" s="78"/>
      <c r="AN84" s="80">
        <v>39881.783368055556</v>
      </c>
      <c r="AO84" s="82" t="s">
        <v>2070</v>
      </c>
      <c r="AP84" s="78" t="b">
        <v>0</v>
      </c>
      <c r="AQ84" s="78" t="b">
        <v>0</v>
      </c>
      <c r="AR84" s="78" t="b">
        <v>0</v>
      </c>
      <c r="AS84" s="78"/>
      <c r="AT84" s="78">
        <v>1408</v>
      </c>
      <c r="AU84" s="82" t="s">
        <v>2145</v>
      </c>
      <c r="AV84" s="78" t="b">
        <v>0</v>
      </c>
      <c r="AW84" s="78" t="s">
        <v>2211</v>
      </c>
      <c r="AX84" s="82" t="s">
        <v>2293</v>
      </c>
      <c r="AY84" s="78" t="s">
        <v>66</v>
      </c>
      <c r="AZ84" s="78" t="str">
        <f>REPLACE(INDEX(GroupVertices[Group],MATCH(Vertices[[#This Row],[Vertex]],GroupVertices[Vertex],0)),1,1,"")</f>
        <v>3</v>
      </c>
      <c r="BA84" s="48"/>
      <c r="BB84" s="48"/>
      <c r="BC84" s="48"/>
      <c r="BD84" s="48"/>
      <c r="BE84" s="48"/>
      <c r="BF84" s="48"/>
      <c r="BG84" s="116" t="s">
        <v>3125</v>
      </c>
      <c r="BH84" s="116" t="s">
        <v>3125</v>
      </c>
      <c r="BI84" s="116" t="s">
        <v>3244</v>
      </c>
      <c r="BJ84" s="116" t="s">
        <v>3244</v>
      </c>
      <c r="BK84" s="116">
        <v>0</v>
      </c>
      <c r="BL84" s="120">
        <v>0</v>
      </c>
      <c r="BM84" s="116">
        <v>0</v>
      </c>
      <c r="BN84" s="120">
        <v>0</v>
      </c>
      <c r="BO84" s="116">
        <v>0</v>
      </c>
      <c r="BP84" s="120">
        <v>0</v>
      </c>
      <c r="BQ84" s="116">
        <v>3</v>
      </c>
      <c r="BR84" s="120">
        <v>100</v>
      </c>
      <c r="BS84" s="116">
        <v>3</v>
      </c>
      <c r="BT84" s="2"/>
      <c r="BU84" s="3"/>
      <c r="BV84" s="3"/>
      <c r="BW84" s="3"/>
      <c r="BX84" s="3"/>
    </row>
    <row r="85" spans="1:76" ht="15">
      <c r="A85" s="64" t="s">
        <v>353</v>
      </c>
      <c r="B85" s="65"/>
      <c r="C85" s="65" t="s">
        <v>64</v>
      </c>
      <c r="D85" s="66">
        <v>168.508508916951</v>
      </c>
      <c r="E85" s="68"/>
      <c r="F85" s="100" t="s">
        <v>2188</v>
      </c>
      <c r="G85" s="65"/>
      <c r="H85" s="69" t="s">
        <v>353</v>
      </c>
      <c r="I85" s="70"/>
      <c r="J85" s="70"/>
      <c r="K85" s="69" t="s">
        <v>2451</v>
      </c>
      <c r="L85" s="73">
        <v>1</v>
      </c>
      <c r="M85" s="74">
        <v>5243.14013671875</v>
      </c>
      <c r="N85" s="74">
        <v>4893.62841796875</v>
      </c>
      <c r="O85" s="75"/>
      <c r="P85" s="76"/>
      <c r="Q85" s="76"/>
      <c r="R85" s="86"/>
      <c r="S85" s="48">
        <v>1</v>
      </c>
      <c r="T85" s="48">
        <v>0</v>
      </c>
      <c r="U85" s="49">
        <v>0</v>
      </c>
      <c r="V85" s="49">
        <v>0.002433</v>
      </c>
      <c r="W85" s="49">
        <v>0.001215</v>
      </c>
      <c r="X85" s="49">
        <v>0.427013</v>
      </c>
      <c r="Y85" s="49">
        <v>0</v>
      </c>
      <c r="Z85" s="49">
        <v>0</v>
      </c>
      <c r="AA85" s="71">
        <v>85</v>
      </c>
      <c r="AB85" s="71"/>
      <c r="AC85" s="72"/>
      <c r="AD85" s="78" t="s">
        <v>1619</v>
      </c>
      <c r="AE85" s="78">
        <v>609</v>
      </c>
      <c r="AF85" s="78">
        <v>1106</v>
      </c>
      <c r="AG85" s="78">
        <v>2248</v>
      </c>
      <c r="AH85" s="78">
        <v>684</v>
      </c>
      <c r="AI85" s="78"/>
      <c r="AJ85" s="78" t="s">
        <v>1770</v>
      </c>
      <c r="AK85" s="78"/>
      <c r="AL85" s="82" t="s">
        <v>1945</v>
      </c>
      <c r="AM85" s="78"/>
      <c r="AN85" s="80">
        <v>41764.49356481482</v>
      </c>
      <c r="AO85" s="82" t="s">
        <v>2071</v>
      </c>
      <c r="AP85" s="78" t="b">
        <v>1</v>
      </c>
      <c r="AQ85" s="78" t="b">
        <v>0</v>
      </c>
      <c r="AR85" s="78" t="b">
        <v>0</v>
      </c>
      <c r="AS85" s="78" t="s">
        <v>1468</v>
      </c>
      <c r="AT85" s="78">
        <v>17</v>
      </c>
      <c r="AU85" s="82" t="s">
        <v>2143</v>
      </c>
      <c r="AV85" s="78" t="b">
        <v>0</v>
      </c>
      <c r="AW85" s="78" t="s">
        <v>2211</v>
      </c>
      <c r="AX85" s="82" t="s">
        <v>2294</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267</v>
      </c>
      <c r="B86" s="65"/>
      <c r="C86" s="65" t="s">
        <v>64</v>
      </c>
      <c r="D86" s="66">
        <v>166.26826128249323</v>
      </c>
      <c r="E86" s="68"/>
      <c r="F86" s="100" t="s">
        <v>876</v>
      </c>
      <c r="G86" s="65"/>
      <c r="H86" s="69" t="s">
        <v>267</v>
      </c>
      <c r="I86" s="70"/>
      <c r="J86" s="70"/>
      <c r="K86" s="69" t="s">
        <v>2452</v>
      </c>
      <c r="L86" s="73">
        <v>1</v>
      </c>
      <c r="M86" s="74">
        <v>9485.7314453125</v>
      </c>
      <c r="N86" s="74">
        <v>9260.8388671875</v>
      </c>
      <c r="O86" s="75"/>
      <c r="P86" s="76"/>
      <c r="Q86" s="76"/>
      <c r="R86" s="86"/>
      <c r="S86" s="48">
        <v>1</v>
      </c>
      <c r="T86" s="48">
        <v>1</v>
      </c>
      <c r="U86" s="49">
        <v>0</v>
      </c>
      <c r="V86" s="49">
        <v>0</v>
      </c>
      <c r="W86" s="49">
        <v>0</v>
      </c>
      <c r="X86" s="49">
        <v>0.999997</v>
      </c>
      <c r="Y86" s="49">
        <v>0</v>
      </c>
      <c r="Z86" s="49" t="s">
        <v>2596</v>
      </c>
      <c r="AA86" s="71">
        <v>86</v>
      </c>
      <c r="AB86" s="71"/>
      <c r="AC86" s="72"/>
      <c r="AD86" s="78" t="s">
        <v>1620</v>
      </c>
      <c r="AE86" s="78">
        <v>1659</v>
      </c>
      <c r="AF86" s="78">
        <v>726</v>
      </c>
      <c r="AG86" s="78">
        <v>6619</v>
      </c>
      <c r="AH86" s="78">
        <v>4102</v>
      </c>
      <c r="AI86" s="78"/>
      <c r="AJ86" s="78" t="s">
        <v>1771</v>
      </c>
      <c r="AK86" s="78" t="s">
        <v>1505</v>
      </c>
      <c r="AL86" s="78"/>
      <c r="AM86" s="78"/>
      <c r="AN86" s="80">
        <v>39960.555810185186</v>
      </c>
      <c r="AO86" s="82" t="s">
        <v>2072</v>
      </c>
      <c r="AP86" s="78" t="b">
        <v>0</v>
      </c>
      <c r="AQ86" s="78" t="b">
        <v>0</v>
      </c>
      <c r="AR86" s="78" t="b">
        <v>1</v>
      </c>
      <c r="AS86" s="78"/>
      <c r="AT86" s="78">
        <v>0</v>
      </c>
      <c r="AU86" s="82" t="s">
        <v>2149</v>
      </c>
      <c r="AV86" s="78" t="b">
        <v>0</v>
      </c>
      <c r="AW86" s="78" t="s">
        <v>2211</v>
      </c>
      <c r="AX86" s="82" t="s">
        <v>2295</v>
      </c>
      <c r="AY86" s="78" t="s">
        <v>66</v>
      </c>
      <c r="AZ86" s="78" t="str">
        <f>REPLACE(INDEX(GroupVertices[Group],MATCH(Vertices[[#This Row],[Vertex]],GroupVertices[Vertex],0)),1,1,"")</f>
        <v>6</v>
      </c>
      <c r="BA86" s="48" t="s">
        <v>578</v>
      </c>
      <c r="BB86" s="48" t="s">
        <v>578</v>
      </c>
      <c r="BC86" s="48" t="s">
        <v>645</v>
      </c>
      <c r="BD86" s="48" t="s">
        <v>645</v>
      </c>
      <c r="BE86" s="48" t="s">
        <v>696</v>
      </c>
      <c r="BF86" s="48" t="s">
        <v>696</v>
      </c>
      <c r="BG86" s="116" t="s">
        <v>3126</v>
      </c>
      <c r="BH86" s="116" t="s">
        <v>3126</v>
      </c>
      <c r="BI86" s="116" t="s">
        <v>3245</v>
      </c>
      <c r="BJ86" s="116" t="s">
        <v>3245</v>
      </c>
      <c r="BK86" s="116">
        <v>0</v>
      </c>
      <c r="BL86" s="120">
        <v>0</v>
      </c>
      <c r="BM86" s="116">
        <v>0</v>
      </c>
      <c r="BN86" s="120">
        <v>0</v>
      </c>
      <c r="BO86" s="116">
        <v>0</v>
      </c>
      <c r="BP86" s="120">
        <v>0</v>
      </c>
      <c r="BQ86" s="116">
        <v>20</v>
      </c>
      <c r="BR86" s="120">
        <v>100</v>
      </c>
      <c r="BS86" s="116">
        <v>20</v>
      </c>
      <c r="BT86" s="2"/>
      <c r="BU86" s="3"/>
      <c r="BV86" s="3"/>
      <c r="BW86" s="3"/>
      <c r="BX86" s="3"/>
    </row>
    <row r="87" spans="1:76" ht="15">
      <c r="A87" s="64" t="s">
        <v>354</v>
      </c>
      <c r="B87" s="65"/>
      <c r="C87" s="65" t="s">
        <v>64</v>
      </c>
      <c r="D87" s="66">
        <v>162</v>
      </c>
      <c r="E87" s="68"/>
      <c r="F87" s="100" t="s">
        <v>2189</v>
      </c>
      <c r="G87" s="65"/>
      <c r="H87" s="69" t="s">
        <v>354</v>
      </c>
      <c r="I87" s="70"/>
      <c r="J87" s="70"/>
      <c r="K87" s="69" t="s">
        <v>2453</v>
      </c>
      <c r="L87" s="73">
        <v>26.415794658306073</v>
      </c>
      <c r="M87" s="74">
        <v>4516.84716796875</v>
      </c>
      <c r="N87" s="74">
        <v>1234.91650390625</v>
      </c>
      <c r="O87" s="75"/>
      <c r="P87" s="76"/>
      <c r="Q87" s="76"/>
      <c r="R87" s="86"/>
      <c r="S87" s="48">
        <v>3</v>
      </c>
      <c r="T87" s="48">
        <v>0</v>
      </c>
      <c r="U87" s="49">
        <v>22.166667</v>
      </c>
      <c r="V87" s="49">
        <v>0.002525</v>
      </c>
      <c r="W87" s="49">
        <v>0.004259</v>
      </c>
      <c r="X87" s="49">
        <v>0.879197</v>
      </c>
      <c r="Y87" s="49">
        <v>0</v>
      </c>
      <c r="Z87" s="49">
        <v>0</v>
      </c>
      <c r="AA87" s="71">
        <v>87</v>
      </c>
      <c r="AB87" s="71"/>
      <c r="AC87" s="72"/>
      <c r="AD87" s="78" t="s">
        <v>1621</v>
      </c>
      <c r="AE87" s="78">
        <v>5</v>
      </c>
      <c r="AF87" s="78">
        <v>2</v>
      </c>
      <c r="AG87" s="78">
        <v>9</v>
      </c>
      <c r="AH87" s="78">
        <v>0</v>
      </c>
      <c r="AI87" s="78"/>
      <c r="AJ87" s="78"/>
      <c r="AK87" s="78"/>
      <c r="AL87" s="78"/>
      <c r="AM87" s="78"/>
      <c r="AN87" s="80">
        <v>40296.94545138889</v>
      </c>
      <c r="AO87" s="78"/>
      <c r="AP87" s="78" t="b">
        <v>1</v>
      </c>
      <c r="AQ87" s="78" t="b">
        <v>1</v>
      </c>
      <c r="AR87" s="78" t="b">
        <v>0</v>
      </c>
      <c r="AS87" s="78" t="s">
        <v>1467</v>
      </c>
      <c r="AT87" s="78">
        <v>0</v>
      </c>
      <c r="AU87" s="82" t="s">
        <v>2143</v>
      </c>
      <c r="AV87" s="78" t="b">
        <v>0</v>
      </c>
      <c r="AW87" s="78" t="s">
        <v>2211</v>
      </c>
      <c r="AX87" s="82" t="s">
        <v>2296</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269</v>
      </c>
      <c r="B88" s="65"/>
      <c r="C88" s="65" t="s">
        <v>64</v>
      </c>
      <c r="D88" s="66">
        <v>171.49157550388688</v>
      </c>
      <c r="E88" s="68"/>
      <c r="F88" s="100" t="s">
        <v>878</v>
      </c>
      <c r="G88" s="65"/>
      <c r="H88" s="69" t="s">
        <v>269</v>
      </c>
      <c r="I88" s="70"/>
      <c r="J88" s="70"/>
      <c r="K88" s="69" t="s">
        <v>2454</v>
      </c>
      <c r="L88" s="73">
        <v>36.29819730829801</v>
      </c>
      <c r="M88" s="74">
        <v>3971.840087890625</v>
      </c>
      <c r="N88" s="74">
        <v>1943.4163818359375</v>
      </c>
      <c r="O88" s="75"/>
      <c r="P88" s="76"/>
      <c r="Q88" s="76"/>
      <c r="R88" s="86"/>
      <c r="S88" s="48">
        <v>0</v>
      </c>
      <c r="T88" s="48">
        <v>3</v>
      </c>
      <c r="U88" s="49">
        <v>30.785714</v>
      </c>
      <c r="V88" s="49">
        <v>0.002625</v>
      </c>
      <c r="W88" s="49">
        <v>0.005454</v>
      </c>
      <c r="X88" s="49">
        <v>0.863677</v>
      </c>
      <c r="Y88" s="49">
        <v>0</v>
      </c>
      <c r="Z88" s="49">
        <v>0</v>
      </c>
      <c r="AA88" s="71">
        <v>88</v>
      </c>
      <c r="AB88" s="71"/>
      <c r="AC88" s="72"/>
      <c r="AD88" s="78" t="s">
        <v>1622</v>
      </c>
      <c r="AE88" s="78">
        <v>1077</v>
      </c>
      <c r="AF88" s="78">
        <v>1612</v>
      </c>
      <c r="AG88" s="78">
        <v>6650</v>
      </c>
      <c r="AH88" s="78">
        <v>11871</v>
      </c>
      <c r="AI88" s="78"/>
      <c r="AJ88" s="78" t="s">
        <v>1772</v>
      </c>
      <c r="AK88" s="78" t="s">
        <v>1511</v>
      </c>
      <c r="AL88" s="82" t="s">
        <v>1946</v>
      </c>
      <c r="AM88" s="78"/>
      <c r="AN88" s="80">
        <v>40213.326319444444</v>
      </c>
      <c r="AO88" s="82" t="s">
        <v>2073</v>
      </c>
      <c r="AP88" s="78" t="b">
        <v>0</v>
      </c>
      <c r="AQ88" s="78" t="b">
        <v>0</v>
      </c>
      <c r="AR88" s="78" t="b">
        <v>1</v>
      </c>
      <c r="AS88" s="78"/>
      <c r="AT88" s="78">
        <v>33</v>
      </c>
      <c r="AU88" s="82" t="s">
        <v>2143</v>
      </c>
      <c r="AV88" s="78" t="b">
        <v>0</v>
      </c>
      <c r="AW88" s="78" t="s">
        <v>2211</v>
      </c>
      <c r="AX88" s="82" t="s">
        <v>2297</v>
      </c>
      <c r="AY88" s="78" t="s">
        <v>66</v>
      </c>
      <c r="AZ88" s="78" t="str">
        <f>REPLACE(INDEX(GroupVertices[Group],MATCH(Vertices[[#This Row],[Vertex]],GroupVertices[Vertex],0)),1,1,"")</f>
        <v>4</v>
      </c>
      <c r="BA88" s="48"/>
      <c r="BB88" s="48"/>
      <c r="BC88" s="48"/>
      <c r="BD88" s="48"/>
      <c r="BE88" s="48" t="s">
        <v>683</v>
      </c>
      <c r="BF88" s="48" t="s">
        <v>683</v>
      </c>
      <c r="BG88" s="116" t="s">
        <v>3127</v>
      </c>
      <c r="BH88" s="116" t="s">
        <v>3127</v>
      </c>
      <c r="BI88" s="116" t="s">
        <v>3246</v>
      </c>
      <c r="BJ88" s="116" t="s">
        <v>3246</v>
      </c>
      <c r="BK88" s="116">
        <v>0</v>
      </c>
      <c r="BL88" s="120">
        <v>0</v>
      </c>
      <c r="BM88" s="116">
        <v>0</v>
      </c>
      <c r="BN88" s="120">
        <v>0</v>
      </c>
      <c r="BO88" s="116">
        <v>0</v>
      </c>
      <c r="BP88" s="120">
        <v>0</v>
      </c>
      <c r="BQ88" s="116">
        <v>50</v>
      </c>
      <c r="BR88" s="120">
        <v>100</v>
      </c>
      <c r="BS88" s="116">
        <v>50</v>
      </c>
      <c r="BT88" s="2"/>
      <c r="BU88" s="3"/>
      <c r="BV88" s="3"/>
      <c r="BW88" s="3"/>
      <c r="BX88" s="3"/>
    </row>
    <row r="89" spans="1:76" ht="15">
      <c r="A89" s="64" t="s">
        <v>312</v>
      </c>
      <c r="B89" s="65"/>
      <c r="C89" s="65" t="s">
        <v>64</v>
      </c>
      <c r="D89" s="66">
        <v>172.4643146083225</v>
      </c>
      <c r="E89" s="68"/>
      <c r="F89" s="100" t="s">
        <v>917</v>
      </c>
      <c r="G89" s="65"/>
      <c r="H89" s="69" t="s">
        <v>312</v>
      </c>
      <c r="I89" s="70"/>
      <c r="J89" s="70"/>
      <c r="K89" s="69" t="s">
        <v>2455</v>
      </c>
      <c r="L89" s="73">
        <v>958.4763459063549</v>
      </c>
      <c r="M89" s="74">
        <v>2264.845947265625</v>
      </c>
      <c r="N89" s="74">
        <v>1342.2061767578125</v>
      </c>
      <c r="O89" s="75"/>
      <c r="P89" s="76"/>
      <c r="Q89" s="76"/>
      <c r="R89" s="86"/>
      <c r="S89" s="48">
        <v>9</v>
      </c>
      <c r="T89" s="48">
        <v>2</v>
      </c>
      <c r="U89" s="49">
        <v>835.073607</v>
      </c>
      <c r="V89" s="49">
        <v>0.003636</v>
      </c>
      <c r="W89" s="49">
        <v>0.022902</v>
      </c>
      <c r="X89" s="49">
        <v>2.413774</v>
      </c>
      <c r="Y89" s="49">
        <v>0.1388888888888889</v>
      </c>
      <c r="Z89" s="49">
        <v>0.2222222222222222</v>
      </c>
      <c r="AA89" s="71">
        <v>89</v>
      </c>
      <c r="AB89" s="71"/>
      <c r="AC89" s="72"/>
      <c r="AD89" s="78" t="s">
        <v>1623</v>
      </c>
      <c r="AE89" s="78">
        <v>126</v>
      </c>
      <c r="AF89" s="78">
        <v>1777</v>
      </c>
      <c r="AG89" s="78">
        <v>1164</v>
      </c>
      <c r="AH89" s="78">
        <v>757</v>
      </c>
      <c r="AI89" s="78"/>
      <c r="AJ89" s="78" t="s">
        <v>1773</v>
      </c>
      <c r="AK89" s="78" t="s">
        <v>1505</v>
      </c>
      <c r="AL89" s="82" t="s">
        <v>1947</v>
      </c>
      <c r="AM89" s="78"/>
      <c r="AN89" s="80">
        <v>40998.44284722222</v>
      </c>
      <c r="AO89" s="82" t="s">
        <v>2074</v>
      </c>
      <c r="AP89" s="78" t="b">
        <v>0</v>
      </c>
      <c r="AQ89" s="78" t="b">
        <v>0</v>
      </c>
      <c r="AR89" s="78" t="b">
        <v>0</v>
      </c>
      <c r="AS89" s="78"/>
      <c r="AT89" s="78">
        <v>20</v>
      </c>
      <c r="AU89" s="82" t="s">
        <v>2144</v>
      </c>
      <c r="AV89" s="78" t="b">
        <v>0</v>
      </c>
      <c r="AW89" s="78" t="s">
        <v>2211</v>
      </c>
      <c r="AX89" s="82" t="s">
        <v>2298</v>
      </c>
      <c r="AY89" s="78" t="s">
        <v>66</v>
      </c>
      <c r="AZ89" s="78" t="str">
        <f>REPLACE(INDEX(GroupVertices[Group],MATCH(Vertices[[#This Row],[Vertex]],GroupVertices[Vertex],0)),1,1,"")</f>
        <v>2</v>
      </c>
      <c r="BA89" s="48" t="s">
        <v>617</v>
      </c>
      <c r="BB89" s="48" t="s">
        <v>617</v>
      </c>
      <c r="BC89" s="48" t="s">
        <v>656</v>
      </c>
      <c r="BD89" s="48" t="s">
        <v>656</v>
      </c>
      <c r="BE89" s="48" t="s">
        <v>3044</v>
      </c>
      <c r="BF89" s="48" t="s">
        <v>3044</v>
      </c>
      <c r="BG89" s="116" t="s">
        <v>3128</v>
      </c>
      <c r="BH89" s="116" t="s">
        <v>3128</v>
      </c>
      <c r="BI89" s="116" t="s">
        <v>3247</v>
      </c>
      <c r="BJ89" s="116" t="s">
        <v>3247</v>
      </c>
      <c r="BK89" s="116">
        <v>0</v>
      </c>
      <c r="BL89" s="120">
        <v>0</v>
      </c>
      <c r="BM89" s="116">
        <v>0</v>
      </c>
      <c r="BN89" s="120">
        <v>0</v>
      </c>
      <c r="BO89" s="116">
        <v>0</v>
      </c>
      <c r="BP89" s="120">
        <v>0</v>
      </c>
      <c r="BQ89" s="116">
        <v>40</v>
      </c>
      <c r="BR89" s="120">
        <v>100</v>
      </c>
      <c r="BS89" s="116">
        <v>40</v>
      </c>
      <c r="BT89" s="2"/>
      <c r="BU89" s="3"/>
      <c r="BV89" s="3"/>
      <c r="BW89" s="3"/>
      <c r="BX89" s="3"/>
    </row>
    <row r="90" spans="1:76" ht="15">
      <c r="A90" s="64" t="s">
        <v>270</v>
      </c>
      <c r="B90" s="65"/>
      <c r="C90" s="65" t="s">
        <v>64</v>
      </c>
      <c r="D90" s="66">
        <v>163.50921945900313</v>
      </c>
      <c r="E90" s="68"/>
      <c r="F90" s="100" t="s">
        <v>879</v>
      </c>
      <c r="G90" s="65"/>
      <c r="H90" s="69" t="s">
        <v>270</v>
      </c>
      <c r="I90" s="70"/>
      <c r="J90" s="70"/>
      <c r="K90" s="69" t="s">
        <v>2456</v>
      </c>
      <c r="L90" s="73">
        <v>1</v>
      </c>
      <c r="M90" s="74">
        <v>2862.609375</v>
      </c>
      <c r="N90" s="74">
        <v>452.8973083496094</v>
      </c>
      <c r="O90" s="75"/>
      <c r="P90" s="76"/>
      <c r="Q90" s="76"/>
      <c r="R90" s="86"/>
      <c r="S90" s="48">
        <v>0</v>
      </c>
      <c r="T90" s="48">
        <v>1</v>
      </c>
      <c r="U90" s="49">
        <v>0</v>
      </c>
      <c r="V90" s="49">
        <v>0.002538</v>
      </c>
      <c r="W90" s="49">
        <v>0.002467</v>
      </c>
      <c r="X90" s="49">
        <v>0.377967</v>
      </c>
      <c r="Y90" s="49">
        <v>0</v>
      </c>
      <c r="Z90" s="49">
        <v>0</v>
      </c>
      <c r="AA90" s="71">
        <v>90</v>
      </c>
      <c r="AB90" s="71"/>
      <c r="AC90" s="72"/>
      <c r="AD90" s="78" t="s">
        <v>1624</v>
      </c>
      <c r="AE90" s="78">
        <v>583</v>
      </c>
      <c r="AF90" s="78">
        <v>258</v>
      </c>
      <c r="AG90" s="78">
        <v>265</v>
      </c>
      <c r="AH90" s="78">
        <v>661</v>
      </c>
      <c r="AI90" s="78"/>
      <c r="AJ90" s="78" t="s">
        <v>1774</v>
      </c>
      <c r="AK90" s="78"/>
      <c r="AL90" s="82" t="s">
        <v>1948</v>
      </c>
      <c r="AM90" s="78"/>
      <c r="AN90" s="80">
        <v>41204.657638888886</v>
      </c>
      <c r="AO90" s="82" t="s">
        <v>2075</v>
      </c>
      <c r="AP90" s="78" t="b">
        <v>0</v>
      </c>
      <c r="AQ90" s="78" t="b">
        <v>0</v>
      </c>
      <c r="AR90" s="78" t="b">
        <v>1</v>
      </c>
      <c r="AS90" s="78"/>
      <c r="AT90" s="78">
        <v>10</v>
      </c>
      <c r="AU90" s="82" t="s">
        <v>2143</v>
      </c>
      <c r="AV90" s="78" t="b">
        <v>0</v>
      </c>
      <c r="AW90" s="78" t="s">
        <v>2211</v>
      </c>
      <c r="AX90" s="82" t="s">
        <v>2299</v>
      </c>
      <c r="AY90" s="78" t="s">
        <v>66</v>
      </c>
      <c r="AZ90" s="78" t="str">
        <f>REPLACE(INDEX(GroupVertices[Group],MATCH(Vertices[[#This Row],[Vertex]],GroupVertices[Vertex],0)),1,1,"")</f>
        <v>2</v>
      </c>
      <c r="BA90" s="48"/>
      <c r="BB90" s="48"/>
      <c r="BC90" s="48"/>
      <c r="BD90" s="48"/>
      <c r="BE90" s="48"/>
      <c r="BF90" s="48"/>
      <c r="BG90" s="116" t="s">
        <v>3127</v>
      </c>
      <c r="BH90" s="116" t="s">
        <v>3127</v>
      </c>
      <c r="BI90" s="116" t="s">
        <v>3246</v>
      </c>
      <c r="BJ90" s="116" t="s">
        <v>3246</v>
      </c>
      <c r="BK90" s="116">
        <v>0</v>
      </c>
      <c r="BL90" s="120">
        <v>0</v>
      </c>
      <c r="BM90" s="116">
        <v>0</v>
      </c>
      <c r="BN90" s="120">
        <v>0</v>
      </c>
      <c r="BO90" s="116">
        <v>0</v>
      </c>
      <c r="BP90" s="120">
        <v>0</v>
      </c>
      <c r="BQ90" s="116">
        <v>17</v>
      </c>
      <c r="BR90" s="120">
        <v>100</v>
      </c>
      <c r="BS90" s="116">
        <v>17</v>
      </c>
      <c r="BT90" s="2"/>
      <c r="BU90" s="3"/>
      <c r="BV90" s="3"/>
      <c r="BW90" s="3"/>
      <c r="BX90" s="3"/>
    </row>
    <row r="91" spans="1:76" ht="15">
      <c r="A91" s="64" t="s">
        <v>271</v>
      </c>
      <c r="B91" s="65"/>
      <c r="C91" s="65" t="s">
        <v>64</v>
      </c>
      <c r="D91" s="66">
        <v>165.14813746526434</v>
      </c>
      <c r="E91" s="68"/>
      <c r="F91" s="100" t="s">
        <v>880</v>
      </c>
      <c r="G91" s="65"/>
      <c r="H91" s="69" t="s">
        <v>271</v>
      </c>
      <c r="I91" s="70"/>
      <c r="J91" s="70"/>
      <c r="K91" s="69" t="s">
        <v>2457</v>
      </c>
      <c r="L91" s="73">
        <v>1</v>
      </c>
      <c r="M91" s="74">
        <v>1200.0308837890625</v>
      </c>
      <c r="N91" s="74">
        <v>8902.779296875</v>
      </c>
      <c r="O91" s="75"/>
      <c r="P91" s="76"/>
      <c r="Q91" s="76"/>
      <c r="R91" s="86"/>
      <c r="S91" s="48">
        <v>0</v>
      </c>
      <c r="T91" s="48">
        <v>2</v>
      </c>
      <c r="U91" s="49">
        <v>0</v>
      </c>
      <c r="V91" s="49">
        <v>0.003049</v>
      </c>
      <c r="W91" s="49">
        <v>0.009661</v>
      </c>
      <c r="X91" s="49">
        <v>0.576465</v>
      </c>
      <c r="Y91" s="49">
        <v>0.5</v>
      </c>
      <c r="Z91" s="49">
        <v>0</v>
      </c>
      <c r="AA91" s="71">
        <v>91</v>
      </c>
      <c r="AB91" s="71"/>
      <c r="AC91" s="72"/>
      <c r="AD91" s="78" t="s">
        <v>1625</v>
      </c>
      <c r="AE91" s="78">
        <v>419</v>
      </c>
      <c r="AF91" s="78">
        <v>536</v>
      </c>
      <c r="AG91" s="78">
        <v>2283</v>
      </c>
      <c r="AH91" s="78">
        <v>327</v>
      </c>
      <c r="AI91" s="78"/>
      <c r="AJ91" s="78" t="s">
        <v>1775</v>
      </c>
      <c r="AK91" s="78" t="s">
        <v>1859</v>
      </c>
      <c r="AL91" s="78"/>
      <c r="AM91" s="78"/>
      <c r="AN91" s="80">
        <v>43364.3690625</v>
      </c>
      <c r="AO91" s="82" t="s">
        <v>2076</v>
      </c>
      <c r="AP91" s="78" t="b">
        <v>0</v>
      </c>
      <c r="AQ91" s="78" t="b">
        <v>0</v>
      </c>
      <c r="AR91" s="78" t="b">
        <v>0</v>
      </c>
      <c r="AS91" s="78"/>
      <c r="AT91" s="78">
        <v>10</v>
      </c>
      <c r="AU91" s="82" t="s">
        <v>2143</v>
      </c>
      <c r="AV91" s="78" t="b">
        <v>0</v>
      </c>
      <c r="AW91" s="78" t="s">
        <v>2211</v>
      </c>
      <c r="AX91" s="82" t="s">
        <v>2300</v>
      </c>
      <c r="AY91" s="78" t="s">
        <v>66</v>
      </c>
      <c r="AZ91" s="78" t="str">
        <f>REPLACE(INDEX(GroupVertices[Group],MATCH(Vertices[[#This Row],[Vertex]],GroupVertices[Vertex],0)),1,1,"")</f>
        <v>1</v>
      </c>
      <c r="BA91" s="48" t="s">
        <v>569</v>
      </c>
      <c r="BB91" s="48" t="s">
        <v>569</v>
      </c>
      <c r="BC91" s="48" t="s">
        <v>641</v>
      </c>
      <c r="BD91" s="48" t="s">
        <v>641</v>
      </c>
      <c r="BE91" s="48" t="s">
        <v>3045</v>
      </c>
      <c r="BF91" s="48" t="s">
        <v>3045</v>
      </c>
      <c r="BG91" s="116" t="s">
        <v>3129</v>
      </c>
      <c r="BH91" s="116" t="s">
        <v>3129</v>
      </c>
      <c r="BI91" s="116" t="s">
        <v>3248</v>
      </c>
      <c r="BJ91" s="116" t="s">
        <v>3248</v>
      </c>
      <c r="BK91" s="116">
        <v>0</v>
      </c>
      <c r="BL91" s="120">
        <v>0</v>
      </c>
      <c r="BM91" s="116">
        <v>0</v>
      </c>
      <c r="BN91" s="120">
        <v>0</v>
      </c>
      <c r="BO91" s="116">
        <v>0</v>
      </c>
      <c r="BP91" s="120">
        <v>0</v>
      </c>
      <c r="BQ91" s="116">
        <v>34</v>
      </c>
      <c r="BR91" s="120">
        <v>100</v>
      </c>
      <c r="BS91" s="116">
        <v>34</v>
      </c>
      <c r="BT91" s="2"/>
      <c r="BU91" s="3"/>
      <c r="BV91" s="3"/>
      <c r="BW91" s="3"/>
      <c r="BX91" s="3"/>
    </row>
    <row r="92" spans="1:76" ht="15">
      <c r="A92" s="64" t="s">
        <v>272</v>
      </c>
      <c r="B92" s="65"/>
      <c r="C92" s="65" t="s">
        <v>64</v>
      </c>
      <c r="D92" s="66">
        <v>166.70452003236133</v>
      </c>
      <c r="E92" s="68"/>
      <c r="F92" s="100" t="s">
        <v>881</v>
      </c>
      <c r="G92" s="65"/>
      <c r="H92" s="69" t="s">
        <v>272</v>
      </c>
      <c r="I92" s="70"/>
      <c r="J92" s="70"/>
      <c r="K92" s="69" t="s">
        <v>2458</v>
      </c>
      <c r="L92" s="73">
        <v>1</v>
      </c>
      <c r="M92" s="74">
        <v>4728.32568359375</v>
      </c>
      <c r="N92" s="74">
        <v>352.9058837890625</v>
      </c>
      <c r="O92" s="75"/>
      <c r="P92" s="76"/>
      <c r="Q92" s="76"/>
      <c r="R92" s="86"/>
      <c r="S92" s="48">
        <v>0</v>
      </c>
      <c r="T92" s="48">
        <v>1</v>
      </c>
      <c r="U92" s="49">
        <v>0</v>
      </c>
      <c r="V92" s="49">
        <v>0.002469</v>
      </c>
      <c r="W92" s="49">
        <v>0.002306</v>
      </c>
      <c r="X92" s="49">
        <v>0.390353</v>
      </c>
      <c r="Y92" s="49">
        <v>0</v>
      </c>
      <c r="Z92" s="49">
        <v>0</v>
      </c>
      <c r="AA92" s="71">
        <v>92</v>
      </c>
      <c r="AB92" s="71"/>
      <c r="AC92" s="72"/>
      <c r="AD92" s="78" t="s">
        <v>1626</v>
      </c>
      <c r="AE92" s="78">
        <v>1077</v>
      </c>
      <c r="AF92" s="78">
        <v>800</v>
      </c>
      <c r="AG92" s="78">
        <v>702</v>
      </c>
      <c r="AH92" s="78">
        <v>198</v>
      </c>
      <c r="AI92" s="78"/>
      <c r="AJ92" s="78" t="s">
        <v>1776</v>
      </c>
      <c r="AK92" s="78" t="s">
        <v>1871</v>
      </c>
      <c r="AL92" s="78"/>
      <c r="AM92" s="78"/>
      <c r="AN92" s="80">
        <v>41135.331967592596</v>
      </c>
      <c r="AO92" s="82" t="s">
        <v>2077</v>
      </c>
      <c r="AP92" s="78" t="b">
        <v>0</v>
      </c>
      <c r="AQ92" s="78" t="b">
        <v>0</v>
      </c>
      <c r="AR92" s="78" t="b">
        <v>1</v>
      </c>
      <c r="AS92" s="78"/>
      <c r="AT92" s="78">
        <v>11</v>
      </c>
      <c r="AU92" s="82" t="s">
        <v>2152</v>
      </c>
      <c r="AV92" s="78" t="b">
        <v>0</v>
      </c>
      <c r="AW92" s="78" t="s">
        <v>2211</v>
      </c>
      <c r="AX92" s="82" t="s">
        <v>2301</v>
      </c>
      <c r="AY92" s="78" t="s">
        <v>66</v>
      </c>
      <c r="AZ92" s="78" t="str">
        <f>REPLACE(INDEX(GroupVertices[Group],MATCH(Vertices[[#This Row],[Vertex]],GroupVertices[Vertex],0)),1,1,"")</f>
        <v>4</v>
      </c>
      <c r="BA92" s="48"/>
      <c r="BB92" s="48"/>
      <c r="BC92" s="48"/>
      <c r="BD92" s="48"/>
      <c r="BE92" s="48"/>
      <c r="BF92" s="48"/>
      <c r="BG92" s="116" t="s">
        <v>3130</v>
      </c>
      <c r="BH92" s="116" t="s">
        <v>3130</v>
      </c>
      <c r="BI92" s="116" t="s">
        <v>3249</v>
      </c>
      <c r="BJ92" s="116" t="s">
        <v>3249</v>
      </c>
      <c r="BK92" s="116">
        <v>1</v>
      </c>
      <c r="BL92" s="120">
        <v>5</v>
      </c>
      <c r="BM92" s="116">
        <v>0</v>
      </c>
      <c r="BN92" s="120">
        <v>0</v>
      </c>
      <c r="BO92" s="116">
        <v>0</v>
      </c>
      <c r="BP92" s="120">
        <v>0</v>
      </c>
      <c r="BQ92" s="116">
        <v>19</v>
      </c>
      <c r="BR92" s="120">
        <v>95</v>
      </c>
      <c r="BS92" s="116">
        <v>20</v>
      </c>
      <c r="BT92" s="2"/>
      <c r="BU92" s="3"/>
      <c r="BV92" s="3"/>
      <c r="BW92" s="3"/>
      <c r="BX92" s="3"/>
    </row>
    <row r="93" spans="1:76" ht="15">
      <c r="A93" s="64" t="s">
        <v>299</v>
      </c>
      <c r="B93" s="65"/>
      <c r="C93" s="65" t="s">
        <v>64</v>
      </c>
      <c r="D93" s="66">
        <v>314.99712265644234</v>
      </c>
      <c r="E93" s="68"/>
      <c r="F93" s="100" t="s">
        <v>906</v>
      </c>
      <c r="G93" s="65"/>
      <c r="H93" s="69" t="s">
        <v>299</v>
      </c>
      <c r="I93" s="70"/>
      <c r="J93" s="70"/>
      <c r="K93" s="69" t="s">
        <v>2459</v>
      </c>
      <c r="L93" s="73">
        <v>1375.5549487011585</v>
      </c>
      <c r="M93" s="74">
        <v>4864.3115234375</v>
      </c>
      <c r="N93" s="74">
        <v>994.0498657226562</v>
      </c>
      <c r="O93" s="75"/>
      <c r="P93" s="76"/>
      <c r="Q93" s="76"/>
      <c r="R93" s="86"/>
      <c r="S93" s="48">
        <v>9</v>
      </c>
      <c r="T93" s="48">
        <v>4</v>
      </c>
      <c r="U93" s="49">
        <v>1198.833333</v>
      </c>
      <c r="V93" s="49">
        <v>0.003497</v>
      </c>
      <c r="W93" s="49">
        <v>0.021407</v>
      </c>
      <c r="X93" s="49">
        <v>3.110457</v>
      </c>
      <c r="Y93" s="49">
        <v>0.05555555555555555</v>
      </c>
      <c r="Z93" s="49">
        <v>0.1</v>
      </c>
      <c r="AA93" s="71">
        <v>93</v>
      </c>
      <c r="AB93" s="71"/>
      <c r="AC93" s="72"/>
      <c r="AD93" s="78" t="s">
        <v>1627</v>
      </c>
      <c r="AE93" s="78">
        <v>1325</v>
      </c>
      <c r="AF93" s="78">
        <v>25954</v>
      </c>
      <c r="AG93" s="78">
        <v>33401</v>
      </c>
      <c r="AH93" s="78">
        <v>26287</v>
      </c>
      <c r="AI93" s="78"/>
      <c r="AJ93" s="78" t="s">
        <v>1777</v>
      </c>
      <c r="AK93" s="78" t="s">
        <v>1503</v>
      </c>
      <c r="AL93" s="82" t="s">
        <v>1949</v>
      </c>
      <c r="AM93" s="78"/>
      <c r="AN93" s="80">
        <v>40767.50859953704</v>
      </c>
      <c r="AO93" s="82" t="s">
        <v>2078</v>
      </c>
      <c r="AP93" s="78" t="b">
        <v>0</v>
      </c>
      <c r="AQ93" s="78" t="b">
        <v>0</v>
      </c>
      <c r="AR93" s="78" t="b">
        <v>0</v>
      </c>
      <c r="AS93" s="78"/>
      <c r="AT93" s="78">
        <v>407</v>
      </c>
      <c r="AU93" s="82" t="s">
        <v>2143</v>
      </c>
      <c r="AV93" s="78" t="b">
        <v>0</v>
      </c>
      <c r="AW93" s="78" t="s">
        <v>2211</v>
      </c>
      <c r="AX93" s="82" t="s">
        <v>2302</v>
      </c>
      <c r="AY93" s="78" t="s">
        <v>66</v>
      </c>
      <c r="AZ93" s="78" t="str">
        <f>REPLACE(INDEX(GroupVertices[Group],MATCH(Vertices[[#This Row],[Vertex]],GroupVertices[Vertex],0)),1,1,"")</f>
        <v>4</v>
      </c>
      <c r="BA93" s="48" t="s">
        <v>3015</v>
      </c>
      <c r="BB93" s="48" t="s">
        <v>3015</v>
      </c>
      <c r="BC93" s="48" t="s">
        <v>3025</v>
      </c>
      <c r="BD93" s="48" t="s">
        <v>3025</v>
      </c>
      <c r="BE93" s="48" t="s">
        <v>3046</v>
      </c>
      <c r="BF93" s="48" t="s">
        <v>3066</v>
      </c>
      <c r="BG93" s="116" t="s">
        <v>3131</v>
      </c>
      <c r="BH93" s="116" t="s">
        <v>3184</v>
      </c>
      <c r="BI93" s="116" t="s">
        <v>3250</v>
      </c>
      <c r="BJ93" s="116" t="s">
        <v>3250</v>
      </c>
      <c r="BK93" s="116">
        <v>6</v>
      </c>
      <c r="BL93" s="120">
        <v>2.8846153846153846</v>
      </c>
      <c r="BM93" s="116">
        <v>4</v>
      </c>
      <c r="BN93" s="120">
        <v>1.9230769230769231</v>
      </c>
      <c r="BO93" s="116">
        <v>0</v>
      </c>
      <c r="BP93" s="120">
        <v>0</v>
      </c>
      <c r="BQ93" s="116">
        <v>198</v>
      </c>
      <c r="BR93" s="120">
        <v>95.1923076923077</v>
      </c>
      <c r="BS93" s="116">
        <v>208</v>
      </c>
      <c r="BT93" s="2"/>
      <c r="BU93" s="3"/>
      <c r="BV93" s="3"/>
      <c r="BW93" s="3"/>
      <c r="BX93" s="3"/>
    </row>
    <row r="94" spans="1:76" ht="15">
      <c r="A94" s="64" t="s">
        <v>273</v>
      </c>
      <c r="B94" s="65"/>
      <c r="C94" s="65" t="s">
        <v>64</v>
      </c>
      <c r="D94" s="66">
        <v>164.97717119842414</v>
      </c>
      <c r="E94" s="68"/>
      <c r="F94" s="100" t="s">
        <v>882</v>
      </c>
      <c r="G94" s="65"/>
      <c r="H94" s="69" t="s">
        <v>273</v>
      </c>
      <c r="I94" s="70"/>
      <c r="J94" s="70"/>
      <c r="K94" s="69" t="s">
        <v>2460</v>
      </c>
      <c r="L94" s="73">
        <v>1</v>
      </c>
      <c r="M94" s="74">
        <v>5243.14013671875</v>
      </c>
      <c r="N94" s="74">
        <v>1213.6510009765625</v>
      </c>
      <c r="O94" s="75"/>
      <c r="P94" s="76"/>
      <c r="Q94" s="76"/>
      <c r="R94" s="86"/>
      <c r="S94" s="48">
        <v>0</v>
      </c>
      <c r="T94" s="48">
        <v>1</v>
      </c>
      <c r="U94" s="49">
        <v>0</v>
      </c>
      <c r="V94" s="49">
        <v>0.002469</v>
      </c>
      <c r="W94" s="49">
        <v>0.002306</v>
      </c>
      <c r="X94" s="49">
        <v>0.390353</v>
      </c>
      <c r="Y94" s="49">
        <v>0</v>
      </c>
      <c r="Z94" s="49">
        <v>0</v>
      </c>
      <c r="AA94" s="71">
        <v>94</v>
      </c>
      <c r="AB94" s="71"/>
      <c r="AC94" s="72"/>
      <c r="AD94" s="78" t="s">
        <v>1628</v>
      </c>
      <c r="AE94" s="78">
        <v>493</v>
      </c>
      <c r="AF94" s="78">
        <v>507</v>
      </c>
      <c r="AG94" s="78">
        <v>3059</v>
      </c>
      <c r="AH94" s="78">
        <v>3297</v>
      </c>
      <c r="AI94" s="78"/>
      <c r="AJ94" s="78" t="s">
        <v>1778</v>
      </c>
      <c r="AK94" s="78" t="s">
        <v>1872</v>
      </c>
      <c r="AL94" s="78"/>
      <c r="AM94" s="78"/>
      <c r="AN94" s="80">
        <v>41751.839849537035</v>
      </c>
      <c r="AO94" s="82" t="s">
        <v>2079</v>
      </c>
      <c r="AP94" s="78" t="b">
        <v>0</v>
      </c>
      <c r="AQ94" s="78" t="b">
        <v>0</v>
      </c>
      <c r="AR94" s="78" t="b">
        <v>1</v>
      </c>
      <c r="AS94" s="78"/>
      <c r="AT94" s="78">
        <v>38</v>
      </c>
      <c r="AU94" s="82" t="s">
        <v>2143</v>
      </c>
      <c r="AV94" s="78" t="b">
        <v>0</v>
      </c>
      <c r="AW94" s="78" t="s">
        <v>2211</v>
      </c>
      <c r="AX94" s="82" t="s">
        <v>2303</v>
      </c>
      <c r="AY94" s="78" t="s">
        <v>66</v>
      </c>
      <c r="AZ94" s="78" t="str">
        <f>REPLACE(INDEX(GroupVertices[Group],MATCH(Vertices[[#This Row],[Vertex]],GroupVertices[Vertex],0)),1,1,"")</f>
        <v>4</v>
      </c>
      <c r="BA94" s="48"/>
      <c r="BB94" s="48"/>
      <c r="BC94" s="48"/>
      <c r="BD94" s="48"/>
      <c r="BE94" s="48"/>
      <c r="BF94" s="48"/>
      <c r="BG94" s="116" t="s">
        <v>3130</v>
      </c>
      <c r="BH94" s="116" t="s">
        <v>3130</v>
      </c>
      <c r="BI94" s="116" t="s">
        <v>3249</v>
      </c>
      <c r="BJ94" s="116" t="s">
        <v>3249</v>
      </c>
      <c r="BK94" s="116">
        <v>1</v>
      </c>
      <c r="BL94" s="120">
        <v>5</v>
      </c>
      <c r="BM94" s="116">
        <v>0</v>
      </c>
      <c r="BN94" s="120">
        <v>0</v>
      </c>
      <c r="BO94" s="116">
        <v>0</v>
      </c>
      <c r="BP94" s="120">
        <v>0</v>
      </c>
      <c r="BQ94" s="116">
        <v>19</v>
      </c>
      <c r="BR94" s="120">
        <v>95</v>
      </c>
      <c r="BS94" s="116">
        <v>20</v>
      </c>
      <c r="BT94" s="2"/>
      <c r="BU94" s="3"/>
      <c r="BV94" s="3"/>
      <c r="BW94" s="3"/>
      <c r="BX94" s="3"/>
    </row>
    <row r="95" spans="1:76" ht="15">
      <c r="A95" s="64" t="s">
        <v>274</v>
      </c>
      <c r="B95" s="65"/>
      <c r="C95" s="65" t="s">
        <v>64</v>
      </c>
      <c r="D95" s="66">
        <v>163.69787189137853</v>
      </c>
      <c r="E95" s="68"/>
      <c r="F95" s="100" t="s">
        <v>883</v>
      </c>
      <c r="G95" s="65"/>
      <c r="H95" s="69" t="s">
        <v>274</v>
      </c>
      <c r="I95" s="70"/>
      <c r="J95" s="70"/>
      <c r="K95" s="69" t="s">
        <v>2461</v>
      </c>
      <c r="L95" s="73">
        <v>1</v>
      </c>
      <c r="M95" s="74">
        <v>5052.5791015625</v>
      </c>
      <c r="N95" s="74">
        <v>8241.75390625</v>
      </c>
      <c r="O95" s="75"/>
      <c r="P95" s="76"/>
      <c r="Q95" s="76"/>
      <c r="R95" s="86"/>
      <c r="S95" s="48">
        <v>0</v>
      </c>
      <c r="T95" s="48">
        <v>2</v>
      </c>
      <c r="U95" s="49">
        <v>0</v>
      </c>
      <c r="V95" s="49">
        <v>0.002874</v>
      </c>
      <c r="W95" s="49">
        <v>0.006355</v>
      </c>
      <c r="X95" s="49">
        <v>0.624448</v>
      </c>
      <c r="Y95" s="49">
        <v>1</v>
      </c>
      <c r="Z95" s="49">
        <v>0</v>
      </c>
      <c r="AA95" s="71">
        <v>95</v>
      </c>
      <c r="AB95" s="71"/>
      <c r="AC95" s="72"/>
      <c r="AD95" s="78" t="s">
        <v>1629</v>
      </c>
      <c r="AE95" s="78">
        <v>721</v>
      </c>
      <c r="AF95" s="78">
        <v>290</v>
      </c>
      <c r="AG95" s="78">
        <v>385</v>
      </c>
      <c r="AH95" s="78">
        <v>3795</v>
      </c>
      <c r="AI95" s="78"/>
      <c r="AJ95" s="78" t="s">
        <v>1779</v>
      </c>
      <c r="AK95" s="78" t="s">
        <v>1505</v>
      </c>
      <c r="AL95" s="82" t="s">
        <v>1950</v>
      </c>
      <c r="AM95" s="78"/>
      <c r="AN95" s="80">
        <v>41710.29121527778</v>
      </c>
      <c r="AO95" s="82" t="s">
        <v>2080</v>
      </c>
      <c r="AP95" s="78" t="b">
        <v>0</v>
      </c>
      <c r="AQ95" s="78" t="b">
        <v>0</v>
      </c>
      <c r="AR95" s="78" t="b">
        <v>1</v>
      </c>
      <c r="AS95" s="78"/>
      <c r="AT95" s="78">
        <v>1</v>
      </c>
      <c r="AU95" s="82" t="s">
        <v>2143</v>
      </c>
      <c r="AV95" s="78" t="b">
        <v>0</v>
      </c>
      <c r="AW95" s="78" t="s">
        <v>2211</v>
      </c>
      <c r="AX95" s="82" t="s">
        <v>2304</v>
      </c>
      <c r="AY95" s="78" t="s">
        <v>66</v>
      </c>
      <c r="AZ95" s="78" t="str">
        <f>REPLACE(INDEX(GroupVertices[Group],MATCH(Vertices[[#This Row],[Vertex]],GroupVertices[Vertex],0)),1,1,"")</f>
        <v>3</v>
      </c>
      <c r="BA95" s="48"/>
      <c r="BB95" s="48"/>
      <c r="BC95" s="48"/>
      <c r="BD95" s="48"/>
      <c r="BE95" s="48" t="s">
        <v>699</v>
      </c>
      <c r="BF95" s="48" t="s">
        <v>699</v>
      </c>
      <c r="BG95" s="116" t="s">
        <v>3127</v>
      </c>
      <c r="BH95" s="116" t="s">
        <v>3127</v>
      </c>
      <c r="BI95" s="116" t="s">
        <v>3246</v>
      </c>
      <c r="BJ95" s="116" t="s">
        <v>3246</v>
      </c>
      <c r="BK95" s="116">
        <v>0</v>
      </c>
      <c r="BL95" s="120">
        <v>0</v>
      </c>
      <c r="BM95" s="116">
        <v>0</v>
      </c>
      <c r="BN95" s="120">
        <v>0</v>
      </c>
      <c r="BO95" s="116">
        <v>0</v>
      </c>
      <c r="BP95" s="120">
        <v>0</v>
      </c>
      <c r="BQ95" s="116">
        <v>32</v>
      </c>
      <c r="BR95" s="120">
        <v>100</v>
      </c>
      <c r="BS95" s="116">
        <v>32</v>
      </c>
      <c r="BT95" s="2"/>
      <c r="BU95" s="3"/>
      <c r="BV95" s="3"/>
      <c r="BW95" s="3"/>
      <c r="BX95" s="3"/>
    </row>
    <row r="96" spans="1:76" ht="15">
      <c r="A96" s="64" t="s">
        <v>275</v>
      </c>
      <c r="B96" s="65"/>
      <c r="C96" s="65" t="s">
        <v>64</v>
      </c>
      <c r="D96" s="66">
        <v>162.60132962819657</v>
      </c>
      <c r="E96" s="68"/>
      <c r="F96" s="100" t="s">
        <v>884</v>
      </c>
      <c r="G96" s="65"/>
      <c r="H96" s="69" t="s">
        <v>275</v>
      </c>
      <c r="I96" s="70"/>
      <c r="J96" s="70"/>
      <c r="K96" s="69" t="s">
        <v>2462</v>
      </c>
      <c r="L96" s="73">
        <v>1</v>
      </c>
      <c r="M96" s="74">
        <v>5197.16455078125</v>
      </c>
      <c r="N96" s="74">
        <v>748.6641845703125</v>
      </c>
      <c r="O96" s="75"/>
      <c r="P96" s="76"/>
      <c r="Q96" s="76"/>
      <c r="R96" s="86"/>
      <c r="S96" s="48">
        <v>0</v>
      </c>
      <c r="T96" s="48">
        <v>1</v>
      </c>
      <c r="U96" s="49">
        <v>0</v>
      </c>
      <c r="V96" s="49">
        <v>0.002469</v>
      </c>
      <c r="W96" s="49">
        <v>0.002306</v>
      </c>
      <c r="X96" s="49">
        <v>0.390353</v>
      </c>
      <c r="Y96" s="49">
        <v>0</v>
      </c>
      <c r="Z96" s="49">
        <v>0</v>
      </c>
      <c r="AA96" s="71">
        <v>96</v>
      </c>
      <c r="AB96" s="71"/>
      <c r="AC96" s="72"/>
      <c r="AD96" s="78" t="s">
        <v>1630</v>
      </c>
      <c r="AE96" s="78">
        <v>106</v>
      </c>
      <c r="AF96" s="78">
        <v>104</v>
      </c>
      <c r="AG96" s="78">
        <v>8032</v>
      </c>
      <c r="AH96" s="78">
        <v>33041</v>
      </c>
      <c r="AI96" s="78"/>
      <c r="AJ96" s="78"/>
      <c r="AK96" s="78" t="s">
        <v>1873</v>
      </c>
      <c r="AL96" s="78"/>
      <c r="AM96" s="78"/>
      <c r="AN96" s="80">
        <v>41925.57393518519</v>
      </c>
      <c r="AO96" s="82" t="s">
        <v>2081</v>
      </c>
      <c r="AP96" s="78" t="b">
        <v>1</v>
      </c>
      <c r="AQ96" s="78" t="b">
        <v>0</v>
      </c>
      <c r="AR96" s="78" t="b">
        <v>1</v>
      </c>
      <c r="AS96" s="78"/>
      <c r="AT96" s="78">
        <v>7</v>
      </c>
      <c r="AU96" s="82" t="s">
        <v>2143</v>
      </c>
      <c r="AV96" s="78" t="b">
        <v>0</v>
      </c>
      <c r="AW96" s="78" t="s">
        <v>2211</v>
      </c>
      <c r="AX96" s="82" t="s">
        <v>2305</v>
      </c>
      <c r="AY96" s="78" t="s">
        <v>66</v>
      </c>
      <c r="AZ96" s="78" t="str">
        <f>REPLACE(INDEX(GroupVertices[Group],MATCH(Vertices[[#This Row],[Vertex]],GroupVertices[Vertex],0)),1,1,"")</f>
        <v>4</v>
      </c>
      <c r="BA96" s="48"/>
      <c r="BB96" s="48"/>
      <c r="BC96" s="48"/>
      <c r="BD96" s="48"/>
      <c r="BE96" s="48"/>
      <c r="BF96" s="48"/>
      <c r="BG96" s="116" t="s">
        <v>3130</v>
      </c>
      <c r="BH96" s="116" t="s">
        <v>3130</v>
      </c>
      <c r="BI96" s="116" t="s">
        <v>3249</v>
      </c>
      <c r="BJ96" s="116" t="s">
        <v>3249</v>
      </c>
      <c r="BK96" s="116">
        <v>1</v>
      </c>
      <c r="BL96" s="120">
        <v>5</v>
      </c>
      <c r="BM96" s="116">
        <v>0</v>
      </c>
      <c r="BN96" s="120">
        <v>0</v>
      </c>
      <c r="BO96" s="116">
        <v>0</v>
      </c>
      <c r="BP96" s="120">
        <v>0</v>
      </c>
      <c r="BQ96" s="116">
        <v>19</v>
      </c>
      <c r="BR96" s="120">
        <v>95</v>
      </c>
      <c r="BS96" s="116">
        <v>20</v>
      </c>
      <c r="BT96" s="2"/>
      <c r="BU96" s="3"/>
      <c r="BV96" s="3"/>
      <c r="BW96" s="3"/>
      <c r="BX96" s="3"/>
    </row>
    <row r="97" spans="1:76" ht="15">
      <c r="A97" s="64" t="s">
        <v>276</v>
      </c>
      <c r="B97" s="65"/>
      <c r="C97" s="65" t="s">
        <v>64</v>
      </c>
      <c r="D97" s="66">
        <v>163.16728692532274</v>
      </c>
      <c r="E97" s="68"/>
      <c r="F97" s="100" t="s">
        <v>885</v>
      </c>
      <c r="G97" s="65"/>
      <c r="H97" s="69" t="s">
        <v>276</v>
      </c>
      <c r="I97" s="70"/>
      <c r="J97" s="70"/>
      <c r="K97" s="69" t="s">
        <v>2463</v>
      </c>
      <c r="L97" s="73">
        <v>1</v>
      </c>
      <c r="M97" s="74">
        <v>3125.093505859375</v>
      </c>
      <c r="N97" s="74">
        <v>1674.187744140625</v>
      </c>
      <c r="O97" s="75"/>
      <c r="P97" s="76"/>
      <c r="Q97" s="76"/>
      <c r="R97" s="86"/>
      <c r="S97" s="48">
        <v>0</v>
      </c>
      <c r="T97" s="48">
        <v>1</v>
      </c>
      <c r="U97" s="49">
        <v>0</v>
      </c>
      <c r="V97" s="49">
        <v>0.002538</v>
      </c>
      <c r="W97" s="49">
        <v>0.002467</v>
      </c>
      <c r="X97" s="49">
        <v>0.377967</v>
      </c>
      <c r="Y97" s="49">
        <v>0</v>
      </c>
      <c r="Z97" s="49">
        <v>0</v>
      </c>
      <c r="AA97" s="71">
        <v>97</v>
      </c>
      <c r="AB97" s="71"/>
      <c r="AC97" s="72"/>
      <c r="AD97" s="78" t="s">
        <v>1631</v>
      </c>
      <c r="AE97" s="78">
        <v>117</v>
      </c>
      <c r="AF97" s="78">
        <v>200</v>
      </c>
      <c r="AG97" s="78">
        <v>569</v>
      </c>
      <c r="AH97" s="78">
        <v>601</v>
      </c>
      <c r="AI97" s="78"/>
      <c r="AJ97" s="78" t="s">
        <v>1780</v>
      </c>
      <c r="AK97" s="78"/>
      <c r="AL97" s="82" t="s">
        <v>1951</v>
      </c>
      <c r="AM97" s="78"/>
      <c r="AN97" s="80">
        <v>43122.28671296296</v>
      </c>
      <c r="AO97" s="82" t="s">
        <v>2082</v>
      </c>
      <c r="AP97" s="78" t="b">
        <v>0</v>
      </c>
      <c r="AQ97" s="78" t="b">
        <v>0</v>
      </c>
      <c r="AR97" s="78" t="b">
        <v>1</v>
      </c>
      <c r="AS97" s="78"/>
      <c r="AT97" s="78">
        <v>1</v>
      </c>
      <c r="AU97" s="82" t="s">
        <v>2143</v>
      </c>
      <c r="AV97" s="78" t="b">
        <v>0</v>
      </c>
      <c r="AW97" s="78" t="s">
        <v>2211</v>
      </c>
      <c r="AX97" s="82" t="s">
        <v>2306</v>
      </c>
      <c r="AY97" s="78" t="s">
        <v>66</v>
      </c>
      <c r="AZ97" s="78" t="str">
        <f>REPLACE(INDEX(GroupVertices[Group],MATCH(Vertices[[#This Row],[Vertex]],GroupVertices[Vertex],0)),1,1,"")</f>
        <v>2</v>
      </c>
      <c r="BA97" s="48"/>
      <c r="BB97" s="48"/>
      <c r="BC97" s="48"/>
      <c r="BD97" s="48"/>
      <c r="BE97" s="48"/>
      <c r="BF97" s="48"/>
      <c r="BG97" s="116" t="s">
        <v>3127</v>
      </c>
      <c r="BH97" s="116" t="s">
        <v>3127</v>
      </c>
      <c r="BI97" s="116" t="s">
        <v>3246</v>
      </c>
      <c r="BJ97" s="116" t="s">
        <v>3246</v>
      </c>
      <c r="BK97" s="116">
        <v>0</v>
      </c>
      <c r="BL97" s="120">
        <v>0</v>
      </c>
      <c r="BM97" s="116">
        <v>0</v>
      </c>
      <c r="BN97" s="120">
        <v>0</v>
      </c>
      <c r="BO97" s="116">
        <v>0</v>
      </c>
      <c r="BP97" s="120">
        <v>0</v>
      </c>
      <c r="BQ97" s="116">
        <v>17</v>
      </c>
      <c r="BR97" s="120">
        <v>100</v>
      </c>
      <c r="BS97" s="116">
        <v>17</v>
      </c>
      <c r="BT97" s="2"/>
      <c r="BU97" s="3"/>
      <c r="BV97" s="3"/>
      <c r="BW97" s="3"/>
      <c r="BX97" s="3"/>
    </row>
    <row r="98" spans="1:76" ht="15">
      <c r="A98" s="64" t="s">
        <v>277</v>
      </c>
      <c r="B98" s="65"/>
      <c r="C98" s="65" t="s">
        <v>64</v>
      </c>
      <c r="D98" s="66">
        <v>164.10465369868797</v>
      </c>
      <c r="E98" s="68"/>
      <c r="F98" s="100" t="s">
        <v>886</v>
      </c>
      <c r="G98" s="65"/>
      <c r="H98" s="69" t="s">
        <v>277</v>
      </c>
      <c r="I98" s="70"/>
      <c r="J98" s="70"/>
      <c r="K98" s="69" t="s">
        <v>2464</v>
      </c>
      <c r="L98" s="73">
        <v>1</v>
      </c>
      <c r="M98" s="74">
        <v>7525.23828125</v>
      </c>
      <c r="N98" s="74">
        <v>2805.601806640625</v>
      </c>
      <c r="O98" s="75"/>
      <c r="P98" s="76"/>
      <c r="Q98" s="76"/>
      <c r="R98" s="86"/>
      <c r="S98" s="48">
        <v>0</v>
      </c>
      <c r="T98" s="48">
        <v>1</v>
      </c>
      <c r="U98" s="49">
        <v>0</v>
      </c>
      <c r="V98" s="49">
        <v>0.333333</v>
      </c>
      <c r="W98" s="49">
        <v>0</v>
      </c>
      <c r="X98" s="49">
        <v>0.563034</v>
      </c>
      <c r="Y98" s="49">
        <v>0</v>
      </c>
      <c r="Z98" s="49">
        <v>0</v>
      </c>
      <c r="AA98" s="71">
        <v>98</v>
      </c>
      <c r="AB98" s="71"/>
      <c r="AC98" s="72"/>
      <c r="AD98" s="78" t="s">
        <v>1632</v>
      </c>
      <c r="AE98" s="78">
        <v>226</v>
      </c>
      <c r="AF98" s="78">
        <v>359</v>
      </c>
      <c r="AG98" s="78">
        <v>475</v>
      </c>
      <c r="AH98" s="78">
        <v>452</v>
      </c>
      <c r="AI98" s="78"/>
      <c r="AJ98" s="78" t="s">
        <v>1781</v>
      </c>
      <c r="AK98" s="78" t="s">
        <v>1874</v>
      </c>
      <c r="AL98" s="82" t="s">
        <v>1952</v>
      </c>
      <c r="AM98" s="78"/>
      <c r="AN98" s="80">
        <v>42626.449328703704</v>
      </c>
      <c r="AO98" s="82" t="s">
        <v>2083</v>
      </c>
      <c r="AP98" s="78" t="b">
        <v>0</v>
      </c>
      <c r="AQ98" s="78" t="b">
        <v>0</v>
      </c>
      <c r="AR98" s="78" t="b">
        <v>1</v>
      </c>
      <c r="AS98" s="78"/>
      <c r="AT98" s="78">
        <v>7</v>
      </c>
      <c r="AU98" s="82" t="s">
        <v>2143</v>
      </c>
      <c r="AV98" s="78" t="b">
        <v>0</v>
      </c>
      <c r="AW98" s="78" t="s">
        <v>2211</v>
      </c>
      <c r="AX98" s="82" t="s">
        <v>2307</v>
      </c>
      <c r="AY98" s="78" t="s">
        <v>66</v>
      </c>
      <c r="AZ98" s="78" t="str">
        <f>REPLACE(INDEX(GroupVertices[Group],MATCH(Vertices[[#This Row],[Vertex]],GroupVertices[Vertex],0)),1,1,"")</f>
        <v>12</v>
      </c>
      <c r="BA98" s="48"/>
      <c r="BB98" s="48"/>
      <c r="BC98" s="48"/>
      <c r="BD98" s="48"/>
      <c r="BE98" s="48" t="s">
        <v>282</v>
      </c>
      <c r="BF98" s="48" t="s">
        <v>282</v>
      </c>
      <c r="BG98" s="116" t="s">
        <v>3132</v>
      </c>
      <c r="BH98" s="116" t="s">
        <v>3132</v>
      </c>
      <c r="BI98" s="116" t="s">
        <v>3251</v>
      </c>
      <c r="BJ98" s="116" t="s">
        <v>3251</v>
      </c>
      <c r="BK98" s="116">
        <v>1</v>
      </c>
      <c r="BL98" s="120">
        <v>4.166666666666667</v>
      </c>
      <c r="BM98" s="116">
        <v>0</v>
      </c>
      <c r="BN98" s="120">
        <v>0</v>
      </c>
      <c r="BO98" s="116">
        <v>0</v>
      </c>
      <c r="BP98" s="120">
        <v>0</v>
      </c>
      <c r="BQ98" s="116">
        <v>23</v>
      </c>
      <c r="BR98" s="120">
        <v>95.83333333333333</v>
      </c>
      <c r="BS98" s="116">
        <v>24</v>
      </c>
      <c r="BT98" s="2"/>
      <c r="BU98" s="3"/>
      <c r="BV98" s="3"/>
      <c r="BW98" s="3"/>
      <c r="BX98" s="3"/>
    </row>
    <row r="99" spans="1:76" ht="15">
      <c r="A99" s="64" t="s">
        <v>282</v>
      </c>
      <c r="B99" s="65"/>
      <c r="C99" s="65" t="s">
        <v>64</v>
      </c>
      <c r="D99" s="66">
        <v>162.09432621618768</v>
      </c>
      <c r="E99" s="68"/>
      <c r="F99" s="100" t="s">
        <v>891</v>
      </c>
      <c r="G99" s="65"/>
      <c r="H99" s="69" t="s">
        <v>282</v>
      </c>
      <c r="I99" s="70"/>
      <c r="J99" s="70"/>
      <c r="K99" s="69" t="s">
        <v>2465</v>
      </c>
      <c r="L99" s="73">
        <v>3.2931543707771738</v>
      </c>
      <c r="M99" s="74">
        <v>7525.23828125</v>
      </c>
      <c r="N99" s="74">
        <v>2205.661865234375</v>
      </c>
      <c r="O99" s="75"/>
      <c r="P99" s="76"/>
      <c r="Q99" s="76"/>
      <c r="R99" s="86"/>
      <c r="S99" s="48">
        <v>3</v>
      </c>
      <c r="T99" s="48">
        <v>1</v>
      </c>
      <c r="U99" s="49">
        <v>2</v>
      </c>
      <c r="V99" s="49">
        <v>0.5</v>
      </c>
      <c r="W99" s="49">
        <v>0</v>
      </c>
      <c r="X99" s="49">
        <v>1.457768</v>
      </c>
      <c r="Y99" s="49">
        <v>0</v>
      </c>
      <c r="Z99" s="49">
        <v>0</v>
      </c>
      <c r="AA99" s="71">
        <v>99</v>
      </c>
      <c r="AB99" s="71"/>
      <c r="AC99" s="72"/>
      <c r="AD99" s="78" t="s">
        <v>1633</v>
      </c>
      <c r="AE99" s="78">
        <v>34</v>
      </c>
      <c r="AF99" s="78">
        <v>18</v>
      </c>
      <c r="AG99" s="78">
        <v>22</v>
      </c>
      <c r="AH99" s="78">
        <v>3</v>
      </c>
      <c r="AI99" s="78"/>
      <c r="AJ99" s="78" t="s">
        <v>1782</v>
      </c>
      <c r="AK99" s="78" t="s">
        <v>1875</v>
      </c>
      <c r="AL99" s="82" t="s">
        <v>1953</v>
      </c>
      <c r="AM99" s="78"/>
      <c r="AN99" s="80">
        <v>43349.27505787037</v>
      </c>
      <c r="AO99" s="82" t="s">
        <v>2084</v>
      </c>
      <c r="AP99" s="78" t="b">
        <v>0</v>
      </c>
      <c r="AQ99" s="78" t="b">
        <v>0</v>
      </c>
      <c r="AR99" s="78" t="b">
        <v>0</v>
      </c>
      <c r="AS99" s="78"/>
      <c r="AT99" s="78">
        <v>2</v>
      </c>
      <c r="AU99" s="82" t="s">
        <v>2143</v>
      </c>
      <c r="AV99" s="78" t="b">
        <v>0</v>
      </c>
      <c r="AW99" s="78" t="s">
        <v>2211</v>
      </c>
      <c r="AX99" s="82" t="s">
        <v>2308</v>
      </c>
      <c r="AY99" s="78" t="s">
        <v>66</v>
      </c>
      <c r="AZ99" s="78" t="str">
        <f>REPLACE(INDEX(GroupVertices[Group],MATCH(Vertices[[#This Row],[Vertex]],GroupVertices[Vertex],0)),1,1,"")</f>
        <v>12</v>
      </c>
      <c r="BA99" s="48" t="s">
        <v>3016</v>
      </c>
      <c r="BB99" s="48" t="s">
        <v>3016</v>
      </c>
      <c r="BC99" s="48" t="s">
        <v>645</v>
      </c>
      <c r="BD99" s="48" t="s">
        <v>645</v>
      </c>
      <c r="BE99" s="48" t="s">
        <v>3047</v>
      </c>
      <c r="BF99" s="48" t="s">
        <v>3067</v>
      </c>
      <c r="BG99" s="116" t="s">
        <v>3133</v>
      </c>
      <c r="BH99" s="116" t="s">
        <v>3185</v>
      </c>
      <c r="BI99" s="116" t="s">
        <v>2940</v>
      </c>
      <c r="BJ99" s="116" t="s">
        <v>2940</v>
      </c>
      <c r="BK99" s="116">
        <v>1</v>
      </c>
      <c r="BL99" s="120">
        <v>2.0408163265306123</v>
      </c>
      <c r="BM99" s="116">
        <v>0</v>
      </c>
      <c r="BN99" s="120">
        <v>0</v>
      </c>
      <c r="BO99" s="116">
        <v>0</v>
      </c>
      <c r="BP99" s="120">
        <v>0</v>
      </c>
      <c r="BQ99" s="116">
        <v>48</v>
      </c>
      <c r="BR99" s="120">
        <v>97.95918367346938</v>
      </c>
      <c r="BS99" s="116">
        <v>49</v>
      </c>
      <c r="BT99" s="2"/>
      <c r="BU99" s="3"/>
      <c r="BV99" s="3"/>
      <c r="BW99" s="3"/>
      <c r="BX99" s="3"/>
    </row>
    <row r="100" spans="1:76" ht="15">
      <c r="A100" s="64" t="s">
        <v>278</v>
      </c>
      <c r="B100" s="65"/>
      <c r="C100" s="65" t="s">
        <v>64</v>
      </c>
      <c r="D100" s="66">
        <v>162.25350170600444</v>
      </c>
      <c r="E100" s="68"/>
      <c r="F100" s="100" t="s">
        <v>887</v>
      </c>
      <c r="G100" s="65"/>
      <c r="H100" s="69" t="s">
        <v>278</v>
      </c>
      <c r="I100" s="70"/>
      <c r="J100" s="70"/>
      <c r="K100" s="69" t="s">
        <v>2466</v>
      </c>
      <c r="L100" s="73">
        <v>1</v>
      </c>
      <c r="M100" s="74">
        <v>8738.5673828125</v>
      </c>
      <c r="N100" s="74">
        <v>2205.661865234375</v>
      </c>
      <c r="O100" s="75"/>
      <c r="P100" s="76"/>
      <c r="Q100" s="76"/>
      <c r="R100" s="86"/>
      <c r="S100" s="48">
        <v>0</v>
      </c>
      <c r="T100" s="48">
        <v>1</v>
      </c>
      <c r="U100" s="49">
        <v>0</v>
      </c>
      <c r="V100" s="49">
        <v>1</v>
      </c>
      <c r="W100" s="49">
        <v>0</v>
      </c>
      <c r="X100" s="49">
        <v>0.999997</v>
      </c>
      <c r="Y100" s="49">
        <v>0</v>
      </c>
      <c r="Z100" s="49">
        <v>0</v>
      </c>
      <c r="AA100" s="71">
        <v>100</v>
      </c>
      <c r="AB100" s="71"/>
      <c r="AC100" s="72"/>
      <c r="AD100" s="78" t="s">
        <v>1634</v>
      </c>
      <c r="AE100" s="78">
        <v>223</v>
      </c>
      <c r="AF100" s="78">
        <v>45</v>
      </c>
      <c r="AG100" s="78">
        <v>2008</v>
      </c>
      <c r="AH100" s="78">
        <v>513</v>
      </c>
      <c r="AI100" s="78"/>
      <c r="AJ100" s="78" t="s">
        <v>1783</v>
      </c>
      <c r="AK100" s="78" t="s">
        <v>1876</v>
      </c>
      <c r="AL100" s="82" t="s">
        <v>1954</v>
      </c>
      <c r="AM100" s="78"/>
      <c r="AN100" s="80">
        <v>42629.239907407406</v>
      </c>
      <c r="AO100" s="78"/>
      <c r="AP100" s="78" t="b">
        <v>1</v>
      </c>
      <c r="AQ100" s="78" t="b">
        <v>0</v>
      </c>
      <c r="AR100" s="78" t="b">
        <v>0</v>
      </c>
      <c r="AS100" s="78"/>
      <c r="AT100" s="78">
        <v>1</v>
      </c>
      <c r="AU100" s="78"/>
      <c r="AV100" s="78" t="b">
        <v>0</v>
      </c>
      <c r="AW100" s="78" t="s">
        <v>2211</v>
      </c>
      <c r="AX100" s="82" t="s">
        <v>2309</v>
      </c>
      <c r="AY100" s="78" t="s">
        <v>66</v>
      </c>
      <c r="AZ100" s="78" t="str">
        <f>REPLACE(INDEX(GroupVertices[Group],MATCH(Vertices[[#This Row],[Vertex]],GroupVertices[Vertex],0)),1,1,"")</f>
        <v>15</v>
      </c>
      <c r="BA100" s="48" t="s">
        <v>580</v>
      </c>
      <c r="BB100" s="48" t="s">
        <v>580</v>
      </c>
      <c r="BC100" s="48" t="s">
        <v>645</v>
      </c>
      <c r="BD100" s="48" t="s">
        <v>645</v>
      </c>
      <c r="BE100" s="48"/>
      <c r="BF100" s="48"/>
      <c r="BG100" s="116" t="s">
        <v>355</v>
      </c>
      <c r="BH100" s="116" t="s">
        <v>355</v>
      </c>
      <c r="BI100" s="116" t="s">
        <v>1459</v>
      </c>
      <c r="BJ100" s="116" t="s">
        <v>1459</v>
      </c>
      <c r="BK100" s="116">
        <v>0</v>
      </c>
      <c r="BL100" s="120">
        <v>0</v>
      </c>
      <c r="BM100" s="116">
        <v>0</v>
      </c>
      <c r="BN100" s="120">
        <v>0</v>
      </c>
      <c r="BO100" s="116">
        <v>0</v>
      </c>
      <c r="BP100" s="120">
        <v>0</v>
      </c>
      <c r="BQ100" s="116">
        <v>1</v>
      </c>
      <c r="BR100" s="120">
        <v>100</v>
      </c>
      <c r="BS100" s="116">
        <v>1</v>
      </c>
      <c r="BT100" s="2"/>
      <c r="BU100" s="3"/>
      <c r="BV100" s="3"/>
      <c r="BW100" s="3"/>
      <c r="BX100" s="3"/>
    </row>
    <row r="101" spans="1:76" ht="15">
      <c r="A101" s="64" t="s">
        <v>355</v>
      </c>
      <c r="B101" s="65"/>
      <c r="C101" s="65" t="s">
        <v>64</v>
      </c>
      <c r="D101" s="66">
        <v>239.7365929156847</v>
      </c>
      <c r="E101" s="68"/>
      <c r="F101" s="100" t="s">
        <v>2190</v>
      </c>
      <c r="G101" s="65"/>
      <c r="H101" s="69" t="s">
        <v>355</v>
      </c>
      <c r="I101" s="70"/>
      <c r="J101" s="70"/>
      <c r="K101" s="69" t="s">
        <v>2467</v>
      </c>
      <c r="L101" s="73">
        <v>1</v>
      </c>
      <c r="M101" s="74">
        <v>8738.5673828125</v>
      </c>
      <c r="N101" s="74">
        <v>2805.601806640625</v>
      </c>
      <c r="O101" s="75"/>
      <c r="P101" s="76"/>
      <c r="Q101" s="76"/>
      <c r="R101" s="86"/>
      <c r="S101" s="48">
        <v>1</v>
      </c>
      <c r="T101" s="48">
        <v>0</v>
      </c>
      <c r="U101" s="49">
        <v>0</v>
      </c>
      <c r="V101" s="49">
        <v>1</v>
      </c>
      <c r="W101" s="49">
        <v>0</v>
      </c>
      <c r="X101" s="49">
        <v>0.999997</v>
      </c>
      <c r="Y101" s="49">
        <v>0</v>
      </c>
      <c r="Z101" s="49">
        <v>0</v>
      </c>
      <c r="AA101" s="71">
        <v>101</v>
      </c>
      <c r="AB101" s="71"/>
      <c r="AC101" s="72"/>
      <c r="AD101" s="78" t="s">
        <v>1635</v>
      </c>
      <c r="AE101" s="78">
        <v>647</v>
      </c>
      <c r="AF101" s="78">
        <v>13188</v>
      </c>
      <c r="AG101" s="78">
        <v>7923</v>
      </c>
      <c r="AH101" s="78">
        <v>994</v>
      </c>
      <c r="AI101" s="78"/>
      <c r="AJ101" s="78" t="s">
        <v>1784</v>
      </c>
      <c r="AK101" s="78" t="s">
        <v>1877</v>
      </c>
      <c r="AL101" s="82" t="s">
        <v>1955</v>
      </c>
      <c r="AM101" s="78"/>
      <c r="AN101" s="80">
        <v>40455.62787037037</v>
      </c>
      <c r="AO101" s="82" t="s">
        <v>2085</v>
      </c>
      <c r="AP101" s="78" t="b">
        <v>0</v>
      </c>
      <c r="AQ101" s="78" t="b">
        <v>0</v>
      </c>
      <c r="AR101" s="78" t="b">
        <v>0</v>
      </c>
      <c r="AS101" s="78" t="s">
        <v>1471</v>
      </c>
      <c r="AT101" s="78">
        <v>226</v>
      </c>
      <c r="AU101" s="82" t="s">
        <v>2143</v>
      </c>
      <c r="AV101" s="78" t="b">
        <v>0</v>
      </c>
      <c r="AW101" s="78" t="s">
        <v>2211</v>
      </c>
      <c r="AX101" s="82" t="s">
        <v>2310</v>
      </c>
      <c r="AY101" s="78" t="s">
        <v>65</v>
      </c>
      <c r="AZ101" s="78" t="str">
        <f>REPLACE(INDEX(GroupVertices[Group],MATCH(Vertices[[#This Row],[Vertex]],GroupVertices[Vertex],0)),1,1,"")</f>
        <v>15</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279</v>
      </c>
      <c r="B102" s="65"/>
      <c r="C102" s="65" t="s">
        <v>64</v>
      </c>
      <c r="D102" s="66">
        <v>174.79299307045622</v>
      </c>
      <c r="E102" s="68"/>
      <c r="F102" s="100" t="s">
        <v>888</v>
      </c>
      <c r="G102" s="65"/>
      <c r="H102" s="69" t="s">
        <v>279</v>
      </c>
      <c r="I102" s="70"/>
      <c r="J102" s="70"/>
      <c r="K102" s="69" t="s">
        <v>2468</v>
      </c>
      <c r="L102" s="73">
        <v>1</v>
      </c>
      <c r="M102" s="74">
        <v>5092.96630859375</v>
      </c>
      <c r="N102" s="74">
        <v>1553.9317626953125</v>
      </c>
      <c r="O102" s="75"/>
      <c r="P102" s="76"/>
      <c r="Q102" s="76"/>
      <c r="R102" s="86"/>
      <c r="S102" s="48">
        <v>0</v>
      </c>
      <c r="T102" s="48">
        <v>1</v>
      </c>
      <c r="U102" s="49">
        <v>0</v>
      </c>
      <c r="V102" s="49">
        <v>0.002469</v>
      </c>
      <c r="W102" s="49">
        <v>0.002306</v>
      </c>
      <c r="X102" s="49">
        <v>0.390353</v>
      </c>
      <c r="Y102" s="49">
        <v>0</v>
      </c>
      <c r="Z102" s="49">
        <v>0</v>
      </c>
      <c r="AA102" s="71">
        <v>102</v>
      </c>
      <c r="AB102" s="71"/>
      <c r="AC102" s="72"/>
      <c r="AD102" s="78" t="s">
        <v>1636</v>
      </c>
      <c r="AE102" s="78">
        <v>1839</v>
      </c>
      <c r="AF102" s="78">
        <v>2172</v>
      </c>
      <c r="AG102" s="78">
        <v>15026</v>
      </c>
      <c r="AH102" s="78">
        <v>25244</v>
      </c>
      <c r="AI102" s="78"/>
      <c r="AJ102" s="78" t="s">
        <v>1785</v>
      </c>
      <c r="AK102" s="78" t="s">
        <v>1878</v>
      </c>
      <c r="AL102" s="82" t="s">
        <v>1956</v>
      </c>
      <c r="AM102" s="78"/>
      <c r="AN102" s="80">
        <v>40287.32431712963</v>
      </c>
      <c r="AO102" s="82" t="s">
        <v>2086</v>
      </c>
      <c r="AP102" s="78" t="b">
        <v>0</v>
      </c>
      <c r="AQ102" s="78" t="b">
        <v>0</v>
      </c>
      <c r="AR102" s="78" t="b">
        <v>0</v>
      </c>
      <c r="AS102" s="78"/>
      <c r="AT102" s="78">
        <v>232</v>
      </c>
      <c r="AU102" s="82" t="s">
        <v>2152</v>
      </c>
      <c r="AV102" s="78" t="b">
        <v>0</v>
      </c>
      <c r="AW102" s="78" t="s">
        <v>2211</v>
      </c>
      <c r="AX102" s="82" t="s">
        <v>2311</v>
      </c>
      <c r="AY102" s="78" t="s">
        <v>66</v>
      </c>
      <c r="AZ102" s="78" t="str">
        <f>REPLACE(INDEX(GroupVertices[Group],MATCH(Vertices[[#This Row],[Vertex]],GroupVertices[Vertex],0)),1,1,"")</f>
        <v>4</v>
      </c>
      <c r="BA102" s="48"/>
      <c r="BB102" s="48"/>
      <c r="BC102" s="48"/>
      <c r="BD102" s="48"/>
      <c r="BE102" s="48"/>
      <c r="BF102" s="48"/>
      <c r="BG102" s="116" t="s">
        <v>3130</v>
      </c>
      <c r="BH102" s="116" t="s">
        <v>3130</v>
      </c>
      <c r="BI102" s="116" t="s">
        <v>3249</v>
      </c>
      <c r="BJ102" s="116" t="s">
        <v>3249</v>
      </c>
      <c r="BK102" s="116">
        <v>1</v>
      </c>
      <c r="BL102" s="120">
        <v>5</v>
      </c>
      <c r="BM102" s="116">
        <v>0</v>
      </c>
      <c r="BN102" s="120">
        <v>0</v>
      </c>
      <c r="BO102" s="116">
        <v>0</v>
      </c>
      <c r="BP102" s="120">
        <v>0</v>
      </c>
      <c r="BQ102" s="116">
        <v>19</v>
      </c>
      <c r="BR102" s="120">
        <v>95</v>
      </c>
      <c r="BS102" s="116">
        <v>20</v>
      </c>
      <c r="BT102" s="2"/>
      <c r="BU102" s="3"/>
      <c r="BV102" s="3"/>
      <c r="BW102" s="3"/>
      <c r="BX102" s="3"/>
    </row>
    <row r="103" spans="1:76" ht="15">
      <c r="A103" s="64" t="s">
        <v>280</v>
      </c>
      <c r="B103" s="65"/>
      <c r="C103" s="65" t="s">
        <v>64</v>
      </c>
      <c r="D103" s="66">
        <v>167.70673607935558</v>
      </c>
      <c r="E103" s="68"/>
      <c r="F103" s="100" t="s">
        <v>889</v>
      </c>
      <c r="G103" s="65"/>
      <c r="H103" s="69" t="s">
        <v>280</v>
      </c>
      <c r="I103" s="70"/>
      <c r="J103" s="70"/>
      <c r="K103" s="69" t="s">
        <v>2469</v>
      </c>
      <c r="L103" s="73">
        <v>95.99664980972283</v>
      </c>
      <c r="M103" s="74">
        <v>4993.1953125</v>
      </c>
      <c r="N103" s="74">
        <v>401.3887939453125</v>
      </c>
      <c r="O103" s="75"/>
      <c r="P103" s="76"/>
      <c r="Q103" s="76"/>
      <c r="R103" s="86"/>
      <c r="S103" s="48">
        <v>0</v>
      </c>
      <c r="T103" s="48">
        <v>2</v>
      </c>
      <c r="U103" s="49">
        <v>82.852381</v>
      </c>
      <c r="V103" s="49">
        <v>0.002941</v>
      </c>
      <c r="W103" s="49">
        <v>0.006194</v>
      </c>
      <c r="X103" s="49">
        <v>0.636834</v>
      </c>
      <c r="Y103" s="49">
        <v>0</v>
      </c>
      <c r="Z103" s="49">
        <v>0</v>
      </c>
      <c r="AA103" s="71">
        <v>103</v>
      </c>
      <c r="AB103" s="71"/>
      <c r="AC103" s="72"/>
      <c r="AD103" s="78" t="s">
        <v>1637</v>
      </c>
      <c r="AE103" s="78">
        <v>2479</v>
      </c>
      <c r="AF103" s="78">
        <v>970</v>
      </c>
      <c r="AG103" s="78">
        <v>43178</v>
      </c>
      <c r="AH103" s="78">
        <v>5298</v>
      </c>
      <c r="AI103" s="78"/>
      <c r="AJ103" s="78" t="s">
        <v>1786</v>
      </c>
      <c r="AK103" s="78" t="s">
        <v>1503</v>
      </c>
      <c r="AL103" s="78"/>
      <c r="AM103" s="78"/>
      <c r="AN103" s="80">
        <v>39840.37532407408</v>
      </c>
      <c r="AO103" s="82" t="s">
        <v>2087</v>
      </c>
      <c r="AP103" s="78" t="b">
        <v>0</v>
      </c>
      <c r="AQ103" s="78" t="b">
        <v>0</v>
      </c>
      <c r="AR103" s="78" t="b">
        <v>1</v>
      </c>
      <c r="AS103" s="78"/>
      <c r="AT103" s="78">
        <v>278</v>
      </c>
      <c r="AU103" s="82" t="s">
        <v>2156</v>
      </c>
      <c r="AV103" s="78" t="b">
        <v>0</v>
      </c>
      <c r="AW103" s="78" t="s">
        <v>2211</v>
      </c>
      <c r="AX103" s="82" t="s">
        <v>2312</v>
      </c>
      <c r="AY103" s="78" t="s">
        <v>66</v>
      </c>
      <c r="AZ103" s="78" t="str">
        <f>REPLACE(INDEX(GroupVertices[Group],MATCH(Vertices[[#This Row],[Vertex]],GroupVertices[Vertex],0)),1,1,"")</f>
        <v>4</v>
      </c>
      <c r="BA103" s="48"/>
      <c r="BB103" s="48"/>
      <c r="BC103" s="48"/>
      <c r="BD103" s="48"/>
      <c r="BE103" s="48" t="s">
        <v>666</v>
      </c>
      <c r="BF103" s="48" t="s">
        <v>666</v>
      </c>
      <c r="BG103" s="116" t="s">
        <v>3134</v>
      </c>
      <c r="BH103" s="116" t="s">
        <v>3134</v>
      </c>
      <c r="BI103" s="116" t="s">
        <v>3252</v>
      </c>
      <c r="BJ103" s="116" t="s">
        <v>3252</v>
      </c>
      <c r="BK103" s="116">
        <v>0</v>
      </c>
      <c r="BL103" s="120">
        <v>0</v>
      </c>
      <c r="BM103" s="116">
        <v>0</v>
      </c>
      <c r="BN103" s="120">
        <v>0</v>
      </c>
      <c r="BO103" s="116">
        <v>0</v>
      </c>
      <c r="BP103" s="120">
        <v>0</v>
      </c>
      <c r="BQ103" s="116">
        <v>35</v>
      </c>
      <c r="BR103" s="120">
        <v>100</v>
      </c>
      <c r="BS103" s="116">
        <v>35</v>
      </c>
      <c r="BT103" s="2"/>
      <c r="BU103" s="3"/>
      <c r="BV103" s="3"/>
      <c r="BW103" s="3"/>
      <c r="BX103" s="3"/>
    </row>
    <row r="104" spans="1:76" ht="15">
      <c r="A104" s="64" t="s">
        <v>281</v>
      </c>
      <c r="B104" s="65"/>
      <c r="C104" s="65" t="s">
        <v>64</v>
      </c>
      <c r="D104" s="66">
        <v>164.00443209398853</v>
      </c>
      <c r="E104" s="68"/>
      <c r="F104" s="100" t="s">
        <v>890</v>
      </c>
      <c r="G104" s="65"/>
      <c r="H104" s="69" t="s">
        <v>281</v>
      </c>
      <c r="I104" s="70"/>
      <c r="J104" s="70"/>
      <c r="K104" s="69" t="s">
        <v>2470</v>
      </c>
      <c r="L104" s="73">
        <v>140.76749174638454</v>
      </c>
      <c r="M104" s="74">
        <v>7372.63720703125</v>
      </c>
      <c r="N104" s="74">
        <v>6813.291015625</v>
      </c>
      <c r="O104" s="75"/>
      <c r="P104" s="76"/>
      <c r="Q104" s="76"/>
      <c r="R104" s="86"/>
      <c r="S104" s="48">
        <v>0</v>
      </c>
      <c r="T104" s="48">
        <v>2</v>
      </c>
      <c r="U104" s="49">
        <v>121.899767</v>
      </c>
      <c r="V104" s="49">
        <v>0.003096</v>
      </c>
      <c r="W104" s="49">
        <v>0.007781</v>
      </c>
      <c r="X104" s="49">
        <v>0.636885</v>
      </c>
      <c r="Y104" s="49">
        <v>0</v>
      </c>
      <c r="Z104" s="49">
        <v>0</v>
      </c>
      <c r="AA104" s="71">
        <v>104</v>
      </c>
      <c r="AB104" s="71"/>
      <c r="AC104" s="72"/>
      <c r="AD104" s="78" t="s">
        <v>1638</v>
      </c>
      <c r="AE104" s="78">
        <v>1258</v>
      </c>
      <c r="AF104" s="78">
        <v>342</v>
      </c>
      <c r="AG104" s="78">
        <v>19179</v>
      </c>
      <c r="AH104" s="78">
        <v>48697</v>
      </c>
      <c r="AI104" s="78"/>
      <c r="AJ104" s="78"/>
      <c r="AK104" s="78"/>
      <c r="AL104" s="78"/>
      <c r="AM104" s="78"/>
      <c r="AN104" s="80">
        <v>40316.24762731481</v>
      </c>
      <c r="AO104" s="78"/>
      <c r="AP104" s="78" t="b">
        <v>1</v>
      </c>
      <c r="AQ104" s="78" t="b">
        <v>0</v>
      </c>
      <c r="AR104" s="78" t="b">
        <v>0</v>
      </c>
      <c r="AS104" s="78"/>
      <c r="AT104" s="78">
        <v>3</v>
      </c>
      <c r="AU104" s="82" t="s">
        <v>2143</v>
      </c>
      <c r="AV104" s="78" t="b">
        <v>0</v>
      </c>
      <c r="AW104" s="78" t="s">
        <v>2211</v>
      </c>
      <c r="AX104" s="82" t="s">
        <v>2313</v>
      </c>
      <c r="AY104" s="78" t="s">
        <v>66</v>
      </c>
      <c r="AZ104" s="78" t="str">
        <f>REPLACE(INDEX(GroupVertices[Group],MATCH(Vertices[[#This Row],[Vertex]],GroupVertices[Vertex],0)),1,1,"")</f>
        <v>5</v>
      </c>
      <c r="BA104" s="48"/>
      <c r="BB104" s="48"/>
      <c r="BC104" s="48"/>
      <c r="BD104" s="48"/>
      <c r="BE104" s="48" t="s">
        <v>3048</v>
      </c>
      <c r="BF104" s="48" t="s">
        <v>3068</v>
      </c>
      <c r="BG104" s="116" t="s">
        <v>3135</v>
      </c>
      <c r="BH104" s="116" t="s">
        <v>3186</v>
      </c>
      <c r="BI104" s="116" t="s">
        <v>3253</v>
      </c>
      <c r="BJ104" s="116" t="s">
        <v>3253</v>
      </c>
      <c r="BK104" s="116">
        <v>3</v>
      </c>
      <c r="BL104" s="120">
        <v>5.357142857142857</v>
      </c>
      <c r="BM104" s="116">
        <v>0</v>
      </c>
      <c r="BN104" s="120">
        <v>0</v>
      </c>
      <c r="BO104" s="116">
        <v>0</v>
      </c>
      <c r="BP104" s="120">
        <v>0</v>
      </c>
      <c r="BQ104" s="116">
        <v>53</v>
      </c>
      <c r="BR104" s="120">
        <v>94.64285714285714</v>
      </c>
      <c r="BS104" s="116">
        <v>56</v>
      </c>
      <c r="BT104" s="2"/>
      <c r="BU104" s="3"/>
      <c r="BV104" s="3"/>
      <c r="BW104" s="3"/>
      <c r="BX104" s="3"/>
    </row>
    <row r="105" spans="1:76" ht="15">
      <c r="A105" s="64" t="s">
        <v>283</v>
      </c>
      <c r="B105" s="65"/>
      <c r="C105" s="65" t="s">
        <v>64</v>
      </c>
      <c r="D105" s="66">
        <v>170.1827992542826</v>
      </c>
      <c r="E105" s="68"/>
      <c r="F105" s="100" t="s">
        <v>892</v>
      </c>
      <c r="G105" s="65"/>
      <c r="H105" s="69" t="s">
        <v>283</v>
      </c>
      <c r="I105" s="70"/>
      <c r="J105" s="70"/>
      <c r="K105" s="69" t="s">
        <v>2471</v>
      </c>
      <c r="L105" s="73">
        <v>1</v>
      </c>
      <c r="M105" s="74">
        <v>8009.2705078125</v>
      </c>
      <c r="N105" s="74">
        <v>2805.601806640625</v>
      </c>
      <c r="O105" s="75"/>
      <c r="P105" s="76"/>
      <c r="Q105" s="76"/>
      <c r="R105" s="86"/>
      <c r="S105" s="48">
        <v>1</v>
      </c>
      <c r="T105" s="48">
        <v>2</v>
      </c>
      <c r="U105" s="49">
        <v>0</v>
      </c>
      <c r="V105" s="49">
        <v>0.333333</v>
      </c>
      <c r="W105" s="49">
        <v>0</v>
      </c>
      <c r="X105" s="49">
        <v>0.979189</v>
      </c>
      <c r="Y105" s="49">
        <v>0</v>
      </c>
      <c r="Z105" s="49">
        <v>0</v>
      </c>
      <c r="AA105" s="71">
        <v>105</v>
      </c>
      <c r="AB105" s="71"/>
      <c r="AC105" s="72"/>
      <c r="AD105" s="78" t="s">
        <v>1639</v>
      </c>
      <c r="AE105" s="78">
        <v>1115</v>
      </c>
      <c r="AF105" s="78">
        <v>1390</v>
      </c>
      <c r="AG105" s="78">
        <v>1766</v>
      </c>
      <c r="AH105" s="78">
        <v>1678</v>
      </c>
      <c r="AI105" s="78"/>
      <c r="AJ105" s="78" t="s">
        <v>1787</v>
      </c>
      <c r="AK105" s="78"/>
      <c r="AL105" s="82" t="s">
        <v>1957</v>
      </c>
      <c r="AM105" s="78"/>
      <c r="AN105" s="80">
        <v>41148.59769675926</v>
      </c>
      <c r="AO105" s="82" t="s">
        <v>2088</v>
      </c>
      <c r="AP105" s="78" t="b">
        <v>0</v>
      </c>
      <c r="AQ105" s="78" t="b">
        <v>0</v>
      </c>
      <c r="AR105" s="78" t="b">
        <v>1</v>
      </c>
      <c r="AS105" s="78"/>
      <c r="AT105" s="78">
        <v>76</v>
      </c>
      <c r="AU105" s="82" t="s">
        <v>2143</v>
      </c>
      <c r="AV105" s="78" t="b">
        <v>0</v>
      </c>
      <c r="AW105" s="78" t="s">
        <v>2211</v>
      </c>
      <c r="AX105" s="82" t="s">
        <v>2314</v>
      </c>
      <c r="AY105" s="78" t="s">
        <v>66</v>
      </c>
      <c r="AZ105" s="78" t="str">
        <f>REPLACE(INDEX(GroupVertices[Group],MATCH(Vertices[[#This Row],[Vertex]],GroupVertices[Vertex],0)),1,1,"")</f>
        <v>12</v>
      </c>
      <c r="BA105" s="48" t="s">
        <v>578</v>
      </c>
      <c r="BB105" s="48" t="s">
        <v>578</v>
      </c>
      <c r="BC105" s="48" t="s">
        <v>645</v>
      </c>
      <c r="BD105" s="48" t="s">
        <v>645</v>
      </c>
      <c r="BE105" s="48" t="s">
        <v>3049</v>
      </c>
      <c r="BF105" s="48" t="s">
        <v>3069</v>
      </c>
      <c r="BG105" s="116" t="s">
        <v>3136</v>
      </c>
      <c r="BH105" s="116" t="s">
        <v>3187</v>
      </c>
      <c r="BI105" s="116" t="s">
        <v>3254</v>
      </c>
      <c r="BJ105" s="116" t="s">
        <v>3254</v>
      </c>
      <c r="BK105" s="116">
        <v>1</v>
      </c>
      <c r="BL105" s="120">
        <v>2.1739130434782608</v>
      </c>
      <c r="BM105" s="116">
        <v>0</v>
      </c>
      <c r="BN105" s="120">
        <v>0</v>
      </c>
      <c r="BO105" s="116">
        <v>0</v>
      </c>
      <c r="BP105" s="120">
        <v>0</v>
      </c>
      <c r="BQ105" s="116">
        <v>45</v>
      </c>
      <c r="BR105" s="120">
        <v>97.82608695652173</v>
      </c>
      <c r="BS105" s="116">
        <v>46</v>
      </c>
      <c r="BT105" s="2"/>
      <c r="BU105" s="3"/>
      <c r="BV105" s="3"/>
      <c r="BW105" s="3"/>
      <c r="BX105" s="3"/>
    </row>
    <row r="106" spans="1:76" ht="15">
      <c r="A106" s="64" t="s">
        <v>285</v>
      </c>
      <c r="B106" s="65"/>
      <c r="C106" s="65" t="s">
        <v>64</v>
      </c>
      <c r="D106" s="66">
        <v>182.32729958844843</v>
      </c>
      <c r="E106" s="68"/>
      <c r="F106" s="100" t="s">
        <v>894</v>
      </c>
      <c r="G106" s="65"/>
      <c r="H106" s="69" t="s">
        <v>285</v>
      </c>
      <c r="I106" s="70"/>
      <c r="J106" s="70"/>
      <c r="K106" s="69" t="s">
        <v>2472</v>
      </c>
      <c r="L106" s="73">
        <v>1</v>
      </c>
      <c r="M106" s="74">
        <v>8009.2705078125</v>
      </c>
      <c r="N106" s="74">
        <v>1252.81591796875</v>
      </c>
      <c r="O106" s="75"/>
      <c r="P106" s="76"/>
      <c r="Q106" s="76"/>
      <c r="R106" s="86"/>
      <c r="S106" s="48">
        <v>0</v>
      </c>
      <c r="T106" s="48">
        <v>1</v>
      </c>
      <c r="U106" s="49">
        <v>0</v>
      </c>
      <c r="V106" s="49">
        <v>0.333333</v>
      </c>
      <c r="W106" s="49">
        <v>0</v>
      </c>
      <c r="X106" s="49">
        <v>0.638296</v>
      </c>
      <c r="Y106" s="49">
        <v>0</v>
      </c>
      <c r="Z106" s="49">
        <v>0</v>
      </c>
      <c r="AA106" s="71">
        <v>106</v>
      </c>
      <c r="AB106" s="71"/>
      <c r="AC106" s="72"/>
      <c r="AD106" s="78" t="s">
        <v>1640</v>
      </c>
      <c r="AE106" s="78">
        <v>4538</v>
      </c>
      <c r="AF106" s="78">
        <v>3450</v>
      </c>
      <c r="AG106" s="78">
        <v>98767</v>
      </c>
      <c r="AH106" s="78">
        <v>144851</v>
      </c>
      <c r="AI106" s="78"/>
      <c r="AJ106" s="78" t="s">
        <v>1788</v>
      </c>
      <c r="AK106" s="78" t="s">
        <v>1879</v>
      </c>
      <c r="AL106" s="82" t="s">
        <v>1958</v>
      </c>
      <c r="AM106" s="78"/>
      <c r="AN106" s="80">
        <v>41498.46331018519</v>
      </c>
      <c r="AO106" s="82" t="s">
        <v>2089</v>
      </c>
      <c r="AP106" s="78" t="b">
        <v>0</v>
      </c>
      <c r="AQ106" s="78" t="b">
        <v>0</v>
      </c>
      <c r="AR106" s="78" t="b">
        <v>0</v>
      </c>
      <c r="AS106" s="78"/>
      <c r="AT106" s="78">
        <v>54</v>
      </c>
      <c r="AU106" s="82" t="s">
        <v>2143</v>
      </c>
      <c r="AV106" s="78" t="b">
        <v>0</v>
      </c>
      <c r="AW106" s="78" t="s">
        <v>2211</v>
      </c>
      <c r="AX106" s="82" t="s">
        <v>2315</v>
      </c>
      <c r="AY106" s="78" t="s">
        <v>66</v>
      </c>
      <c r="AZ106" s="78" t="str">
        <f>REPLACE(INDEX(GroupVertices[Group],MATCH(Vertices[[#This Row],[Vertex]],GroupVertices[Vertex],0)),1,1,"")</f>
        <v>11</v>
      </c>
      <c r="BA106" s="48"/>
      <c r="BB106" s="48"/>
      <c r="BC106" s="48"/>
      <c r="BD106" s="48"/>
      <c r="BE106" s="48" t="s">
        <v>673</v>
      </c>
      <c r="BF106" s="48" t="s">
        <v>673</v>
      </c>
      <c r="BG106" s="116" t="s">
        <v>3096</v>
      </c>
      <c r="BH106" s="116" t="s">
        <v>3096</v>
      </c>
      <c r="BI106" s="116" t="s">
        <v>3215</v>
      </c>
      <c r="BJ106" s="116" t="s">
        <v>3215</v>
      </c>
      <c r="BK106" s="116">
        <v>1</v>
      </c>
      <c r="BL106" s="120">
        <v>4.761904761904762</v>
      </c>
      <c r="BM106" s="116">
        <v>0</v>
      </c>
      <c r="BN106" s="120">
        <v>0</v>
      </c>
      <c r="BO106" s="116">
        <v>0</v>
      </c>
      <c r="BP106" s="120">
        <v>0</v>
      </c>
      <c r="BQ106" s="116">
        <v>20</v>
      </c>
      <c r="BR106" s="120">
        <v>95.23809523809524</v>
      </c>
      <c r="BS106" s="116">
        <v>21</v>
      </c>
      <c r="BT106" s="2"/>
      <c r="BU106" s="3"/>
      <c r="BV106" s="3"/>
      <c r="BW106" s="3"/>
      <c r="BX106" s="3"/>
    </row>
    <row r="107" spans="1:76" ht="15">
      <c r="A107" s="64" t="s">
        <v>286</v>
      </c>
      <c r="B107" s="65"/>
      <c r="C107" s="65" t="s">
        <v>64</v>
      </c>
      <c r="D107" s="66">
        <v>162.14738471279327</v>
      </c>
      <c r="E107" s="68"/>
      <c r="F107" s="100" t="s">
        <v>895</v>
      </c>
      <c r="G107" s="65"/>
      <c r="H107" s="69" t="s">
        <v>286</v>
      </c>
      <c r="I107" s="70"/>
      <c r="J107" s="70"/>
      <c r="K107" s="69" t="s">
        <v>2473</v>
      </c>
      <c r="L107" s="73">
        <v>1</v>
      </c>
      <c r="M107" s="74">
        <v>8849.017578125</v>
      </c>
      <c r="N107" s="74">
        <v>9260.8388671875</v>
      </c>
      <c r="O107" s="75"/>
      <c r="P107" s="76"/>
      <c r="Q107" s="76"/>
      <c r="R107" s="86"/>
      <c r="S107" s="48">
        <v>1</v>
      </c>
      <c r="T107" s="48">
        <v>1</v>
      </c>
      <c r="U107" s="49">
        <v>0</v>
      </c>
      <c r="V107" s="49">
        <v>0</v>
      </c>
      <c r="W107" s="49">
        <v>0</v>
      </c>
      <c r="X107" s="49">
        <v>0.999997</v>
      </c>
      <c r="Y107" s="49">
        <v>0</v>
      </c>
      <c r="Z107" s="49" t="s">
        <v>2596</v>
      </c>
      <c r="AA107" s="71">
        <v>107</v>
      </c>
      <c r="AB107" s="71"/>
      <c r="AC107" s="72"/>
      <c r="AD107" s="78" t="s">
        <v>1641</v>
      </c>
      <c r="AE107" s="78">
        <v>147</v>
      </c>
      <c r="AF107" s="78">
        <v>27</v>
      </c>
      <c r="AG107" s="78">
        <v>1222</v>
      </c>
      <c r="AH107" s="78">
        <v>1330</v>
      </c>
      <c r="AI107" s="78"/>
      <c r="AJ107" s="78" t="s">
        <v>1789</v>
      </c>
      <c r="AK107" s="78" t="s">
        <v>1880</v>
      </c>
      <c r="AL107" s="82" t="s">
        <v>1959</v>
      </c>
      <c r="AM107" s="78"/>
      <c r="AN107" s="80">
        <v>42691.58300925926</v>
      </c>
      <c r="AO107" s="82" t="s">
        <v>2090</v>
      </c>
      <c r="AP107" s="78" t="b">
        <v>0</v>
      </c>
      <c r="AQ107" s="78" t="b">
        <v>0</v>
      </c>
      <c r="AR107" s="78" t="b">
        <v>0</v>
      </c>
      <c r="AS107" s="78"/>
      <c r="AT107" s="78">
        <v>5</v>
      </c>
      <c r="AU107" s="82" t="s">
        <v>2143</v>
      </c>
      <c r="AV107" s="78" t="b">
        <v>0</v>
      </c>
      <c r="AW107" s="78" t="s">
        <v>2211</v>
      </c>
      <c r="AX107" s="82" t="s">
        <v>2316</v>
      </c>
      <c r="AY107" s="78" t="s">
        <v>66</v>
      </c>
      <c r="AZ107" s="78" t="str">
        <f>REPLACE(INDEX(GroupVertices[Group],MATCH(Vertices[[#This Row],[Vertex]],GroupVertices[Vertex],0)),1,1,"")</f>
        <v>6</v>
      </c>
      <c r="BA107" s="48" t="s">
        <v>3017</v>
      </c>
      <c r="BB107" s="48" t="s">
        <v>3017</v>
      </c>
      <c r="BC107" s="48" t="s">
        <v>635</v>
      </c>
      <c r="BD107" s="48" t="s">
        <v>635</v>
      </c>
      <c r="BE107" s="48" t="s">
        <v>3050</v>
      </c>
      <c r="BF107" s="48" t="s">
        <v>3070</v>
      </c>
      <c r="BG107" s="116" t="s">
        <v>3137</v>
      </c>
      <c r="BH107" s="116" t="s">
        <v>3188</v>
      </c>
      <c r="BI107" s="116" t="s">
        <v>3255</v>
      </c>
      <c r="BJ107" s="116" t="s">
        <v>3291</v>
      </c>
      <c r="BK107" s="116">
        <v>1</v>
      </c>
      <c r="BL107" s="120">
        <v>4.545454545454546</v>
      </c>
      <c r="BM107" s="116">
        <v>0</v>
      </c>
      <c r="BN107" s="120">
        <v>0</v>
      </c>
      <c r="BO107" s="116">
        <v>0</v>
      </c>
      <c r="BP107" s="120">
        <v>0</v>
      </c>
      <c r="BQ107" s="116">
        <v>21</v>
      </c>
      <c r="BR107" s="120">
        <v>95.45454545454545</v>
      </c>
      <c r="BS107" s="116">
        <v>22</v>
      </c>
      <c r="BT107" s="2"/>
      <c r="BU107" s="3"/>
      <c r="BV107" s="3"/>
      <c r="BW107" s="3"/>
      <c r="BX107" s="3"/>
    </row>
    <row r="108" spans="1:76" ht="15">
      <c r="A108" s="64" t="s">
        <v>287</v>
      </c>
      <c r="B108" s="65"/>
      <c r="C108" s="65" t="s">
        <v>64</v>
      </c>
      <c r="D108" s="66">
        <v>172.8062471420029</v>
      </c>
      <c r="E108" s="68"/>
      <c r="F108" s="100" t="s">
        <v>896</v>
      </c>
      <c r="G108" s="65"/>
      <c r="H108" s="69" t="s">
        <v>287</v>
      </c>
      <c r="I108" s="70"/>
      <c r="J108" s="70"/>
      <c r="K108" s="69" t="s">
        <v>2474</v>
      </c>
      <c r="L108" s="73">
        <v>1</v>
      </c>
      <c r="M108" s="74">
        <v>8212.3037109375</v>
      </c>
      <c r="N108" s="74">
        <v>9260.8388671875</v>
      </c>
      <c r="O108" s="75"/>
      <c r="P108" s="76"/>
      <c r="Q108" s="76"/>
      <c r="R108" s="86"/>
      <c r="S108" s="48">
        <v>1</v>
      </c>
      <c r="T108" s="48">
        <v>1</v>
      </c>
      <c r="U108" s="49">
        <v>0</v>
      </c>
      <c r="V108" s="49">
        <v>0</v>
      </c>
      <c r="W108" s="49">
        <v>0</v>
      </c>
      <c r="X108" s="49">
        <v>0.999997</v>
      </c>
      <c r="Y108" s="49">
        <v>0</v>
      </c>
      <c r="Z108" s="49" t="s">
        <v>2596</v>
      </c>
      <c r="AA108" s="71">
        <v>108</v>
      </c>
      <c r="AB108" s="71"/>
      <c r="AC108" s="72"/>
      <c r="AD108" s="78" t="s">
        <v>1642</v>
      </c>
      <c r="AE108" s="78">
        <v>1695</v>
      </c>
      <c r="AF108" s="78">
        <v>1835</v>
      </c>
      <c r="AG108" s="78">
        <v>6016</v>
      </c>
      <c r="AH108" s="78">
        <v>7586</v>
      </c>
      <c r="AI108" s="78"/>
      <c r="AJ108" s="78" t="s">
        <v>1790</v>
      </c>
      <c r="AK108" s="78" t="s">
        <v>1511</v>
      </c>
      <c r="AL108" s="82" t="s">
        <v>1960</v>
      </c>
      <c r="AM108" s="78"/>
      <c r="AN108" s="80">
        <v>41614.90201388889</v>
      </c>
      <c r="AO108" s="82" t="s">
        <v>2091</v>
      </c>
      <c r="AP108" s="78" t="b">
        <v>0</v>
      </c>
      <c r="AQ108" s="78" t="b">
        <v>0</v>
      </c>
      <c r="AR108" s="78" t="b">
        <v>1</v>
      </c>
      <c r="AS108" s="78"/>
      <c r="AT108" s="78">
        <v>37</v>
      </c>
      <c r="AU108" s="82" t="s">
        <v>2143</v>
      </c>
      <c r="AV108" s="78" t="b">
        <v>0</v>
      </c>
      <c r="AW108" s="78" t="s">
        <v>2211</v>
      </c>
      <c r="AX108" s="82" t="s">
        <v>2317</v>
      </c>
      <c r="AY108" s="78" t="s">
        <v>66</v>
      </c>
      <c r="AZ108" s="78" t="str">
        <f>REPLACE(INDEX(GroupVertices[Group],MATCH(Vertices[[#This Row],[Vertex]],GroupVertices[Vertex],0)),1,1,"")</f>
        <v>6</v>
      </c>
      <c r="BA108" s="48" t="s">
        <v>587</v>
      </c>
      <c r="BB108" s="48" t="s">
        <v>587</v>
      </c>
      <c r="BC108" s="48" t="s">
        <v>639</v>
      </c>
      <c r="BD108" s="48" t="s">
        <v>639</v>
      </c>
      <c r="BE108" s="48" t="s">
        <v>707</v>
      </c>
      <c r="BF108" s="48" t="s">
        <v>707</v>
      </c>
      <c r="BG108" s="116" t="s">
        <v>3138</v>
      </c>
      <c r="BH108" s="116" t="s">
        <v>3138</v>
      </c>
      <c r="BI108" s="116" t="s">
        <v>3256</v>
      </c>
      <c r="BJ108" s="116" t="s">
        <v>3256</v>
      </c>
      <c r="BK108" s="116">
        <v>1</v>
      </c>
      <c r="BL108" s="120">
        <v>14.285714285714286</v>
      </c>
      <c r="BM108" s="116">
        <v>0</v>
      </c>
      <c r="BN108" s="120">
        <v>0</v>
      </c>
      <c r="BO108" s="116">
        <v>0</v>
      </c>
      <c r="BP108" s="120">
        <v>0</v>
      </c>
      <c r="BQ108" s="116">
        <v>6</v>
      </c>
      <c r="BR108" s="120">
        <v>85.71428571428571</v>
      </c>
      <c r="BS108" s="116">
        <v>7</v>
      </c>
      <c r="BT108" s="2"/>
      <c r="BU108" s="3"/>
      <c r="BV108" s="3"/>
      <c r="BW108" s="3"/>
      <c r="BX108" s="3"/>
    </row>
    <row r="109" spans="1:76" ht="15">
      <c r="A109" s="64" t="s">
        <v>288</v>
      </c>
      <c r="B109" s="65"/>
      <c r="C109" s="65" t="s">
        <v>64</v>
      </c>
      <c r="D109" s="66">
        <v>165.4252207253157</v>
      </c>
      <c r="E109" s="68"/>
      <c r="F109" s="100" t="s">
        <v>897</v>
      </c>
      <c r="G109" s="65"/>
      <c r="H109" s="69" t="s">
        <v>288</v>
      </c>
      <c r="I109" s="70"/>
      <c r="J109" s="70"/>
      <c r="K109" s="69" t="s">
        <v>2475</v>
      </c>
      <c r="L109" s="73">
        <v>1</v>
      </c>
      <c r="M109" s="74">
        <v>669.4764404296875</v>
      </c>
      <c r="N109" s="74">
        <v>483.95318603515625</v>
      </c>
      <c r="O109" s="75"/>
      <c r="P109" s="76"/>
      <c r="Q109" s="76"/>
      <c r="R109" s="86"/>
      <c r="S109" s="48">
        <v>0</v>
      </c>
      <c r="T109" s="48">
        <v>1</v>
      </c>
      <c r="U109" s="49">
        <v>0</v>
      </c>
      <c r="V109" s="49">
        <v>0.002865</v>
      </c>
      <c r="W109" s="49">
        <v>0.006126</v>
      </c>
      <c r="X109" s="49">
        <v>0.360841</v>
      </c>
      <c r="Y109" s="49">
        <v>0</v>
      </c>
      <c r="Z109" s="49">
        <v>0</v>
      </c>
      <c r="AA109" s="71">
        <v>109</v>
      </c>
      <c r="AB109" s="71"/>
      <c r="AC109" s="72"/>
      <c r="AD109" s="78" t="s">
        <v>1643</v>
      </c>
      <c r="AE109" s="78">
        <v>158</v>
      </c>
      <c r="AF109" s="78">
        <v>583</v>
      </c>
      <c r="AG109" s="78">
        <v>2830</v>
      </c>
      <c r="AH109" s="78">
        <v>7943</v>
      </c>
      <c r="AI109" s="78"/>
      <c r="AJ109" s="78" t="s">
        <v>1791</v>
      </c>
      <c r="AK109" s="78" t="s">
        <v>1881</v>
      </c>
      <c r="AL109" s="82" t="s">
        <v>1961</v>
      </c>
      <c r="AM109" s="78"/>
      <c r="AN109" s="80">
        <v>41443.755381944444</v>
      </c>
      <c r="AO109" s="82" t="s">
        <v>2092</v>
      </c>
      <c r="AP109" s="78" t="b">
        <v>0</v>
      </c>
      <c r="AQ109" s="78" t="b">
        <v>0</v>
      </c>
      <c r="AR109" s="78" t="b">
        <v>1</v>
      </c>
      <c r="AS109" s="78"/>
      <c r="AT109" s="78">
        <v>36</v>
      </c>
      <c r="AU109" s="82" t="s">
        <v>2152</v>
      </c>
      <c r="AV109" s="78" t="b">
        <v>0</v>
      </c>
      <c r="AW109" s="78" t="s">
        <v>2211</v>
      </c>
      <c r="AX109" s="82" t="s">
        <v>2318</v>
      </c>
      <c r="AY109" s="78" t="s">
        <v>66</v>
      </c>
      <c r="AZ109" s="78" t="str">
        <f>REPLACE(INDEX(GroupVertices[Group],MATCH(Vertices[[#This Row],[Vertex]],GroupVertices[Vertex],0)),1,1,"")</f>
        <v>2</v>
      </c>
      <c r="BA109" s="48"/>
      <c r="BB109" s="48"/>
      <c r="BC109" s="48"/>
      <c r="BD109" s="48"/>
      <c r="BE109" s="48"/>
      <c r="BF109" s="48"/>
      <c r="BG109" s="116" t="s">
        <v>3139</v>
      </c>
      <c r="BH109" s="116" t="s">
        <v>3139</v>
      </c>
      <c r="BI109" s="116" t="s">
        <v>3257</v>
      </c>
      <c r="BJ109" s="116" t="s">
        <v>3257</v>
      </c>
      <c r="BK109" s="116">
        <v>2</v>
      </c>
      <c r="BL109" s="120">
        <v>9.523809523809524</v>
      </c>
      <c r="BM109" s="116">
        <v>0</v>
      </c>
      <c r="BN109" s="120">
        <v>0</v>
      </c>
      <c r="BO109" s="116">
        <v>0</v>
      </c>
      <c r="BP109" s="120">
        <v>0</v>
      </c>
      <c r="BQ109" s="116">
        <v>19</v>
      </c>
      <c r="BR109" s="120">
        <v>90.47619047619048</v>
      </c>
      <c r="BS109" s="116">
        <v>21</v>
      </c>
      <c r="BT109" s="2"/>
      <c r="BU109" s="3"/>
      <c r="BV109" s="3"/>
      <c r="BW109" s="3"/>
      <c r="BX109" s="3"/>
    </row>
    <row r="110" spans="1:76" ht="15">
      <c r="A110" s="64" t="s">
        <v>289</v>
      </c>
      <c r="B110" s="65"/>
      <c r="C110" s="65" t="s">
        <v>64</v>
      </c>
      <c r="D110" s="66">
        <v>164.17539836082872</v>
      </c>
      <c r="E110" s="68"/>
      <c r="F110" s="100" t="s">
        <v>898</v>
      </c>
      <c r="G110" s="65"/>
      <c r="H110" s="69" t="s">
        <v>289</v>
      </c>
      <c r="I110" s="70"/>
      <c r="J110" s="70"/>
      <c r="K110" s="69" t="s">
        <v>2476</v>
      </c>
      <c r="L110" s="73">
        <v>958.4392690399111</v>
      </c>
      <c r="M110" s="74">
        <v>1247.6297607421875</v>
      </c>
      <c r="N110" s="74">
        <v>3037.771484375</v>
      </c>
      <c r="O110" s="75"/>
      <c r="P110" s="76"/>
      <c r="Q110" s="76"/>
      <c r="R110" s="86"/>
      <c r="S110" s="48">
        <v>4</v>
      </c>
      <c r="T110" s="48">
        <v>6</v>
      </c>
      <c r="U110" s="49">
        <v>835.04127</v>
      </c>
      <c r="V110" s="49">
        <v>0.003676</v>
      </c>
      <c r="W110" s="49">
        <v>0.022418</v>
      </c>
      <c r="X110" s="49">
        <v>2.422308</v>
      </c>
      <c r="Y110" s="49">
        <v>0.125</v>
      </c>
      <c r="Z110" s="49">
        <v>0.1111111111111111</v>
      </c>
      <c r="AA110" s="71">
        <v>110</v>
      </c>
      <c r="AB110" s="71"/>
      <c r="AC110" s="72"/>
      <c r="AD110" s="78" t="s">
        <v>1644</v>
      </c>
      <c r="AE110" s="78">
        <v>731</v>
      </c>
      <c r="AF110" s="78">
        <v>371</v>
      </c>
      <c r="AG110" s="78">
        <v>660</v>
      </c>
      <c r="AH110" s="78">
        <v>903</v>
      </c>
      <c r="AI110" s="78"/>
      <c r="AJ110" s="78" t="s">
        <v>1792</v>
      </c>
      <c r="AK110" s="78" t="s">
        <v>1842</v>
      </c>
      <c r="AL110" s="82" t="s">
        <v>1962</v>
      </c>
      <c r="AM110" s="78"/>
      <c r="AN110" s="80">
        <v>41757.524513888886</v>
      </c>
      <c r="AO110" s="82" t="s">
        <v>2093</v>
      </c>
      <c r="AP110" s="78" t="b">
        <v>1</v>
      </c>
      <c r="AQ110" s="78" t="b">
        <v>0</v>
      </c>
      <c r="AR110" s="78" t="b">
        <v>1</v>
      </c>
      <c r="AS110" s="78"/>
      <c r="AT110" s="78">
        <v>10</v>
      </c>
      <c r="AU110" s="82" t="s">
        <v>2143</v>
      </c>
      <c r="AV110" s="78" t="b">
        <v>0</v>
      </c>
      <c r="AW110" s="78" t="s">
        <v>2211</v>
      </c>
      <c r="AX110" s="82" t="s">
        <v>2319</v>
      </c>
      <c r="AY110" s="78" t="s">
        <v>66</v>
      </c>
      <c r="AZ110" s="78" t="str">
        <f>REPLACE(INDEX(GroupVertices[Group],MATCH(Vertices[[#This Row],[Vertex]],GroupVertices[Vertex],0)),1,1,"")</f>
        <v>2</v>
      </c>
      <c r="BA110" s="48" t="s">
        <v>588</v>
      </c>
      <c r="BB110" s="48" t="s">
        <v>588</v>
      </c>
      <c r="BC110" s="48" t="s">
        <v>647</v>
      </c>
      <c r="BD110" s="48" t="s">
        <v>647</v>
      </c>
      <c r="BE110" s="48" t="s">
        <v>708</v>
      </c>
      <c r="BF110" s="48" t="s">
        <v>708</v>
      </c>
      <c r="BG110" s="116" t="s">
        <v>3140</v>
      </c>
      <c r="BH110" s="116" t="s">
        <v>3140</v>
      </c>
      <c r="BI110" s="116" t="s">
        <v>3258</v>
      </c>
      <c r="BJ110" s="116" t="s">
        <v>3258</v>
      </c>
      <c r="BK110" s="116">
        <v>0</v>
      </c>
      <c r="BL110" s="120">
        <v>0</v>
      </c>
      <c r="BM110" s="116">
        <v>0</v>
      </c>
      <c r="BN110" s="120">
        <v>0</v>
      </c>
      <c r="BO110" s="116">
        <v>0</v>
      </c>
      <c r="BP110" s="120">
        <v>0</v>
      </c>
      <c r="BQ110" s="116">
        <v>24</v>
      </c>
      <c r="BR110" s="120">
        <v>100</v>
      </c>
      <c r="BS110" s="116">
        <v>24</v>
      </c>
      <c r="BT110" s="2"/>
      <c r="BU110" s="3"/>
      <c r="BV110" s="3"/>
      <c r="BW110" s="3"/>
      <c r="BX110" s="3"/>
    </row>
    <row r="111" spans="1:76" ht="15">
      <c r="A111" s="64" t="s">
        <v>356</v>
      </c>
      <c r="B111" s="65"/>
      <c r="C111" s="65" t="s">
        <v>64</v>
      </c>
      <c r="D111" s="66">
        <v>174.11502339160717</v>
      </c>
      <c r="E111" s="68"/>
      <c r="F111" s="100" t="s">
        <v>2191</v>
      </c>
      <c r="G111" s="65"/>
      <c r="H111" s="69" t="s">
        <v>356</v>
      </c>
      <c r="I111" s="70"/>
      <c r="J111" s="70"/>
      <c r="K111" s="69" t="s">
        <v>2477</v>
      </c>
      <c r="L111" s="73">
        <v>1</v>
      </c>
      <c r="M111" s="74">
        <v>659.3895263671875</v>
      </c>
      <c r="N111" s="74">
        <v>4046.654052734375</v>
      </c>
      <c r="O111" s="75"/>
      <c r="P111" s="76"/>
      <c r="Q111" s="76"/>
      <c r="R111" s="86"/>
      <c r="S111" s="48">
        <v>1</v>
      </c>
      <c r="T111" s="48">
        <v>0</v>
      </c>
      <c r="U111" s="49">
        <v>0</v>
      </c>
      <c r="V111" s="49">
        <v>0.002558</v>
      </c>
      <c r="W111" s="49">
        <v>0.002415</v>
      </c>
      <c r="X111" s="49">
        <v>0.378773</v>
      </c>
      <c r="Y111" s="49">
        <v>0</v>
      </c>
      <c r="Z111" s="49">
        <v>0</v>
      </c>
      <c r="AA111" s="71">
        <v>111</v>
      </c>
      <c r="AB111" s="71"/>
      <c r="AC111" s="72"/>
      <c r="AD111" s="78" t="s">
        <v>1645</v>
      </c>
      <c r="AE111" s="78">
        <v>1220</v>
      </c>
      <c r="AF111" s="78">
        <v>2057</v>
      </c>
      <c r="AG111" s="78">
        <v>2329</v>
      </c>
      <c r="AH111" s="78">
        <v>3397</v>
      </c>
      <c r="AI111" s="78"/>
      <c r="AJ111" s="78" t="s">
        <v>1793</v>
      </c>
      <c r="AK111" s="78" t="s">
        <v>1842</v>
      </c>
      <c r="AL111" s="82" t="s">
        <v>1963</v>
      </c>
      <c r="AM111" s="78"/>
      <c r="AN111" s="80">
        <v>42519.806446759256</v>
      </c>
      <c r="AO111" s="82" t="s">
        <v>2094</v>
      </c>
      <c r="AP111" s="78" t="b">
        <v>1</v>
      </c>
      <c r="AQ111" s="78" t="b">
        <v>0</v>
      </c>
      <c r="AR111" s="78" t="b">
        <v>0</v>
      </c>
      <c r="AS111" s="78"/>
      <c r="AT111" s="78">
        <v>29</v>
      </c>
      <c r="AU111" s="78"/>
      <c r="AV111" s="78" t="b">
        <v>0</v>
      </c>
      <c r="AW111" s="78" t="s">
        <v>2211</v>
      </c>
      <c r="AX111" s="82" t="s">
        <v>2320</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290</v>
      </c>
      <c r="B112" s="65"/>
      <c r="C112" s="65" t="s">
        <v>64</v>
      </c>
      <c r="D112" s="66">
        <v>162.89020366527137</v>
      </c>
      <c r="E112" s="68"/>
      <c r="F112" s="100" t="s">
        <v>899</v>
      </c>
      <c r="G112" s="65"/>
      <c r="H112" s="69" t="s">
        <v>290</v>
      </c>
      <c r="I112" s="70"/>
      <c r="J112" s="70"/>
      <c r="K112" s="69" t="s">
        <v>2478</v>
      </c>
      <c r="L112" s="73">
        <v>2061.3992021432905</v>
      </c>
      <c r="M112" s="74">
        <v>6878.4296875</v>
      </c>
      <c r="N112" s="74">
        <v>1662.5921630859375</v>
      </c>
      <c r="O112" s="75"/>
      <c r="P112" s="76"/>
      <c r="Q112" s="76"/>
      <c r="R112" s="86"/>
      <c r="S112" s="48">
        <v>0</v>
      </c>
      <c r="T112" s="48">
        <v>8</v>
      </c>
      <c r="U112" s="49">
        <v>1797</v>
      </c>
      <c r="V112" s="49">
        <v>0.003205</v>
      </c>
      <c r="W112" s="49">
        <v>0.010801</v>
      </c>
      <c r="X112" s="49">
        <v>1.605657</v>
      </c>
      <c r="Y112" s="49">
        <v>0.10714285714285714</v>
      </c>
      <c r="Z112" s="49">
        <v>0</v>
      </c>
      <c r="AA112" s="71">
        <v>112</v>
      </c>
      <c r="AB112" s="71"/>
      <c r="AC112" s="72"/>
      <c r="AD112" s="78" t="s">
        <v>1646</v>
      </c>
      <c r="AE112" s="78">
        <v>184</v>
      </c>
      <c r="AF112" s="78">
        <v>153</v>
      </c>
      <c r="AG112" s="78">
        <v>186</v>
      </c>
      <c r="AH112" s="78">
        <v>894</v>
      </c>
      <c r="AI112" s="78"/>
      <c r="AJ112" s="78" t="s">
        <v>1794</v>
      </c>
      <c r="AK112" s="78" t="s">
        <v>1882</v>
      </c>
      <c r="AL112" s="78"/>
      <c r="AM112" s="78"/>
      <c r="AN112" s="80">
        <v>41016.56814814815</v>
      </c>
      <c r="AO112" s="82" t="s">
        <v>2095</v>
      </c>
      <c r="AP112" s="78" t="b">
        <v>0</v>
      </c>
      <c r="AQ112" s="78" t="b">
        <v>0</v>
      </c>
      <c r="AR112" s="78" t="b">
        <v>1</v>
      </c>
      <c r="AS112" s="78"/>
      <c r="AT112" s="78">
        <v>2</v>
      </c>
      <c r="AU112" s="82" t="s">
        <v>2143</v>
      </c>
      <c r="AV112" s="78" t="b">
        <v>0</v>
      </c>
      <c r="AW112" s="78" t="s">
        <v>2211</v>
      </c>
      <c r="AX112" s="82" t="s">
        <v>2321</v>
      </c>
      <c r="AY112" s="78" t="s">
        <v>66</v>
      </c>
      <c r="AZ112" s="78" t="str">
        <f>REPLACE(INDEX(GroupVertices[Group],MATCH(Vertices[[#This Row],[Vertex]],GroupVertices[Vertex],0)),1,1,"")</f>
        <v>8</v>
      </c>
      <c r="BA112" s="48" t="s">
        <v>569</v>
      </c>
      <c r="BB112" s="48" t="s">
        <v>569</v>
      </c>
      <c r="BC112" s="48" t="s">
        <v>641</v>
      </c>
      <c r="BD112" s="48" t="s">
        <v>641</v>
      </c>
      <c r="BE112" s="48" t="s">
        <v>3046</v>
      </c>
      <c r="BF112" s="48" t="s">
        <v>3066</v>
      </c>
      <c r="BG112" s="116" t="s">
        <v>3141</v>
      </c>
      <c r="BH112" s="116" t="s">
        <v>3189</v>
      </c>
      <c r="BI112" s="116" t="s">
        <v>3259</v>
      </c>
      <c r="BJ112" s="116" t="s">
        <v>3259</v>
      </c>
      <c r="BK112" s="116">
        <v>2</v>
      </c>
      <c r="BL112" s="120">
        <v>6.896551724137931</v>
      </c>
      <c r="BM112" s="116">
        <v>0</v>
      </c>
      <c r="BN112" s="120">
        <v>0</v>
      </c>
      <c r="BO112" s="116">
        <v>0</v>
      </c>
      <c r="BP112" s="120">
        <v>0</v>
      </c>
      <c r="BQ112" s="116">
        <v>27</v>
      </c>
      <c r="BR112" s="120">
        <v>93.10344827586206</v>
      </c>
      <c r="BS112" s="116">
        <v>29</v>
      </c>
      <c r="BT112" s="2"/>
      <c r="BU112" s="3"/>
      <c r="BV112" s="3"/>
      <c r="BW112" s="3"/>
      <c r="BX112" s="3"/>
    </row>
    <row r="113" spans="1:76" ht="15">
      <c r="A113" s="64" t="s">
        <v>357</v>
      </c>
      <c r="B113" s="65"/>
      <c r="C113" s="65" t="s">
        <v>64</v>
      </c>
      <c r="D113" s="66">
        <v>180.06936578845546</v>
      </c>
      <c r="E113" s="68"/>
      <c r="F113" s="100" t="s">
        <v>2192</v>
      </c>
      <c r="G113" s="65"/>
      <c r="H113" s="69" t="s">
        <v>357</v>
      </c>
      <c r="I113" s="70"/>
      <c r="J113" s="70"/>
      <c r="K113" s="69" t="s">
        <v>2479</v>
      </c>
      <c r="L113" s="73">
        <v>87.75767407659548</v>
      </c>
      <c r="M113" s="74">
        <v>7056.748046875</v>
      </c>
      <c r="N113" s="74">
        <v>2508.94482421875</v>
      </c>
      <c r="O113" s="75"/>
      <c r="P113" s="76"/>
      <c r="Q113" s="76"/>
      <c r="R113" s="86"/>
      <c r="S113" s="48">
        <v>4</v>
      </c>
      <c r="T113" s="48">
        <v>0</v>
      </c>
      <c r="U113" s="49">
        <v>75.666667</v>
      </c>
      <c r="V113" s="49">
        <v>0.002347</v>
      </c>
      <c r="W113" s="49">
        <v>0.001657</v>
      </c>
      <c r="X113" s="49">
        <v>0.816435</v>
      </c>
      <c r="Y113" s="49">
        <v>0.25</v>
      </c>
      <c r="Z113" s="49">
        <v>0</v>
      </c>
      <c r="AA113" s="71">
        <v>113</v>
      </c>
      <c r="AB113" s="71"/>
      <c r="AC113" s="72"/>
      <c r="AD113" s="78" t="s">
        <v>1647</v>
      </c>
      <c r="AE113" s="78">
        <v>182</v>
      </c>
      <c r="AF113" s="78">
        <v>3067</v>
      </c>
      <c r="AG113" s="78">
        <v>1956</v>
      </c>
      <c r="AH113" s="78">
        <v>1155</v>
      </c>
      <c r="AI113" s="78"/>
      <c r="AJ113" s="78" t="s">
        <v>1795</v>
      </c>
      <c r="AK113" s="78" t="s">
        <v>1511</v>
      </c>
      <c r="AL113" s="82" t="s">
        <v>1964</v>
      </c>
      <c r="AM113" s="78"/>
      <c r="AN113" s="80">
        <v>41044.226851851854</v>
      </c>
      <c r="AO113" s="82" t="s">
        <v>2096</v>
      </c>
      <c r="AP113" s="78" t="b">
        <v>0</v>
      </c>
      <c r="AQ113" s="78" t="b">
        <v>0</v>
      </c>
      <c r="AR113" s="78" t="b">
        <v>1</v>
      </c>
      <c r="AS113" s="78"/>
      <c r="AT113" s="78">
        <v>49</v>
      </c>
      <c r="AU113" s="82" t="s">
        <v>2143</v>
      </c>
      <c r="AV113" s="78" t="b">
        <v>1</v>
      </c>
      <c r="AW113" s="78" t="s">
        <v>2211</v>
      </c>
      <c r="AX113" s="82" t="s">
        <v>2322</v>
      </c>
      <c r="AY113" s="78" t="s">
        <v>65</v>
      </c>
      <c r="AZ113" s="78" t="str">
        <f>REPLACE(INDEX(GroupVertices[Group],MATCH(Vertices[[#This Row],[Vertex]],GroupVertices[Vertex],0)),1,1,"")</f>
        <v>8</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358</v>
      </c>
      <c r="B114" s="65"/>
      <c r="C114" s="65" t="s">
        <v>64</v>
      </c>
      <c r="D114" s="66">
        <v>170.87845509866685</v>
      </c>
      <c r="E114" s="68"/>
      <c r="F114" s="100" t="s">
        <v>2193</v>
      </c>
      <c r="G114" s="65"/>
      <c r="H114" s="69" t="s">
        <v>358</v>
      </c>
      <c r="I114" s="70"/>
      <c r="J114" s="70"/>
      <c r="K114" s="69" t="s">
        <v>2480</v>
      </c>
      <c r="L114" s="73">
        <v>87.75767407659548</v>
      </c>
      <c r="M114" s="74">
        <v>7088.31005859375</v>
      </c>
      <c r="N114" s="74">
        <v>691.0089721679688</v>
      </c>
      <c r="O114" s="75"/>
      <c r="P114" s="76"/>
      <c r="Q114" s="76"/>
      <c r="R114" s="86"/>
      <c r="S114" s="48">
        <v>4</v>
      </c>
      <c r="T114" s="48">
        <v>0</v>
      </c>
      <c r="U114" s="49">
        <v>75.666667</v>
      </c>
      <c r="V114" s="49">
        <v>0.002347</v>
      </c>
      <c r="W114" s="49">
        <v>0.001657</v>
      </c>
      <c r="X114" s="49">
        <v>0.816435</v>
      </c>
      <c r="Y114" s="49">
        <v>0.25</v>
      </c>
      <c r="Z114" s="49">
        <v>0</v>
      </c>
      <c r="AA114" s="71">
        <v>114</v>
      </c>
      <c r="AB114" s="71"/>
      <c r="AC114" s="72"/>
      <c r="AD114" s="78" t="s">
        <v>1648</v>
      </c>
      <c r="AE114" s="78">
        <v>1133</v>
      </c>
      <c r="AF114" s="78">
        <v>1508</v>
      </c>
      <c r="AG114" s="78">
        <v>3005</v>
      </c>
      <c r="AH114" s="78">
        <v>4773</v>
      </c>
      <c r="AI114" s="78"/>
      <c r="AJ114" s="78" t="s">
        <v>1796</v>
      </c>
      <c r="AK114" s="78" t="s">
        <v>1511</v>
      </c>
      <c r="AL114" s="82" t="s">
        <v>1965</v>
      </c>
      <c r="AM114" s="78"/>
      <c r="AN114" s="80">
        <v>41416.50918981482</v>
      </c>
      <c r="AO114" s="82" t="s">
        <v>2097</v>
      </c>
      <c r="AP114" s="78" t="b">
        <v>1</v>
      </c>
      <c r="AQ114" s="78" t="b">
        <v>0</v>
      </c>
      <c r="AR114" s="78" t="b">
        <v>0</v>
      </c>
      <c r="AS114" s="78"/>
      <c r="AT114" s="78">
        <v>33</v>
      </c>
      <c r="AU114" s="82" t="s">
        <v>2143</v>
      </c>
      <c r="AV114" s="78" t="b">
        <v>0</v>
      </c>
      <c r="AW114" s="78" t="s">
        <v>2211</v>
      </c>
      <c r="AX114" s="82" t="s">
        <v>2323</v>
      </c>
      <c r="AY114" s="78" t="s">
        <v>65</v>
      </c>
      <c r="AZ114" s="78" t="str">
        <f>REPLACE(INDEX(GroupVertices[Group],MATCH(Vertices[[#This Row],[Vertex]],GroupVertices[Vertex],0)),1,1,"")</f>
        <v>8</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359</v>
      </c>
      <c r="B115" s="65"/>
      <c r="C115" s="65" t="s">
        <v>64</v>
      </c>
      <c r="D115" s="66">
        <v>167.9366562313131</v>
      </c>
      <c r="E115" s="68"/>
      <c r="F115" s="100" t="s">
        <v>2194</v>
      </c>
      <c r="G115" s="65"/>
      <c r="H115" s="69" t="s">
        <v>359</v>
      </c>
      <c r="I115" s="70"/>
      <c r="J115" s="70"/>
      <c r="K115" s="69" t="s">
        <v>2481</v>
      </c>
      <c r="L115" s="73">
        <v>87.75767407659548</v>
      </c>
      <c r="M115" s="74">
        <v>5946.45703125</v>
      </c>
      <c r="N115" s="74">
        <v>352.9058837890625</v>
      </c>
      <c r="O115" s="75"/>
      <c r="P115" s="76"/>
      <c r="Q115" s="76"/>
      <c r="R115" s="86"/>
      <c r="S115" s="48">
        <v>4</v>
      </c>
      <c r="T115" s="48">
        <v>0</v>
      </c>
      <c r="U115" s="49">
        <v>75.666667</v>
      </c>
      <c r="V115" s="49">
        <v>0.002347</v>
      </c>
      <c r="W115" s="49">
        <v>0.001657</v>
      </c>
      <c r="X115" s="49">
        <v>0.816435</v>
      </c>
      <c r="Y115" s="49">
        <v>0.25</v>
      </c>
      <c r="Z115" s="49">
        <v>0</v>
      </c>
      <c r="AA115" s="71">
        <v>115</v>
      </c>
      <c r="AB115" s="71"/>
      <c r="AC115" s="72"/>
      <c r="AD115" s="78" t="s">
        <v>1649</v>
      </c>
      <c r="AE115" s="78">
        <v>434</v>
      </c>
      <c r="AF115" s="78">
        <v>1009</v>
      </c>
      <c r="AG115" s="78">
        <v>2170</v>
      </c>
      <c r="AH115" s="78">
        <v>1721</v>
      </c>
      <c r="AI115" s="78"/>
      <c r="AJ115" s="78" t="s">
        <v>1797</v>
      </c>
      <c r="AK115" s="78" t="s">
        <v>1882</v>
      </c>
      <c r="AL115" s="82" t="s">
        <v>1966</v>
      </c>
      <c r="AM115" s="78"/>
      <c r="AN115" s="80">
        <v>42418.320231481484</v>
      </c>
      <c r="AO115" s="82" t="s">
        <v>2098</v>
      </c>
      <c r="AP115" s="78" t="b">
        <v>0</v>
      </c>
      <c r="AQ115" s="78" t="b">
        <v>0</v>
      </c>
      <c r="AR115" s="78" t="b">
        <v>1</v>
      </c>
      <c r="AS115" s="78"/>
      <c r="AT115" s="78">
        <v>0</v>
      </c>
      <c r="AU115" s="82" t="s">
        <v>2143</v>
      </c>
      <c r="AV115" s="78" t="b">
        <v>0</v>
      </c>
      <c r="AW115" s="78" t="s">
        <v>2211</v>
      </c>
      <c r="AX115" s="82" t="s">
        <v>2324</v>
      </c>
      <c r="AY115" s="78" t="s">
        <v>65</v>
      </c>
      <c r="AZ115" s="78" t="str">
        <f>REPLACE(INDEX(GroupVertices[Group],MATCH(Vertices[[#This Row],[Vertex]],GroupVertices[Vertex],0)),1,1,"")</f>
        <v>8</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360</v>
      </c>
      <c r="B116" s="65"/>
      <c r="C116" s="65" t="s">
        <v>64</v>
      </c>
      <c r="D116" s="66">
        <v>191.3472440113968</v>
      </c>
      <c r="E116" s="68"/>
      <c r="F116" s="100" t="s">
        <v>2195</v>
      </c>
      <c r="G116" s="65"/>
      <c r="H116" s="69" t="s">
        <v>360</v>
      </c>
      <c r="I116" s="70"/>
      <c r="J116" s="70"/>
      <c r="K116" s="69" t="s">
        <v>2482</v>
      </c>
      <c r="L116" s="73">
        <v>87.75767407659548</v>
      </c>
      <c r="M116" s="74">
        <v>6232.37744140625</v>
      </c>
      <c r="N116" s="74">
        <v>2940.88232421875</v>
      </c>
      <c r="O116" s="75"/>
      <c r="P116" s="76"/>
      <c r="Q116" s="76"/>
      <c r="R116" s="86"/>
      <c r="S116" s="48">
        <v>4</v>
      </c>
      <c r="T116" s="48">
        <v>0</v>
      </c>
      <c r="U116" s="49">
        <v>75.666667</v>
      </c>
      <c r="V116" s="49">
        <v>0.002347</v>
      </c>
      <c r="W116" s="49">
        <v>0.001657</v>
      </c>
      <c r="X116" s="49">
        <v>0.816435</v>
      </c>
      <c r="Y116" s="49">
        <v>0.25</v>
      </c>
      <c r="Z116" s="49">
        <v>0</v>
      </c>
      <c r="AA116" s="71">
        <v>116</v>
      </c>
      <c r="AB116" s="71"/>
      <c r="AC116" s="72"/>
      <c r="AD116" s="78" t="s">
        <v>1650</v>
      </c>
      <c r="AE116" s="78">
        <v>615</v>
      </c>
      <c r="AF116" s="78">
        <v>4980</v>
      </c>
      <c r="AG116" s="78">
        <v>4420</v>
      </c>
      <c r="AH116" s="78">
        <v>5010</v>
      </c>
      <c r="AI116" s="78"/>
      <c r="AJ116" s="78" t="s">
        <v>1798</v>
      </c>
      <c r="AK116" s="78" t="s">
        <v>1505</v>
      </c>
      <c r="AL116" s="82" t="s">
        <v>1967</v>
      </c>
      <c r="AM116" s="78"/>
      <c r="AN116" s="80">
        <v>40891.38060185185</v>
      </c>
      <c r="AO116" s="82" t="s">
        <v>2099</v>
      </c>
      <c r="AP116" s="78" t="b">
        <v>0</v>
      </c>
      <c r="AQ116" s="78" t="b">
        <v>0</v>
      </c>
      <c r="AR116" s="78" t="b">
        <v>1</v>
      </c>
      <c r="AS116" s="78"/>
      <c r="AT116" s="78">
        <v>74</v>
      </c>
      <c r="AU116" s="82" t="s">
        <v>2143</v>
      </c>
      <c r="AV116" s="78" t="b">
        <v>0</v>
      </c>
      <c r="AW116" s="78" t="s">
        <v>2211</v>
      </c>
      <c r="AX116" s="82" t="s">
        <v>2325</v>
      </c>
      <c r="AY116" s="78" t="s">
        <v>65</v>
      </c>
      <c r="AZ116" s="78" t="str">
        <f>REPLACE(INDEX(GroupVertices[Group],MATCH(Vertices[[#This Row],[Vertex]],GroupVertices[Vertex],0)),1,1,"")</f>
        <v>8</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361</v>
      </c>
      <c r="B117" s="65"/>
      <c r="C117" s="65" t="s">
        <v>64</v>
      </c>
      <c r="D117" s="66">
        <v>236.35853529846284</v>
      </c>
      <c r="E117" s="68"/>
      <c r="F117" s="100" t="s">
        <v>2196</v>
      </c>
      <c r="G117" s="65"/>
      <c r="H117" s="69" t="s">
        <v>361</v>
      </c>
      <c r="I117" s="70"/>
      <c r="J117" s="70"/>
      <c r="K117" s="69" t="s">
        <v>2483</v>
      </c>
      <c r="L117" s="73">
        <v>87.75767407659548</v>
      </c>
      <c r="M117" s="74">
        <v>5438.052734375</v>
      </c>
      <c r="N117" s="74">
        <v>1449.9217529296875</v>
      </c>
      <c r="O117" s="75"/>
      <c r="P117" s="76"/>
      <c r="Q117" s="76"/>
      <c r="R117" s="86"/>
      <c r="S117" s="48">
        <v>4</v>
      </c>
      <c r="T117" s="48">
        <v>0</v>
      </c>
      <c r="U117" s="49">
        <v>75.666667</v>
      </c>
      <c r="V117" s="49">
        <v>0.002347</v>
      </c>
      <c r="W117" s="49">
        <v>0.001657</v>
      </c>
      <c r="X117" s="49">
        <v>0.816435</v>
      </c>
      <c r="Y117" s="49">
        <v>0.25</v>
      </c>
      <c r="Z117" s="49">
        <v>0</v>
      </c>
      <c r="AA117" s="71">
        <v>117</v>
      </c>
      <c r="AB117" s="71"/>
      <c r="AC117" s="72"/>
      <c r="AD117" s="78" t="s">
        <v>1651</v>
      </c>
      <c r="AE117" s="78">
        <v>949</v>
      </c>
      <c r="AF117" s="78">
        <v>12615</v>
      </c>
      <c r="AG117" s="78">
        <v>4744</v>
      </c>
      <c r="AH117" s="78">
        <v>4397</v>
      </c>
      <c r="AI117" s="78"/>
      <c r="AJ117" s="78" t="s">
        <v>1799</v>
      </c>
      <c r="AK117" s="78" t="s">
        <v>1505</v>
      </c>
      <c r="AL117" s="82" t="s">
        <v>1968</v>
      </c>
      <c r="AM117" s="78"/>
      <c r="AN117" s="80">
        <v>40192.41570601852</v>
      </c>
      <c r="AO117" s="82" t="s">
        <v>2100</v>
      </c>
      <c r="AP117" s="78" t="b">
        <v>0</v>
      </c>
      <c r="AQ117" s="78" t="b">
        <v>0</v>
      </c>
      <c r="AR117" s="78" t="b">
        <v>1</v>
      </c>
      <c r="AS117" s="78"/>
      <c r="AT117" s="78">
        <v>132</v>
      </c>
      <c r="AU117" s="82" t="s">
        <v>2143</v>
      </c>
      <c r="AV117" s="78" t="b">
        <v>0</v>
      </c>
      <c r="AW117" s="78" t="s">
        <v>2211</v>
      </c>
      <c r="AX117" s="82" t="s">
        <v>2326</v>
      </c>
      <c r="AY117" s="78" t="s">
        <v>65</v>
      </c>
      <c r="AZ117" s="78" t="str">
        <f>REPLACE(INDEX(GroupVertices[Group],MATCH(Vertices[[#This Row],[Vertex]],GroupVertices[Vertex],0)),1,1,"")</f>
        <v>8</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316</v>
      </c>
      <c r="B118" s="65"/>
      <c r="C118" s="65" t="s">
        <v>64</v>
      </c>
      <c r="D118" s="66">
        <v>171.73328643286786</v>
      </c>
      <c r="E118" s="68"/>
      <c r="F118" s="100" t="s">
        <v>2197</v>
      </c>
      <c r="G118" s="65"/>
      <c r="H118" s="69" t="s">
        <v>316</v>
      </c>
      <c r="I118" s="70"/>
      <c r="J118" s="70"/>
      <c r="K118" s="69" t="s">
        <v>2484</v>
      </c>
      <c r="L118" s="73">
        <v>93.49056000353842</v>
      </c>
      <c r="M118" s="74">
        <v>6322.89599609375</v>
      </c>
      <c r="N118" s="74">
        <v>1679.097412109375</v>
      </c>
      <c r="O118" s="75"/>
      <c r="P118" s="76"/>
      <c r="Q118" s="76"/>
      <c r="R118" s="86"/>
      <c r="S118" s="48">
        <v>3</v>
      </c>
      <c r="T118" s="48">
        <v>5</v>
      </c>
      <c r="U118" s="49">
        <v>80.666667</v>
      </c>
      <c r="V118" s="49">
        <v>0.00237</v>
      </c>
      <c r="W118" s="49">
        <v>0.002302</v>
      </c>
      <c r="X118" s="49">
        <v>1.522166</v>
      </c>
      <c r="Y118" s="49">
        <v>0.26785714285714285</v>
      </c>
      <c r="Z118" s="49">
        <v>0</v>
      </c>
      <c r="AA118" s="71">
        <v>118</v>
      </c>
      <c r="AB118" s="71"/>
      <c r="AC118" s="72"/>
      <c r="AD118" s="78" t="s">
        <v>1652</v>
      </c>
      <c r="AE118" s="78">
        <v>1475</v>
      </c>
      <c r="AF118" s="78">
        <v>1653</v>
      </c>
      <c r="AG118" s="78">
        <v>2254</v>
      </c>
      <c r="AH118" s="78">
        <v>2759</v>
      </c>
      <c r="AI118" s="78"/>
      <c r="AJ118" s="78" t="s">
        <v>1800</v>
      </c>
      <c r="AK118" s="78" t="s">
        <v>1505</v>
      </c>
      <c r="AL118" s="82" t="s">
        <v>1969</v>
      </c>
      <c r="AM118" s="78"/>
      <c r="AN118" s="80">
        <v>41927.27658564815</v>
      </c>
      <c r="AO118" s="82" t="s">
        <v>2101</v>
      </c>
      <c r="AP118" s="78" t="b">
        <v>1</v>
      </c>
      <c r="AQ118" s="78" t="b">
        <v>0</v>
      </c>
      <c r="AR118" s="78" t="b">
        <v>1</v>
      </c>
      <c r="AS118" s="78"/>
      <c r="AT118" s="78">
        <v>49</v>
      </c>
      <c r="AU118" s="82" t="s">
        <v>2143</v>
      </c>
      <c r="AV118" s="78" t="b">
        <v>0</v>
      </c>
      <c r="AW118" s="78" t="s">
        <v>2211</v>
      </c>
      <c r="AX118" s="82" t="s">
        <v>2327</v>
      </c>
      <c r="AY118" s="78" t="s">
        <v>66</v>
      </c>
      <c r="AZ118" s="78" t="str">
        <f>REPLACE(INDEX(GroupVertices[Group],MATCH(Vertices[[#This Row],[Vertex]],GroupVertices[Vertex],0)),1,1,"")</f>
        <v>8</v>
      </c>
      <c r="BA118" s="48"/>
      <c r="BB118" s="48"/>
      <c r="BC118" s="48"/>
      <c r="BD118" s="48"/>
      <c r="BE118" s="48" t="s">
        <v>748</v>
      </c>
      <c r="BF118" s="48" t="s">
        <v>748</v>
      </c>
      <c r="BG118" s="116" t="s">
        <v>3142</v>
      </c>
      <c r="BH118" s="116" t="s">
        <v>3142</v>
      </c>
      <c r="BI118" s="116" t="s">
        <v>3260</v>
      </c>
      <c r="BJ118" s="116" t="s">
        <v>3260</v>
      </c>
      <c r="BK118" s="116">
        <v>2</v>
      </c>
      <c r="BL118" s="120">
        <v>10.526315789473685</v>
      </c>
      <c r="BM118" s="116">
        <v>0</v>
      </c>
      <c r="BN118" s="120">
        <v>0</v>
      </c>
      <c r="BO118" s="116">
        <v>0</v>
      </c>
      <c r="BP118" s="120">
        <v>0</v>
      </c>
      <c r="BQ118" s="116">
        <v>17</v>
      </c>
      <c r="BR118" s="120">
        <v>89.47368421052632</v>
      </c>
      <c r="BS118" s="116">
        <v>19</v>
      </c>
      <c r="BT118" s="2"/>
      <c r="BU118" s="3"/>
      <c r="BV118" s="3"/>
      <c r="BW118" s="3"/>
      <c r="BX118" s="3"/>
    </row>
    <row r="119" spans="1:76" ht="15">
      <c r="A119" s="64" t="s">
        <v>291</v>
      </c>
      <c r="B119" s="65"/>
      <c r="C119" s="65" t="s">
        <v>64</v>
      </c>
      <c r="D119" s="66">
        <v>877.6942699356291</v>
      </c>
      <c r="E119" s="68"/>
      <c r="F119" s="100" t="s">
        <v>900</v>
      </c>
      <c r="G119" s="65"/>
      <c r="H119" s="69" t="s">
        <v>291</v>
      </c>
      <c r="I119" s="70"/>
      <c r="J119" s="70"/>
      <c r="K119" s="69" t="s">
        <v>2485</v>
      </c>
      <c r="L119" s="73">
        <v>1</v>
      </c>
      <c r="M119" s="74">
        <v>643.489501953125</v>
      </c>
      <c r="N119" s="74">
        <v>2621.94287109375</v>
      </c>
      <c r="O119" s="75"/>
      <c r="P119" s="76"/>
      <c r="Q119" s="76"/>
      <c r="R119" s="86"/>
      <c r="S119" s="48">
        <v>1</v>
      </c>
      <c r="T119" s="48">
        <v>2</v>
      </c>
      <c r="U119" s="49">
        <v>0</v>
      </c>
      <c r="V119" s="49">
        <v>0.00289</v>
      </c>
      <c r="W119" s="49">
        <v>0.008541</v>
      </c>
      <c r="X119" s="49">
        <v>0.589615</v>
      </c>
      <c r="Y119" s="49">
        <v>0.5</v>
      </c>
      <c r="Z119" s="49">
        <v>0.5</v>
      </c>
      <c r="AA119" s="71">
        <v>119</v>
      </c>
      <c r="AB119" s="71"/>
      <c r="AC119" s="72"/>
      <c r="AD119" s="78" t="s">
        <v>1653</v>
      </c>
      <c r="AE119" s="78">
        <v>64</v>
      </c>
      <c r="AF119" s="78">
        <v>121401</v>
      </c>
      <c r="AG119" s="78">
        <v>31702</v>
      </c>
      <c r="AH119" s="78">
        <v>5213</v>
      </c>
      <c r="AI119" s="78"/>
      <c r="AJ119" s="78"/>
      <c r="AK119" s="78"/>
      <c r="AL119" s="82" t="s">
        <v>1970</v>
      </c>
      <c r="AM119" s="78"/>
      <c r="AN119" s="80">
        <v>40107.49320601852</v>
      </c>
      <c r="AO119" s="82" t="s">
        <v>2102</v>
      </c>
      <c r="AP119" s="78" t="b">
        <v>0</v>
      </c>
      <c r="AQ119" s="78" t="b">
        <v>0</v>
      </c>
      <c r="AR119" s="78" t="b">
        <v>0</v>
      </c>
      <c r="AS119" s="78"/>
      <c r="AT119" s="78">
        <v>580</v>
      </c>
      <c r="AU119" s="82" t="s">
        <v>2143</v>
      </c>
      <c r="AV119" s="78" t="b">
        <v>0</v>
      </c>
      <c r="AW119" s="78" t="s">
        <v>2211</v>
      </c>
      <c r="AX119" s="82" t="s">
        <v>2328</v>
      </c>
      <c r="AY119" s="78" t="s">
        <v>66</v>
      </c>
      <c r="AZ119" s="78" t="str">
        <f>REPLACE(INDEX(GroupVertices[Group],MATCH(Vertices[[#This Row],[Vertex]],GroupVertices[Vertex],0)),1,1,"")</f>
        <v>2</v>
      </c>
      <c r="BA119" s="48"/>
      <c r="BB119" s="48"/>
      <c r="BC119" s="48"/>
      <c r="BD119" s="48"/>
      <c r="BE119" s="48" t="s">
        <v>708</v>
      </c>
      <c r="BF119" s="48" t="s">
        <v>708</v>
      </c>
      <c r="BG119" s="116" t="s">
        <v>3143</v>
      </c>
      <c r="BH119" s="116" t="s">
        <v>3143</v>
      </c>
      <c r="BI119" s="116" t="s">
        <v>3261</v>
      </c>
      <c r="BJ119" s="116" t="s">
        <v>3261</v>
      </c>
      <c r="BK119" s="116">
        <v>0</v>
      </c>
      <c r="BL119" s="120">
        <v>0</v>
      </c>
      <c r="BM119" s="116">
        <v>0</v>
      </c>
      <c r="BN119" s="120">
        <v>0</v>
      </c>
      <c r="BO119" s="116">
        <v>0</v>
      </c>
      <c r="BP119" s="120">
        <v>0</v>
      </c>
      <c r="BQ119" s="116">
        <v>15</v>
      </c>
      <c r="BR119" s="120">
        <v>100</v>
      </c>
      <c r="BS119" s="116">
        <v>15</v>
      </c>
      <c r="BT119" s="2"/>
      <c r="BU119" s="3"/>
      <c r="BV119" s="3"/>
      <c r="BW119" s="3"/>
      <c r="BX119" s="3"/>
    </row>
    <row r="120" spans="1:76" ht="15">
      <c r="A120" s="64" t="s">
        <v>292</v>
      </c>
      <c r="B120" s="65"/>
      <c r="C120" s="65" t="s">
        <v>64</v>
      </c>
      <c r="D120" s="66">
        <v>167.7480037989377</v>
      </c>
      <c r="E120" s="68"/>
      <c r="F120" s="100" t="s">
        <v>2198</v>
      </c>
      <c r="G120" s="65"/>
      <c r="H120" s="69" t="s">
        <v>292</v>
      </c>
      <c r="I120" s="70"/>
      <c r="J120" s="70"/>
      <c r="K120" s="69" t="s">
        <v>2486</v>
      </c>
      <c r="L120" s="73">
        <v>1</v>
      </c>
      <c r="M120" s="74">
        <v>9514.9677734375</v>
      </c>
      <c r="N120" s="74">
        <v>1252.81591796875</v>
      </c>
      <c r="O120" s="75"/>
      <c r="P120" s="76"/>
      <c r="Q120" s="76"/>
      <c r="R120" s="86"/>
      <c r="S120" s="48">
        <v>2</v>
      </c>
      <c r="T120" s="48">
        <v>1</v>
      </c>
      <c r="U120" s="49">
        <v>0</v>
      </c>
      <c r="V120" s="49">
        <v>1</v>
      </c>
      <c r="W120" s="49">
        <v>0</v>
      </c>
      <c r="X120" s="49">
        <v>1.298241</v>
      </c>
      <c r="Y120" s="49">
        <v>0</v>
      </c>
      <c r="Z120" s="49">
        <v>0</v>
      </c>
      <c r="AA120" s="71">
        <v>120</v>
      </c>
      <c r="AB120" s="71"/>
      <c r="AC120" s="72"/>
      <c r="AD120" s="78" t="s">
        <v>1654</v>
      </c>
      <c r="AE120" s="78">
        <v>828</v>
      </c>
      <c r="AF120" s="78">
        <v>977</v>
      </c>
      <c r="AG120" s="78">
        <v>1484</v>
      </c>
      <c r="AH120" s="78">
        <v>2226</v>
      </c>
      <c r="AI120" s="78"/>
      <c r="AJ120" s="78" t="s">
        <v>1801</v>
      </c>
      <c r="AK120" s="78" t="s">
        <v>1883</v>
      </c>
      <c r="AL120" s="82" t="s">
        <v>1971</v>
      </c>
      <c r="AM120" s="78"/>
      <c r="AN120" s="80">
        <v>41806.67901620371</v>
      </c>
      <c r="AO120" s="78"/>
      <c r="AP120" s="78" t="b">
        <v>1</v>
      </c>
      <c r="AQ120" s="78" t="b">
        <v>0</v>
      </c>
      <c r="AR120" s="78" t="b">
        <v>1</v>
      </c>
      <c r="AS120" s="78"/>
      <c r="AT120" s="78">
        <v>17</v>
      </c>
      <c r="AU120" s="82" t="s">
        <v>2143</v>
      </c>
      <c r="AV120" s="78" t="b">
        <v>0</v>
      </c>
      <c r="AW120" s="78" t="s">
        <v>2211</v>
      </c>
      <c r="AX120" s="82" t="s">
        <v>2329</v>
      </c>
      <c r="AY120" s="78" t="s">
        <v>66</v>
      </c>
      <c r="AZ120" s="78" t="str">
        <f>REPLACE(INDEX(GroupVertices[Group],MATCH(Vertices[[#This Row],[Vertex]],GroupVertices[Vertex],0)),1,1,"")</f>
        <v>14</v>
      </c>
      <c r="BA120" s="48"/>
      <c r="BB120" s="48"/>
      <c r="BC120" s="48"/>
      <c r="BD120" s="48"/>
      <c r="BE120" s="48" t="s">
        <v>709</v>
      </c>
      <c r="BF120" s="48" t="s">
        <v>709</v>
      </c>
      <c r="BG120" s="116" t="s">
        <v>2815</v>
      </c>
      <c r="BH120" s="116" t="s">
        <v>2815</v>
      </c>
      <c r="BI120" s="116" t="s">
        <v>2942</v>
      </c>
      <c r="BJ120" s="116" t="s">
        <v>2942</v>
      </c>
      <c r="BK120" s="116">
        <v>0</v>
      </c>
      <c r="BL120" s="120">
        <v>0</v>
      </c>
      <c r="BM120" s="116">
        <v>0</v>
      </c>
      <c r="BN120" s="120">
        <v>0</v>
      </c>
      <c r="BO120" s="116">
        <v>0</v>
      </c>
      <c r="BP120" s="120">
        <v>0</v>
      </c>
      <c r="BQ120" s="116">
        <v>26</v>
      </c>
      <c r="BR120" s="120">
        <v>100</v>
      </c>
      <c r="BS120" s="116">
        <v>26</v>
      </c>
      <c r="BT120" s="2"/>
      <c r="BU120" s="3"/>
      <c r="BV120" s="3"/>
      <c r="BW120" s="3"/>
      <c r="BX120" s="3"/>
    </row>
    <row r="121" spans="1:76" ht="15">
      <c r="A121" s="64" t="s">
        <v>293</v>
      </c>
      <c r="B121" s="65"/>
      <c r="C121" s="65" t="s">
        <v>64</v>
      </c>
      <c r="D121" s="66">
        <v>168.59693974462698</v>
      </c>
      <c r="E121" s="68"/>
      <c r="F121" s="100" t="s">
        <v>901</v>
      </c>
      <c r="G121" s="65"/>
      <c r="H121" s="69" t="s">
        <v>293</v>
      </c>
      <c r="I121" s="70"/>
      <c r="J121" s="70"/>
      <c r="K121" s="69" t="s">
        <v>2487</v>
      </c>
      <c r="L121" s="73">
        <v>1</v>
      </c>
      <c r="M121" s="74">
        <v>9514.9677734375</v>
      </c>
      <c r="N121" s="74">
        <v>652.8758544921875</v>
      </c>
      <c r="O121" s="75"/>
      <c r="P121" s="76"/>
      <c r="Q121" s="76"/>
      <c r="R121" s="86"/>
      <c r="S121" s="48">
        <v>0</v>
      </c>
      <c r="T121" s="48">
        <v>1</v>
      </c>
      <c r="U121" s="49">
        <v>0</v>
      </c>
      <c r="V121" s="49">
        <v>1</v>
      </c>
      <c r="W121" s="49">
        <v>0</v>
      </c>
      <c r="X121" s="49">
        <v>0.701752</v>
      </c>
      <c r="Y121" s="49">
        <v>0</v>
      </c>
      <c r="Z121" s="49">
        <v>0</v>
      </c>
      <c r="AA121" s="71">
        <v>121</v>
      </c>
      <c r="AB121" s="71"/>
      <c r="AC121" s="72"/>
      <c r="AD121" s="78" t="s">
        <v>1655</v>
      </c>
      <c r="AE121" s="78">
        <v>853</v>
      </c>
      <c r="AF121" s="78">
        <v>1121</v>
      </c>
      <c r="AG121" s="78">
        <v>3859</v>
      </c>
      <c r="AH121" s="78">
        <v>1304</v>
      </c>
      <c r="AI121" s="78"/>
      <c r="AJ121" s="78" t="s">
        <v>1802</v>
      </c>
      <c r="AK121" s="78"/>
      <c r="AL121" s="78"/>
      <c r="AM121" s="78"/>
      <c r="AN121" s="80">
        <v>41200.286990740744</v>
      </c>
      <c r="AO121" s="82" t="s">
        <v>2103</v>
      </c>
      <c r="AP121" s="78" t="b">
        <v>0</v>
      </c>
      <c r="AQ121" s="78" t="b">
        <v>0</v>
      </c>
      <c r="AR121" s="78" t="b">
        <v>1</v>
      </c>
      <c r="AS121" s="78"/>
      <c r="AT121" s="78">
        <v>20</v>
      </c>
      <c r="AU121" s="82" t="s">
        <v>2155</v>
      </c>
      <c r="AV121" s="78" t="b">
        <v>0</v>
      </c>
      <c r="AW121" s="78" t="s">
        <v>2211</v>
      </c>
      <c r="AX121" s="82" t="s">
        <v>2330</v>
      </c>
      <c r="AY121" s="78" t="s">
        <v>66</v>
      </c>
      <c r="AZ121" s="78" t="str">
        <f>REPLACE(INDEX(GroupVertices[Group],MATCH(Vertices[[#This Row],[Vertex]],GroupVertices[Vertex],0)),1,1,"")</f>
        <v>14</v>
      </c>
      <c r="BA121" s="48"/>
      <c r="BB121" s="48"/>
      <c r="BC121" s="48"/>
      <c r="BD121" s="48"/>
      <c r="BE121" s="48"/>
      <c r="BF121" s="48"/>
      <c r="BG121" s="116" t="s">
        <v>3144</v>
      </c>
      <c r="BH121" s="116" t="s">
        <v>3144</v>
      </c>
      <c r="BI121" s="116" t="s">
        <v>3262</v>
      </c>
      <c r="BJ121" s="116" t="s">
        <v>3262</v>
      </c>
      <c r="BK121" s="116">
        <v>0</v>
      </c>
      <c r="BL121" s="120">
        <v>0</v>
      </c>
      <c r="BM121" s="116">
        <v>0</v>
      </c>
      <c r="BN121" s="120">
        <v>0</v>
      </c>
      <c r="BO121" s="116">
        <v>0</v>
      </c>
      <c r="BP121" s="120">
        <v>0</v>
      </c>
      <c r="BQ121" s="116">
        <v>18</v>
      </c>
      <c r="BR121" s="120">
        <v>100</v>
      </c>
      <c r="BS121" s="116">
        <v>18</v>
      </c>
      <c r="BT121" s="2"/>
      <c r="BU121" s="3"/>
      <c r="BV121" s="3"/>
      <c r="BW121" s="3"/>
      <c r="BX121" s="3"/>
    </row>
    <row r="122" spans="1:76" ht="15">
      <c r="A122" s="64" t="s">
        <v>294</v>
      </c>
      <c r="B122" s="65"/>
      <c r="C122" s="65" t="s">
        <v>64</v>
      </c>
      <c r="D122" s="66">
        <v>163.07296070913503</v>
      </c>
      <c r="E122" s="68"/>
      <c r="F122" s="100" t="s">
        <v>902</v>
      </c>
      <c r="G122" s="65"/>
      <c r="H122" s="69" t="s">
        <v>294</v>
      </c>
      <c r="I122" s="70"/>
      <c r="J122" s="70"/>
      <c r="K122" s="69" t="s">
        <v>2488</v>
      </c>
      <c r="L122" s="73">
        <v>1</v>
      </c>
      <c r="M122" s="74">
        <v>1820.2440185546875</v>
      </c>
      <c r="N122" s="74">
        <v>2760.649169921875</v>
      </c>
      <c r="O122" s="75"/>
      <c r="P122" s="76"/>
      <c r="Q122" s="76"/>
      <c r="R122" s="86"/>
      <c r="S122" s="48">
        <v>0</v>
      </c>
      <c r="T122" s="48">
        <v>2</v>
      </c>
      <c r="U122" s="49">
        <v>0</v>
      </c>
      <c r="V122" s="49">
        <v>0.00289</v>
      </c>
      <c r="W122" s="49">
        <v>0.008541</v>
      </c>
      <c r="X122" s="49">
        <v>0.589615</v>
      </c>
      <c r="Y122" s="49">
        <v>0.5</v>
      </c>
      <c r="Z122" s="49">
        <v>0</v>
      </c>
      <c r="AA122" s="71">
        <v>122</v>
      </c>
      <c r="AB122" s="71"/>
      <c r="AC122" s="72"/>
      <c r="AD122" s="78" t="s">
        <v>1656</v>
      </c>
      <c r="AE122" s="78">
        <v>265</v>
      </c>
      <c r="AF122" s="78">
        <v>184</v>
      </c>
      <c r="AG122" s="78">
        <v>625</v>
      </c>
      <c r="AH122" s="78">
        <v>1186</v>
      </c>
      <c r="AI122" s="78"/>
      <c r="AJ122" s="78" t="s">
        <v>1803</v>
      </c>
      <c r="AK122" s="78"/>
      <c r="AL122" s="82" t="s">
        <v>1963</v>
      </c>
      <c r="AM122" s="78"/>
      <c r="AN122" s="80">
        <v>41338.77300925926</v>
      </c>
      <c r="AO122" s="82" t="s">
        <v>2104</v>
      </c>
      <c r="AP122" s="78" t="b">
        <v>1</v>
      </c>
      <c r="AQ122" s="78" t="b">
        <v>0</v>
      </c>
      <c r="AR122" s="78" t="b">
        <v>0</v>
      </c>
      <c r="AS122" s="78"/>
      <c r="AT122" s="78">
        <v>2</v>
      </c>
      <c r="AU122" s="82" t="s">
        <v>2143</v>
      </c>
      <c r="AV122" s="78" t="b">
        <v>0</v>
      </c>
      <c r="AW122" s="78" t="s">
        <v>2211</v>
      </c>
      <c r="AX122" s="82" t="s">
        <v>2331</v>
      </c>
      <c r="AY122" s="78" t="s">
        <v>66</v>
      </c>
      <c r="AZ122" s="78" t="str">
        <f>REPLACE(INDEX(GroupVertices[Group],MATCH(Vertices[[#This Row],[Vertex]],GroupVertices[Vertex],0)),1,1,"")</f>
        <v>2</v>
      </c>
      <c r="BA122" s="48"/>
      <c r="BB122" s="48"/>
      <c r="BC122" s="48"/>
      <c r="BD122" s="48"/>
      <c r="BE122" s="48" t="s">
        <v>708</v>
      </c>
      <c r="BF122" s="48" t="s">
        <v>708</v>
      </c>
      <c r="BG122" s="116" t="s">
        <v>3143</v>
      </c>
      <c r="BH122" s="116" t="s">
        <v>3143</v>
      </c>
      <c r="BI122" s="116" t="s">
        <v>3261</v>
      </c>
      <c r="BJ122" s="116" t="s">
        <v>3261</v>
      </c>
      <c r="BK122" s="116">
        <v>0</v>
      </c>
      <c r="BL122" s="120">
        <v>0</v>
      </c>
      <c r="BM122" s="116">
        <v>0</v>
      </c>
      <c r="BN122" s="120">
        <v>0</v>
      </c>
      <c r="BO122" s="116">
        <v>0</v>
      </c>
      <c r="BP122" s="120">
        <v>0</v>
      </c>
      <c r="BQ122" s="116">
        <v>15</v>
      </c>
      <c r="BR122" s="120">
        <v>100</v>
      </c>
      <c r="BS122" s="116">
        <v>15</v>
      </c>
      <c r="BT122" s="2"/>
      <c r="BU122" s="3"/>
      <c r="BV122" s="3"/>
      <c r="BW122" s="3"/>
      <c r="BX122" s="3"/>
    </row>
    <row r="123" spans="1:76" ht="15">
      <c r="A123" s="64" t="s">
        <v>362</v>
      </c>
      <c r="B123" s="65"/>
      <c r="C123" s="65" t="s">
        <v>64</v>
      </c>
      <c r="D123" s="66">
        <v>172.64117626367442</v>
      </c>
      <c r="E123" s="68"/>
      <c r="F123" s="100" t="s">
        <v>2199</v>
      </c>
      <c r="G123" s="65"/>
      <c r="H123" s="69" t="s">
        <v>362</v>
      </c>
      <c r="I123" s="70"/>
      <c r="J123" s="70"/>
      <c r="K123" s="69" t="s">
        <v>2489</v>
      </c>
      <c r="L123" s="73">
        <v>1</v>
      </c>
      <c r="M123" s="74">
        <v>2016.9061279296875</v>
      </c>
      <c r="N123" s="74">
        <v>5227.74951171875</v>
      </c>
      <c r="O123" s="75"/>
      <c r="P123" s="76"/>
      <c r="Q123" s="76"/>
      <c r="R123" s="86"/>
      <c r="S123" s="48">
        <v>1</v>
      </c>
      <c r="T123" s="48">
        <v>0</v>
      </c>
      <c r="U123" s="49">
        <v>0</v>
      </c>
      <c r="V123" s="49">
        <v>0.00304</v>
      </c>
      <c r="W123" s="49">
        <v>0.007257</v>
      </c>
      <c r="X123" s="49">
        <v>0.368253</v>
      </c>
      <c r="Y123" s="49">
        <v>0</v>
      </c>
      <c r="Z123" s="49">
        <v>0</v>
      </c>
      <c r="AA123" s="71">
        <v>123</v>
      </c>
      <c r="AB123" s="71"/>
      <c r="AC123" s="72"/>
      <c r="AD123" s="78" t="s">
        <v>1657</v>
      </c>
      <c r="AE123" s="78">
        <v>308</v>
      </c>
      <c r="AF123" s="78">
        <v>1807</v>
      </c>
      <c r="AG123" s="78">
        <v>877</v>
      </c>
      <c r="AH123" s="78">
        <v>642</v>
      </c>
      <c r="AI123" s="78"/>
      <c r="AJ123" s="78" t="s">
        <v>1804</v>
      </c>
      <c r="AK123" s="78" t="s">
        <v>1511</v>
      </c>
      <c r="AL123" s="82" t="s">
        <v>1972</v>
      </c>
      <c r="AM123" s="78"/>
      <c r="AN123" s="80">
        <v>40249.37880787037</v>
      </c>
      <c r="AO123" s="82" t="s">
        <v>2105</v>
      </c>
      <c r="AP123" s="78" t="b">
        <v>0</v>
      </c>
      <c r="AQ123" s="78" t="b">
        <v>0</v>
      </c>
      <c r="AR123" s="78" t="b">
        <v>1</v>
      </c>
      <c r="AS123" s="78"/>
      <c r="AT123" s="78">
        <v>29</v>
      </c>
      <c r="AU123" s="82" t="s">
        <v>2146</v>
      </c>
      <c r="AV123" s="78" t="b">
        <v>0</v>
      </c>
      <c r="AW123" s="78" t="s">
        <v>2211</v>
      </c>
      <c r="AX123" s="82" t="s">
        <v>2332</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296</v>
      </c>
      <c r="B124" s="65"/>
      <c r="C124" s="65" t="s">
        <v>64</v>
      </c>
      <c r="D124" s="66">
        <v>183.67144816912307</v>
      </c>
      <c r="E124" s="68"/>
      <c r="F124" s="100" t="s">
        <v>904</v>
      </c>
      <c r="G124" s="65"/>
      <c r="H124" s="69" t="s">
        <v>296</v>
      </c>
      <c r="I124" s="70"/>
      <c r="J124" s="70"/>
      <c r="K124" s="69" t="s">
        <v>2490</v>
      </c>
      <c r="L124" s="73">
        <v>1</v>
      </c>
      <c r="M124" s="74">
        <v>7283.22216796875</v>
      </c>
      <c r="N124" s="74">
        <v>4068.77978515625</v>
      </c>
      <c r="O124" s="75"/>
      <c r="P124" s="76"/>
      <c r="Q124" s="76"/>
      <c r="R124" s="86"/>
      <c r="S124" s="48">
        <v>1</v>
      </c>
      <c r="T124" s="48">
        <v>1</v>
      </c>
      <c r="U124" s="49">
        <v>0</v>
      </c>
      <c r="V124" s="49">
        <v>0.003215</v>
      </c>
      <c r="W124" s="49">
        <v>0.009714</v>
      </c>
      <c r="X124" s="49">
        <v>0.590546</v>
      </c>
      <c r="Y124" s="49">
        <v>0.5</v>
      </c>
      <c r="Z124" s="49">
        <v>0</v>
      </c>
      <c r="AA124" s="71">
        <v>124</v>
      </c>
      <c r="AB124" s="71"/>
      <c r="AC124" s="72"/>
      <c r="AD124" s="78" t="s">
        <v>1658</v>
      </c>
      <c r="AE124" s="78">
        <v>17</v>
      </c>
      <c r="AF124" s="78">
        <v>3678</v>
      </c>
      <c r="AG124" s="78">
        <v>299</v>
      </c>
      <c r="AH124" s="78">
        <v>60</v>
      </c>
      <c r="AI124" s="78"/>
      <c r="AJ124" s="78" t="s">
        <v>1805</v>
      </c>
      <c r="AK124" s="78" t="s">
        <v>1884</v>
      </c>
      <c r="AL124" s="78"/>
      <c r="AM124" s="78"/>
      <c r="AN124" s="80">
        <v>40151.33939814815</v>
      </c>
      <c r="AO124" s="82" t="s">
        <v>2106</v>
      </c>
      <c r="AP124" s="78" t="b">
        <v>0</v>
      </c>
      <c r="AQ124" s="78" t="b">
        <v>0</v>
      </c>
      <c r="AR124" s="78" t="b">
        <v>0</v>
      </c>
      <c r="AS124" s="78"/>
      <c r="AT124" s="78">
        <v>16</v>
      </c>
      <c r="AU124" s="82" t="s">
        <v>2142</v>
      </c>
      <c r="AV124" s="78" t="b">
        <v>0</v>
      </c>
      <c r="AW124" s="78" t="s">
        <v>2211</v>
      </c>
      <c r="AX124" s="82" t="s">
        <v>2333</v>
      </c>
      <c r="AY124" s="78" t="s">
        <v>66</v>
      </c>
      <c r="AZ124" s="78" t="str">
        <f>REPLACE(INDEX(GroupVertices[Group],MATCH(Vertices[[#This Row],[Vertex]],GroupVertices[Vertex],0)),1,1,"")</f>
        <v>9</v>
      </c>
      <c r="BA124" s="48" t="s">
        <v>563</v>
      </c>
      <c r="BB124" s="48" t="s">
        <v>563</v>
      </c>
      <c r="BC124" s="48" t="s">
        <v>637</v>
      </c>
      <c r="BD124" s="48" t="s">
        <v>637</v>
      </c>
      <c r="BE124" s="48"/>
      <c r="BF124" s="48"/>
      <c r="BG124" s="116" t="s">
        <v>3083</v>
      </c>
      <c r="BH124" s="116" t="s">
        <v>3083</v>
      </c>
      <c r="BI124" s="116" t="s">
        <v>3202</v>
      </c>
      <c r="BJ124" s="116" t="s">
        <v>3202</v>
      </c>
      <c r="BK124" s="116">
        <v>0</v>
      </c>
      <c r="BL124" s="120">
        <v>0</v>
      </c>
      <c r="BM124" s="116">
        <v>0</v>
      </c>
      <c r="BN124" s="120">
        <v>0</v>
      </c>
      <c r="BO124" s="116">
        <v>0</v>
      </c>
      <c r="BP124" s="120">
        <v>0</v>
      </c>
      <c r="BQ124" s="116">
        <v>12</v>
      </c>
      <c r="BR124" s="120">
        <v>100</v>
      </c>
      <c r="BS124" s="116">
        <v>12</v>
      </c>
      <c r="BT124" s="2"/>
      <c r="BU124" s="3"/>
      <c r="BV124" s="3"/>
      <c r="BW124" s="3"/>
      <c r="BX124" s="3"/>
    </row>
    <row r="125" spans="1:76" ht="15">
      <c r="A125" s="64" t="s">
        <v>297</v>
      </c>
      <c r="B125" s="65"/>
      <c r="C125" s="65" t="s">
        <v>64</v>
      </c>
      <c r="D125" s="66">
        <v>182.06200710542052</v>
      </c>
      <c r="E125" s="68"/>
      <c r="F125" s="100" t="s">
        <v>2200</v>
      </c>
      <c r="G125" s="65"/>
      <c r="H125" s="69" t="s">
        <v>297</v>
      </c>
      <c r="I125" s="70"/>
      <c r="J125" s="70"/>
      <c r="K125" s="69" t="s">
        <v>2491</v>
      </c>
      <c r="L125" s="73">
        <v>1</v>
      </c>
      <c r="M125" s="74">
        <v>1779.6973876953125</v>
      </c>
      <c r="N125" s="74">
        <v>4777.482421875</v>
      </c>
      <c r="O125" s="75"/>
      <c r="P125" s="76"/>
      <c r="Q125" s="76"/>
      <c r="R125" s="86"/>
      <c r="S125" s="48">
        <v>2</v>
      </c>
      <c r="T125" s="48">
        <v>1</v>
      </c>
      <c r="U125" s="49">
        <v>0</v>
      </c>
      <c r="V125" s="49">
        <v>0.00304</v>
      </c>
      <c r="W125" s="49">
        <v>0.008133</v>
      </c>
      <c r="X125" s="49">
        <v>0.64044</v>
      </c>
      <c r="Y125" s="49">
        <v>0</v>
      </c>
      <c r="Z125" s="49">
        <v>0</v>
      </c>
      <c r="AA125" s="71">
        <v>125</v>
      </c>
      <c r="AB125" s="71"/>
      <c r="AC125" s="72"/>
      <c r="AD125" s="78" t="s">
        <v>1659</v>
      </c>
      <c r="AE125" s="78">
        <v>1757</v>
      </c>
      <c r="AF125" s="78">
        <v>3405</v>
      </c>
      <c r="AG125" s="78">
        <v>689</v>
      </c>
      <c r="AH125" s="78">
        <v>1177</v>
      </c>
      <c r="AI125" s="78"/>
      <c r="AJ125" s="78" t="s">
        <v>1806</v>
      </c>
      <c r="AK125" s="78" t="s">
        <v>1885</v>
      </c>
      <c r="AL125" s="82" t="s">
        <v>1973</v>
      </c>
      <c r="AM125" s="78"/>
      <c r="AN125" s="80">
        <v>41759.30069444444</v>
      </c>
      <c r="AO125" s="82" t="s">
        <v>2107</v>
      </c>
      <c r="AP125" s="78" t="b">
        <v>0</v>
      </c>
      <c r="AQ125" s="78" t="b">
        <v>0</v>
      </c>
      <c r="AR125" s="78" t="b">
        <v>0</v>
      </c>
      <c r="AS125" s="78"/>
      <c r="AT125" s="78">
        <v>48</v>
      </c>
      <c r="AU125" s="82" t="s">
        <v>2143</v>
      </c>
      <c r="AV125" s="78" t="b">
        <v>0</v>
      </c>
      <c r="AW125" s="78" t="s">
        <v>2211</v>
      </c>
      <c r="AX125" s="82" t="s">
        <v>2334</v>
      </c>
      <c r="AY125" s="78" t="s">
        <v>66</v>
      </c>
      <c r="AZ125" s="78" t="str">
        <f>REPLACE(INDEX(GroupVertices[Group],MATCH(Vertices[[#This Row],[Vertex]],GroupVertices[Vertex],0)),1,1,"")</f>
        <v>1</v>
      </c>
      <c r="BA125" s="48"/>
      <c r="BB125" s="48"/>
      <c r="BC125" s="48"/>
      <c r="BD125" s="48"/>
      <c r="BE125" s="48" t="s">
        <v>712</v>
      </c>
      <c r="BF125" s="48" t="s">
        <v>712</v>
      </c>
      <c r="BG125" s="116" t="s">
        <v>3145</v>
      </c>
      <c r="BH125" s="116" t="s">
        <v>3145</v>
      </c>
      <c r="BI125" s="116" t="s">
        <v>3263</v>
      </c>
      <c r="BJ125" s="116" t="s">
        <v>3263</v>
      </c>
      <c r="BK125" s="116">
        <v>0</v>
      </c>
      <c r="BL125" s="120">
        <v>0</v>
      </c>
      <c r="BM125" s="116">
        <v>0</v>
      </c>
      <c r="BN125" s="120">
        <v>0</v>
      </c>
      <c r="BO125" s="116">
        <v>0</v>
      </c>
      <c r="BP125" s="120">
        <v>0</v>
      </c>
      <c r="BQ125" s="116">
        <v>40</v>
      </c>
      <c r="BR125" s="120">
        <v>100</v>
      </c>
      <c r="BS125" s="116">
        <v>40</v>
      </c>
      <c r="BT125" s="2"/>
      <c r="BU125" s="3"/>
      <c r="BV125" s="3"/>
      <c r="BW125" s="3"/>
      <c r="BX125" s="3"/>
    </row>
    <row r="126" spans="1:76" ht="15">
      <c r="A126" s="64" t="s">
        <v>363</v>
      </c>
      <c r="B126" s="65"/>
      <c r="C126" s="65" t="s">
        <v>64</v>
      </c>
      <c r="D126" s="66">
        <v>1000</v>
      </c>
      <c r="E126" s="68"/>
      <c r="F126" s="100" t="s">
        <v>2201</v>
      </c>
      <c r="G126" s="65"/>
      <c r="H126" s="69" t="s">
        <v>363</v>
      </c>
      <c r="I126" s="70"/>
      <c r="J126" s="70"/>
      <c r="K126" s="69" t="s">
        <v>2492</v>
      </c>
      <c r="L126" s="73">
        <v>1</v>
      </c>
      <c r="M126" s="74">
        <v>2180.27685546875</v>
      </c>
      <c r="N126" s="74">
        <v>8784.76953125</v>
      </c>
      <c r="O126" s="75"/>
      <c r="P126" s="76"/>
      <c r="Q126" s="76"/>
      <c r="R126" s="86"/>
      <c r="S126" s="48">
        <v>1</v>
      </c>
      <c r="T126" s="48">
        <v>0</v>
      </c>
      <c r="U126" s="49">
        <v>0</v>
      </c>
      <c r="V126" s="49">
        <v>0.00304</v>
      </c>
      <c r="W126" s="49">
        <v>0.007257</v>
      </c>
      <c r="X126" s="49">
        <v>0.368253</v>
      </c>
      <c r="Y126" s="49">
        <v>0</v>
      </c>
      <c r="Z126" s="49">
        <v>0</v>
      </c>
      <c r="AA126" s="71">
        <v>126</v>
      </c>
      <c r="AB126" s="71"/>
      <c r="AC126" s="72"/>
      <c r="AD126" s="78" t="s">
        <v>1660</v>
      </c>
      <c r="AE126" s="78">
        <v>368</v>
      </c>
      <c r="AF126" s="78">
        <v>10379936</v>
      </c>
      <c r="AG126" s="78">
        <v>106734</v>
      </c>
      <c r="AH126" s="78">
        <v>2455</v>
      </c>
      <c r="AI126" s="78"/>
      <c r="AJ126" s="78" t="s">
        <v>1807</v>
      </c>
      <c r="AK126" s="78" t="s">
        <v>1886</v>
      </c>
      <c r="AL126" s="78"/>
      <c r="AM126" s="78"/>
      <c r="AN126" s="80">
        <v>39158.414872685185</v>
      </c>
      <c r="AO126" s="82" t="s">
        <v>2108</v>
      </c>
      <c r="AP126" s="78" t="b">
        <v>0</v>
      </c>
      <c r="AQ126" s="78" t="b">
        <v>0</v>
      </c>
      <c r="AR126" s="78" t="b">
        <v>1</v>
      </c>
      <c r="AS126" s="78"/>
      <c r="AT126" s="78">
        <v>91561</v>
      </c>
      <c r="AU126" s="82" t="s">
        <v>2143</v>
      </c>
      <c r="AV126" s="78" t="b">
        <v>1</v>
      </c>
      <c r="AW126" s="78" t="s">
        <v>2211</v>
      </c>
      <c r="AX126" s="82" t="s">
        <v>2335</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298</v>
      </c>
      <c r="B127" s="65"/>
      <c r="C127" s="65" t="s">
        <v>64</v>
      </c>
      <c r="D127" s="66">
        <v>164.50554011748568</v>
      </c>
      <c r="E127" s="68"/>
      <c r="F127" s="100" t="s">
        <v>905</v>
      </c>
      <c r="G127" s="65"/>
      <c r="H127" s="69" t="s">
        <v>298</v>
      </c>
      <c r="I127" s="70"/>
      <c r="J127" s="70"/>
      <c r="K127" s="69" t="s">
        <v>2493</v>
      </c>
      <c r="L127" s="73">
        <v>1</v>
      </c>
      <c r="M127" s="74">
        <v>2285.505859375</v>
      </c>
      <c r="N127" s="74">
        <v>7957.75537109375</v>
      </c>
      <c r="O127" s="75"/>
      <c r="P127" s="76"/>
      <c r="Q127" s="76"/>
      <c r="R127" s="86"/>
      <c r="S127" s="48">
        <v>2</v>
      </c>
      <c r="T127" s="48">
        <v>1</v>
      </c>
      <c r="U127" s="49">
        <v>0</v>
      </c>
      <c r="V127" s="49">
        <v>0.00304</v>
      </c>
      <c r="W127" s="49">
        <v>0.008133</v>
      </c>
      <c r="X127" s="49">
        <v>0.64044</v>
      </c>
      <c r="Y127" s="49">
        <v>0</v>
      </c>
      <c r="Z127" s="49">
        <v>0</v>
      </c>
      <c r="AA127" s="71">
        <v>127</v>
      </c>
      <c r="AB127" s="71"/>
      <c r="AC127" s="72"/>
      <c r="AD127" s="78" t="s">
        <v>1661</v>
      </c>
      <c r="AE127" s="78">
        <v>52</v>
      </c>
      <c r="AF127" s="78">
        <v>427</v>
      </c>
      <c r="AG127" s="78">
        <v>37</v>
      </c>
      <c r="AH127" s="78">
        <v>64</v>
      </c>
      <c r="AI127" s="78"/>
      <c r="AJ127" s="78"/>
      <c r="AK127" s="78" t="s">
        <v>1505</v>
      </c>
      <c r="AL127" s="82" t="s">
        <v>1974</v>
      </c>
      <c r="AM127" s="78"/>
      <c r="AN127" s="80">
        <v>42443.697696759256</v>
      </c>
      <c r="AO127" s="82" t="s">
        <v>2109</v>
      </c>
      <c r="AP127" s="78" t="b">
        <v>1</v>
      </c>
      <c r="AQ127" s="78" t="b">
        <v>0</v>
      </c>
      <c r="AR127" s="78" t="b">
        <v>1</v>
      </c>
      <c r="AS127" s="78"/>
      <c r="AT127" s="78">
        <v>13</v>
      </c>
      <c r="AU127" s="78"/>
      <c r="AV127" s="78" t="b">
        <v>0</v>
      </c>
      <c r="AW127" s="78" t="s">
        <v>2211</v>
      </c>
      <c r="AX127" s="82" t="s">
        <v>2336</v>
      </c>
      <c r="AY127" s="78" t="s">
        <v>66</v>
      </c>
      <c r="AZ127" s="78" t="str">
        <f>REPLACE(INDEX(GroupVertices[Group],MATCH(Vertices[[#This Row],[Vertex]],GroupVertices[Vertex],0)),1,1,"")</f>
        <v>1</v>
      </c>
      <c r="BA127" s="48" t="s">
        <v>590</v>
      </c>
      <c r="BB127" s="48" t="s">
        <v>590</v>
      </c>
      <c r="BC127" s="48" t="s">
        <v>649</v>
      </c>
      <c r="BD127" s="48" t="s">
        <v>649</v>
      </c>
      <c r="BE127" s="48"/>
      <c r="BF127" s="48"/>
      <c r="BG127" s="116" t="s">
        <v>3146</v>
      </c>
      <c r="BH127" s="116" t="s">
        <v>3146</v>
      </c>
      <c r="BI127" s="116" t="s">
        <v>3264</v>
      </c>
      <c r="BJ127" s="116" t="s">
        <v>3264</v>
      </c>
      <c r="BK127" s="116">
        <v>1</v>
      </c>
      <c r="BL127" s="120">
        <v>2.7027027027027026</v>
      </c>
      <c r="BM127" s="116">
        <v>0</v>
      </c>
      <c r="BN127" s="120">
        <v>0</v>
      </c>
      <c r="BO127" s="116">
        <v>0</v>
      </c>
      <c r="BP127" s="120">
        <v>0</v>
      </c>
      <c r="BQ127" s="116">
        <v>36</v>
      </c>
      <c r="BR127" s="120">
        <v>97.29729729729729</v>
      </c>
      <c r="BS127" s="116">
        <v>37</v>
      </c>
      <c r="BT127" s="2"/>
      <c r="BU127" s="3"/>
      <c r="BV127" s="3"/>
      <c r="BW127" s="3"/>
      <c r="BX127" s="3"/>
    </row>
    <row r="128" spans="1:76" ht="15">
      <c r="A128" s="64" t="s">
        <v>364</v>
      </c>
      <c r="B128" s="65"/>
      <c r="C128" s="65" t="s">
        <v>64</v>
      </c>
      <c r="D128" s="66">
        <v>183.11728164902036</v>
      </c>
      <c r="E128" s="68"/>
      <c r="F128" s="100" t="s">
        <v>2202</v>
      </c>
      <c r="G128" s="65"/>
      <c r="H128" s="69" t="s">
        <v>364</v>
      </c>
      <c r="I128" s="70"/>
      <c r="J128" s="70"/>
      <c r="K128" s="69" t="s">
        <v>2494</v>
      </c>
      <c r="L128" s="73">
        <v>1</v>
      </c>
      <c r="M128" s="74">
        <v>3993.9873046875</v>
      </c>
      <c r="N128" s="74">
        <v>4540.72216796875</v>
      </c>
      <c r="O128" s="75"/>
      <c r="P128" s="76"/>
      <c r="Q128" s="76"/>
      <c r="R128" s="86"/>
      <c r="S128" s="48">
        <v>2</v>
      </c>
      <c r="T128" s="48">
        <v>0</v>
      </c>
      <c r="U128" s="49">
        <v>0</v>
      </c>
      <c r="V128" s="49">
        <v>0.003058</v>
      </c>
      <c r="W128" s="49">
        <v>0.008146</v>
      </c>
      <c r="X128" s="49">
        <v>0.634562</v>
      </c>
      <c r="Y128" s="49">
        <v>0.5</v>
      </c>
      <c r="Z128" s="49">
        <v>0</v>
      </c>
      <c r="AA128" s="71">
        <v>128</v>
      </c>
      <c r="AB128" s="71"/>
      <c r="AC128" s="72"/>
      <c r="AD128" s="78" t="s">
        <v>1662</v>
      </c>
      <c r="AE128" s="78">
        <v>159</v>
      </c>
      <c r="AF128" s="78">
        <v>3584</v>
      </c>
      <c r="AG128" s="78">
        <v>156</v>
      </c>
      <c r="AH128" s="78">
        <v>907</v>
      </c>
      <c r="AI128" s="78">
        <v>7200</v>
      </c>
      <c r="AJ128" s="78" t="s">
        <v>1808</v>
      </c>
      <c r="AK128" s="78"/>
      <c r="AL128" s="82" t="s">
        <v>1975</v>
      </c>
      <c r="AM128" s="78" t="s">
        <v>2001</v>
      </c>
      <c r="AN128" s="80">
        <v>41424.46810185185</v>
      </c>
      <c r="AO128" s="82" t="s">
        <v>2110</v>
      </c>
      <c r="AP128" s="78" t="b">
        <v>0</v>
      </c>
      <c r="AQ128" s="78" t="b">
        <v>0</v>
      </c>
      <c r="AR128" s="78" t="b">
        <v>1</v>
      </c>
      <c r="AS128" s="78" t="s">
        <v>1467</v>
      </c>
      <c r="AT128" s="78">
        <v>63</v>
      </c>
      <c r="AU128" s="82" t="s">
        <v>2157</v>
      </c>
      <c r="AV128" s="78" t="b">
        <v>0</v>
      </c>
      <c r="AW128" s="78" t="s">
        <v>2211</v>
      </c>
      <c r="AX128" s="82" t="s">
        <v>2337</v>
      </c>
      <c r="AY128" s="78" t="s">
        <v>65</v>
      </c>
      <c r="AZ128" s="78" t="str">
        <f>REPLACE(INDEX(GroupVertices[Group],MATCH(Vertices[[#This Row],[Vertex]],GroupVertices[Vertex],0)),1,1,"")</f>
        <v>4</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300</v>
      </c>
      <c r="B129" s="65"/>
      <c r="C129" s="65" t="s">
        <v>64</v>
      </c>
      <c r="D129" s="66">
        <v>163.42078863132716</v>
      </c>
      <c r="E129" s="68"/>
      <c r="F129" s="100" t="s">
        <v>907</v>
      </c>
      <c r="G129" s="65"/>
      <c r="H129" s="69" t="s">
        <v>300</v>
      </c>
      <c r="I129" s="70"/>
      <c r="J129" s="70"/>
      <c r="K129" s="69" t="s">
        <v>2495</v>
      </c>
      <c r="L129" s="73">
        <v>52.66149220259107</v>
      </c>
      <c r="M129" s="74">
        <v>876.4342041015625</v>
      </c>
      <c r="N129" s="74">
        <v>8886.9306640625</v>
      </c>
      <c r="O129" s="75"/>
      <c r="P129" s="76"/>
      <c r="Q129" s="76"/>
      <c r="R129" s="86"/>
      <c r="S129" s="48">
        <v>0</v>
      </c>
      <c r="T129" s="48">
        <v>3</v>
      </c>
      <c r="U129" s="49">
        <v>45.057143</v>
      </c>
      <c r="V129" s="49">
        <v>0.003067</v>
      </c>
      <c r="W129" s="49">
        <v>0.008705</v>
      </c>
      <c r="X129" s="49">
        <v>0.859189</v>
      </c>
      <c r="Y129" s="49">
        <v>0.16666666666666666</v>
      </c>
      <c r="Z129" s="49">
        <v>0</v>
      </c>
      <c r="AA129" s="71">
        <v>129</v>
      </c>
      <c r="AB129" s="71"/>
      <c r="AC129" s="72"/>
      <c r="AD129" s="78" t="s">
        <v>1663</v>
      </c>
      <c r="AE129" s="78">
        <v>280</v>
      </c>
      <c r="AF129" s="78">
        <v>243</v>
      </c>
      <c r="AG129" s="78">
        <v>3822</v>
      </c>
      <c r="AH129" s="78">
        <v>21604</v>
      </c>
      <c r="AI129" s="78"/>
      <c r="AJ129" s="78" t="s">
        <v>1809</v>
      </c>
      <c r="AK129" s="78" t="s">
        <v>1505</v>
      </c>
      <c r="AL129" s="82" t="s">
        <v>1976</v>
      </c>
      <c r="AM129" s="78"/>
      <c r="AN129" s="80">
        <v>42893.53078703704</v>
      </c>
      <c r="AO129" s="82" t="s">
        <v>2111</v>
      </c>
      <c r="AP129" s="78" t="b">
        <v>0</v>
      </c>
      <c r="AQ129" s="78" t="b">
        <v>0</v>
      </c>
      <c r="AR129" s="78" t="b">
        <v>0</v>
      </c>
      <c r="AS129" s="78"/>
      <c r="AT129" s="78">
        <v>1</v>
      </c>
      <c r="AU129" s="82" t="s">
        <v>2143</v>
      </c>
      <c r="AV129" s="78" t="b">
        <v>0</v>
      </c>
      <c r="AW129" s="78" t="s">
        <v>2211</v>
      </c>
      <c r="AX129" s="82" t="s">
        <v>2338</v>
      </c>
      <c r="AY129" s="78" t="s">
        <v>66</v>
      </c>
      <c r="AZ129" s="78" t="str">
        <f>REPLACE(INDEX(GroupVertices[Group],MATCH(Vertices[[#This Row],[Vertex]],GroupVertices[Vertex],0)),1,1,"")</f>
        <v>1</v>
      </c>
      <c r="BA129" s="48"/>
      <c r="BB129" s="48"/>
      <c r="BC129" s="48"/>
      <c r="BD129" s="48"/>
      <c r="BE129" s="48" t="s">
        <v>674</v>
      </c>
      <c r="BF129" s="48" t="s">
        <v>674</v>
      </c>
      <c r="BG129" s="116" t="s">
        <v>3147</v>
      </c>
      <c r="BH129" s="116" t="s">
        <v>3147</v>
      </c>
      <c r="BI129" s="116" t="s">
        <v>3265</v>
      </c>
      <c r="BJ129" s="116" t="s">
        <v>3265</v>
      </c>
      <c r="BK129" s="116">
        <v>3</v>
      </c>
      <c r="BL129" s="120">
        <v>6.976744186046512</v>
      </c>
      <c r="BM129" s="116">
        <v>0</v>
      </c>
      <c r="BN129" s="120">
        <v>0</v>
      </c>
      <c r="BO129" s="116">
        <v>0</v>
      </c>
      <c r="BP129" s="120">
        <v>0</v>
      </c>
      <c r="BQ129" s="116">
        <v>40</v>
      </c>
      <c r="BR129" s="120">
        <v>93.02325581395348</v>
      </c>
      <c r="BS129" s="116">
        <v>43</v>
      </c>
      <c r="BT129" s="2"/>
      <c r="BU129" s="3"/>
      <c r="BV129" s="3"/>
      <c r="BW129" s="3"/>
      <c r="BX129" s="3"/>
    </row>
    <row r="130" spans="1:76" ht="15">
      <c r="A130" s="64" t="s">
        <v>301</v>
      </c>
      <c r="B130" s="65"/>
      <c r="C130" s="65" t="s">
        <v>64</v>
      </c>
      <c r="D130" s="66">
        <v>164.67061099581414</v>
      </c>
      <c r="E130" s="68"/>
      <c r="F130" s="100" t="s">
        <v>2203</v>
      </c>
      <c r="G130" s="65"/>
      <c r="H130" s="69" t="s">
        <v>301</v>
      </c>
      <c r="I130" s="70"/>
      <c r="J130" s="70"/>
      <c r="K130" s="69" t="s">
        <v>2496</v>
      </c>
      <c r="L130" s="73">
        <v>1</v>
      </c>
      <c r="M130" s="74">
        <v>751.418212890625</v>
      </c>
      <c r="N130" s="74">
        <v>8353.072265625</v>
      </c>
      <c r="O130" s="75"/>
      <c r="P130" s="76"/>
      <c r="Q130" s="76"/>
      <c r="R130" s="86"/>
      <c r="S130" s="48">
        <v>3</v>
      </c>
      <c r="T130" s="48">
        <v>1</v>
      </c>
      <c r="U130" s="49">
        <v>0</v>
      </c>
      <c r="V130" s="49">
        <v>0.003058</v>
      </c>
      <c r="W130" s="49">
        <v>0.009184</v>
      </c>
      <c r="X130" s="49">
        <v>0.853521</v>
      </c>
      <c r="Y130" s="49">
        <v>0.5</v>
      </c>
      <c r="Z130" s="49">
        <v>0</v>
      </c>
      <c r="AA130" s="71">
        <v>130</v>
      </c>
      <c r="AB130" s="71"/>
      <c r="AC130" s="72"/>
      <c r="AD130" s="78" t="s">
        <v>1664</v>
      </c>
      <c r="AE130" s="78">
        <v>35</v>
      </c>
      <c r="AF130" s="78">
        <v>455</v>
      </c>
      <c r="AG130" s="78">
        <v>605</v>
      </c>
      <c r="AH130" s="78">
        <v>501</v>
      </c>
      <c r="AI130" s="78"/>
      <c r="AJ130" s="78" t="s">
        <v>1810</v>
      </c>
      <c r="AK130" s="78" t="s">
        <v>1511</v>
      </c>
      <c r="AL130" s="82" t="s">
        <v>1977</v>
      </c>
      <c r="AM130" s="78"/>
      <c r="AN130" s="80">
        <v>41881.7496875</v>
      </c>
      <c r="AO130" s="82" t="s">
        <v>2112</v>
      </c>
      <c r="AP130" s="78" t="b">
        <v>0</v>
      </c>
      <c r="AQ130" s="78" t="b">
        <v>0</v>
      </c>
      <c r="AR130" s="78" t="b">
        <v>0</v>
      </c>
      <c r="AS130" s="78"/>
      <c r="AT130" s="78">
        <v>7</v>
      </c>
      <c r="AU130" s="82" t="s">
        <v>2143</v>
      </c>
      <c r="AV130" s="78" t="b">
        <v>0</v>
      </c>
      <c r="AW130" s="78" t="s">
        <v>2211</v>
      </c>
      <c r="AX130" s="82" t="s">
        <v>2339</v>
      </c>
      <c r="AY130" s="78" t="s">
        <v>66</v>
      </c>
      <c r="AZ130" s="78" t="str">
        <f>REPLACE(INDEX(GroupVertices[Group],MATCH(Vertices[[#This Row],[Vertex]],GroupVertices[Vertex],0)),1,1,"")</f>
        <v>1</v>
      </c>
      <c r="BA130" s="48" t="s">
        <v>592</v>
      </c>
      <c r="BB130" s="48" t="s">
        <v>592</v>
      </c>
      <c r="BC130" s="48" t="s">
        <v>635</v>
      </c>
      <c r="BD130" s="48" t="s">
        <v>635</v>
      </c>
      <c r="BE130" s="48" t="s">
        <v>716</v>
      </c>
      <c r="BF130" s="48" t="s">
        <v>716</v>
      </c>
      <c r="BG130" s="116" t="s">
        <v>3148</v>
      </c>
      <c r="BH130" s="116" t="s">
        <v>3148</v>
      </c>
      <c r="BI130" s="116" t="s">
        <v>3266</v>
      </c>
      <c r="BJ130" s="116" t="s">
        <v>3266</v>
      </c>
      <c r="BK130" s="116">
        <v>2</v>
      </c>
      <c r="BL130" s="120">
        <v>18.181818181818183</v>
      </c>
      <c r="BM130" s="116">
        <v>0</v>
      </c>
      <c r="BN130" s="120">
        <v>0</v>
      </c>
      <c r="BO130" s="116">
        <v>0</v>
      </c>
      <c r="BP130" s="120">
        <v>0</v>
      </c>
      <c r="BQ130" s="116">
        <v>9</v>
      </c>
      <c r="BR130" s="120">
        <v>81.81818181818181</v>
      </c>
      <c r="BS130" s="116">
        <v>11</v>
      </c>
      <c r="BT130" s="2"/>
      <c r="BU130" s="3"/>
      <c r="BV130" s="3"/>
      <c r="BW130" s="3"/>
      <c r="BX130" s="3"/>
    </row>
    <row r="131" spans="1:76" ht="15">
      <c r="A131" s="64" t="s">
        <v>302</v>
      </c>
      <c r="B131" s="65"/>
      <c r="C131" s="65" t="s">
        <v>64</v>
      </c>
      <c r="D131" s="66">
        <v>165.2955221780576</v>
      </c>
      <c r="E131" s="68"/>
      <c r="F131" s="100" t="s">
        <v>908</v>
      </c>
      <c r="G131" s="65"/>
      <c r="H131" s="69" t="s">
        <v>302</v>
      </c>
      <c r="I131" s="70"/>
      <c r="J131" s="70"/>
      <c r="K131" s="69" t="s">
        <v>2497</v>
      </c>
      <c r="L131" s="73">
        <v>1</v>
      </c>
      <c r="M131" s="74">
        <v>3824.4736328125</v>
      </c>
      <c r="N131" s="74">
        <v>6788.65234375</v>
      </c>
      <c r="O131" s="75"/>
      <c r="P131" s="76"/>
      <c r="Q131" s="76"/>
      <c r="R131" s="86"/>
      <c r="S131" s="48">
        <v>1</v>
      </c>
      <c r="T131" s="48">
        <v>1</v>
      </c>
      <c r="U131" s="49">
        <v>0</v>
      </c>
      <c r="V131" s="49">
        <v>0.002519</v>
      </c>
      <c r="W131" s="49">
        <v>0.003888</v>
      </c>
      <c r="X131" s="49">
        <v>0.39648</v>
      </c>
      <c r="Y131" s="49">
        <v>0</v>
      </c>
      <c r="Z131" s="49">
        <v>1</v>
      </c>
      <c r="AA131" s="71">
        <v>131</v>
      </c>
      <c r="AB131" s="71"/>
      <c r="AC131" s="72"/>
      <c r="AD131" s="78" t="s">
        <v>1665</v>
      </c>
      <c r="AE131" s="78">
        <v>730</v>
      </c>
      <c r="AF131" s="78">
        <v>561</v>
      </c>
      <c r="AG131" s="78">
        <v>696</v>
      </c>
      <c r="AH131" s="78">
        <v>2555</v>
      </c>
      <c r="AI131" s="78"/>
      <c r="AJ131" s="78" t="s">
        <v>1811</v>
      </c>
      <c r="AK131" s="78"/>
      <c r="AL131" s="82" t="s">
        <v>1978</v>
      </c>
      <c r="AM131" s="78"/>
      <c r="AN131" s="80">
        <v>41766.403333333335</v>
      </c>
      <c r="AO131" s="82" t="s">
        <v>2113</v>
      </c>
      <c r="AP131" s="78" t="b">
        <v>1</v>
      </c>
      <c r="AQ131" s="78" t="b">
        <v>0</v>
      </c>
      <c r="AR131" s="78" t="b">
        <v>0</v>
      </c>
      <c r="AS131" s="78"/>
      <c r="AT131" s="78">
        <v>9</v>
      </c>
      <c r="AU131" s="82" t="s">
        <v>2143</v>
      </c>
      <c r="AV131" s="78" t="b">
        <v>0</v>
      </c>
      <c r="AW131" s="78" t="s">
        <v>2211</v>
      </c>
      <c r="AX131" s="82" t="s">
        <v>2340</v>
      </c>
      <c r="AY131" s="78" t="s">
        <v>66</v>
      </c>
      <c r="AZ131" s="78" t="str">
        <f>REPLACE(INDEX(GroupVertices[Group],MATCH(Vertices[[#This Row],[Vertex]],GroupVertices[Vertex],0)),1,1,"")</f>
        <v>3</v>
      </c>
      <c r="BA131" s="48"/>
      <c r="BB131" s="48"/>
      <c r="BC131" s="48"/>
      <c r="BD131" s="48"/>
      <c r="BE131" s="48" t="s">
        <v>718</v>
      </c>
      <c r="BF131" s="48" t="s">
        <v>718</v>
      </c>
      <c r="BG131" s="116" t="s">
        <v>3149</v>
      </c>
      <c r="BH131" s="116" t="s">
        <v>3149</v>
      </c>
      <c r="BI131" s="116" t="s">
        <v>3267</v>
      </c>
      <c r="BJ131" s="116" t="s">
        <v>3267</v>
      </c>
      <c r="BK131" s="116">
        <v>0</v>
      </c>
      <c r="BL131" s="120">
        <v>0</v>
      </c>
      <c r="BM131" s="116">
        <v>0</v>
      </c>
      <c r="BN131" s="120">
        <v>0</v>
      </c>
      <c r="BO131" s="116">
        <v>0</v>
      </c>
      <c r="BP131" s="120">
        <v>0</v>
      </c>
      <c r="BQ131" s="116">
        <v>17</v>
      </c>
      <c r="BR131" s="120">
        <v>100</v>
      </c>
      <c r="BS131" s="116">
        <v>17</v>
      </c>
      <c r="BT131" s="2"/>
      <c r="BU131" s="3"/>
      <c r="BV131" s="3"/>
      <c r="BW131" s="3"/>
      <c r="BX131" s="3"/>
    </row>
    <row r="132" spans="1:76" ht="15">
      <c r="A132" s="64" t="s">
        <v>304</v>
      </c>
      <c r="B132" s="65"/>
      <c r="C132" s="65" t="s">
        <v>64</v>
      </c>
      <c r="D132" s="66">
        <v>165.55491927257378</v>
      </c>
      <c r="E132" s="68"/>
      <c r="F132" s="100" t="s">
        <v>910</v>
      </c>
      <c r="G132" s="65"/>
      <c r="H132" s="69" t="s">
        <v>304</v>
      </c>
      <c r="I132" s="70"/>
      <c r="J132" s="70"/>
      <c r="K132" s="69" t="s">
        <v>2498</v>
      </c>
      <c r="L132" s="73">
        <v>1</v>
      </c>
      <c r="M132" s="74">
        <v>4777.42919921875</v>
      </c>
      <c r="N132" s="74">
        <v>9187.744140625</v>
      </c>
      <c r="O132" s="75"/>
      <c r="P132" s="76"/>
      <c r="Q132" s="76"/>
      <c r="R132" s="86"/>
      <c r="S132" s="48">
        <v>1</v>
      </c>
      <c r="T132" s="48">
        <v>1</v>
      </c>
      <c r="U132" s="49">
        <v>0</v>
      </c>
      <c r="V132" s="49">
        <v>0.002519</v>
      </c>
      <c r="W132" s="49">
        <v>0.003888</v>
      </c>
      <c r="X132" s="49">
        <v>0.39648</v>
      </c>
      <c r="Y132" s="49">
        <v>0</v>
      </c>
      <c r="Z132" s="49">
        <v>1</v>
      </c>
      <c r="AA132" s="71">
        <v>132</v>
      </c>
      <c r="AB132" s="71"/>
      <c r="AC132" s="72"/>
      <c r="AD132" s="78" t="s">
        <v>1666</v>
      </c>
      <c r="AE132" s="78">
        <v>487</v>
      </c>
      <c r="AF132" s="78">
        <v>605</v>
      </c>
      <c r="AG132" s="78">
        <v>1336</v>
      </c>
      <c r="AH132" s="78">
        <v>1211</v>
      </c>
      <c r="AI132" s="78"/>
      <c r="AJ132" s="78" t="s">
        <v>1812</v>
      </c>
      <c r="AK132" s="78" t="s">
        <v>1887</v>
      </c>
      <c r="AL132" s="82" t="s">
        <v>1979</v>
      </c>
      <c r="AM132" s="78"/>
      <c r="AN132" s="80">
        <v>42597.74590277778</v>
      </c>
      <c r="AO132" s="82" t="s">
        <v>2114</v>
      </c>
      <c r="AP132" s="78" t="b">
        <v>1</v>
      </c>
      <c r="AQ132" s="78" t="b">
        <v>0</v>
      </c>
      <c r="AR132" s="78" t="b">
        <v>1</v>
      </c>
      <c r="AS132" s="78"/>
      <c r="AT132" s="78">
        <v>14</v>
      </c>
      <c r="AU132" s="78"/>
      <c r="AV132" s="78" t="b">
        <v>0</v>
      </c>
      <c r="AW132" s="78" t="s">
        <v>2211</v>
      </c>
      <c r="AX132" s="82" t="s">
        <v>2341</v>
      </c>
      <c r="AY132" s="78" t="s">
        <v>66</v>
      </c>
      <c r="AZ132" s="78" t="str">
        <f>REPLACE(INDEX(GroupVertices[Group],MATCH(Vertices[[#This Row],[Vertex]],GroupVertices[Vertex],0)),1,1,"")</f>
        <v>3</v>
      </c>
      <c r="BA132" s="48"/>
      <c r="BB132" s="48"/>
      <c r="BC132" s="48"/>
      <c r="BD132" s="48"/>
      <c r="BE132" s="48"/>
      <c r="BF132" s="48"/>
      <c r="BG132" s="116" t="s">
        <v>3120</v>
      </c>
      <c r="BH132" s="116" t="s">
        <v>3120</v>
      </c>
      <c r="BI132" s="116" t="s">
        <v>3239</v>
      </c>
      <c r="BJ132" s="116" t="s">
        <v>3239</v>
      </c>
      <c r="BK132" s="116">
        <v>0</v>
      </c>
      <c r="BL132" s="120">
        <v>0</v>
      </c>
      <c r="BM132" s="116">
        <v>0</v>
      </c>
      <c r="BN132" s="120">
        <v>0</v>
      </c>
      <c r="BO132" s="116">
        <v>0</v>
      </c>
      <c r="BP132" s="120">
        <v>0</v>
      </c>
      <c r="BQ132" s="116">
        <v>15</v>
      </c>
      <c r="BR132" s="120">
        <v>100</v>
      </c>
      <c r="BS132" s="116">
        <v>15</v>
      </c>
      <c r="BT132" s="2"/>
      <c r="BU132" s="3"/>
      <c r="BV132" s="3"/>
      <c r="BW132" s="3"/>
      <c r="BX132" s="3"/>
    </row>
    <row r="133" spans="1:76" ht="15">
      <c r="A133" s="64" t="s">
        <v>365</v>
      </c>
      <c r="B133" s="65"/>
      <c r="C133" s="65" t="s">
        <v>64</v>
      </c>
      <c r="D133" s="66">
        <v>163.7509303879841</v>
      </c>
      <c r="E133" s="68"/>
      <c r="F133" s="100" t="s">
        <v>2204</v>
      </c>
      <c r="G133" s="65"/>
      <c r="H133" s="69" t="s">
        <v>365</v>
      </c>
      <c r="I133" s="70"/>
      <c r="J133" s="70"/>
      <c r="K133" s="69" t="s">
        <v>2499</v>
      </c>
      <c r="L133" s="73">
        <v>1</v>
      </c>
      <c r="M133" s="74">
        <v>4192.7451171875</v>
      </c>
      <c r="N133" s="74">
        <v>5880.73681640625</v>
      </c>
      <c r="O133" s="75"/>
      <c r="P133" s="76"/>
      <c r="Q133" s="76"/>
      <c r="R133" s="86"/>
      <c r="S133" s="48">
        <v>1</v>
      </c>
      <c r="T133" s="48">
        <v>0</v>
      </c>
      <c r="U133" s="49">
        <v>0</v>
      </c>
      <c r="V133" s="49">
        <v>0.002519</v>
      </c>
      <c r="W133" s="49">
        <v>0.003888</v>
      </c>
      <c r="X133" s="49">
        <v>0.39648</v>
      </c>
      <c r="Y133" s="49">
        <v>0</v>
      </c>
      <c r="Z133" s="49">
        <v>0</v>
      </c>
      <c r="AA133" s="71">
        <v>133</v>
      </c>
      <c r="AB133" s="71"/>
      <c r="AC133" s="72"/>
      <c r="AD133" s="78" t="s">
        <v>1667</v>
      </c>
      <c r="AE133" s="78">
        <v>295</v>
      </c>
      <c r="AF133" s="78">
        <v>299</v>
      </c>
      <c r="AG133" s="78">
        <v>217</v>
      </c>
      <c r="AH133" s="78">
        <v>180</v>
      </c>
      <c r="AI133" s="78"/>
      <c r="AJ133" s="78" t="s">
        <v>1813</v>
      </c>
      <c r="AK133" s="78" t="s">
        <v>1842</v>
      </c>
      <c r="AL133" s="82" t="s">
        <v>1980</v>
      </c>
      <c r="AM133" s="78"/>
      <c r="AN133" s="80">
        <v>42327.541921296295</v>
      </c>
      <c r="AO133" s="82" t="s">
        <v>2115</v>
      </c>
      <c r="AP133" s="78" t="b">
        <v>0</v>
      </c>
      <c r="AQ133" s="78" t="b">
        <v>0</v>
      </c>
      <c r="AR133" s="78" t="b">
        <v>1</v>
      </c>
      <c r="AS133" s="78" t="s">
        <v>1468</v>
      </c>
      <c r="AT133" s="78">
        <v>0</v>
      </c>
      <c r="AU133" s="82" t="s">
        <v>2143</v>
      </c>
      <c r="AV133" s="78" t="b">
        <v>0</v>
      </c>
      <c r="AW133" s="78" t="s">
        <v>2211</v>
      </c>
      <c r="AX133" s="82" t="s">
        <v>2342</v>
      </c>
      <c r="AY133" s="78" t="s">
        <v>65</v>
      </c>
      <c r="AZ133" s="78" t="str">
        <f>REPLACE(INDEX(GroupVertices[Group],MATCH(Vertices[[#This Row],[Vertex]],GroupVertices[Vertex],0)),1,1,"")</f>
        <v>3</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366</v>
      </c>
      <c r="B134" s="65"/>
      <c r="C134" s="65" t="s">
        <v>64</v>
      </c>
      <c r="D134" s="66">
        <v>163.05527454359984</v>
      </c>
      <c r="E134" s="68"/>
      <c r="F134" s="100" t="s">
        <v>2205</v>
      </c>
      <c r="G134" s="65"/>
      <c r="H134" s="69" t="s">
        <v>366</v>
      </c>
      <c r="I134" s="70"/>
      <c r="J134" s="70"/>
      <c r="K134" s="69" t="s">
        <v>2500</v>
      </c>
      <c r="L134" s="73">
        <v>1</v>
      </c>
      <c r="M134" s="74">
        <v>3769.843505859375</v>
      </c>
      <c r="N134" s="74">
        <v>5944.37548828125</v>
      </c>
      <c r="O134" s="75"/>
      <c r="P134" s="76"/>
      <c r="Q134" s="76"/>
      <c r="R134" s="86"/>
      <c r="S134" s="48">
        <v>2</v>
      </c>
      <c r="T134" s="48">
        <v>0</v>
      </c>
      <c r="U134" s="49">
        <v>0</v>
      </c>
      <c r="V134" s="49">
        <v>0.003021</v>
      </c>
      <c r="W134" s="49">
        <v>0.010014</v>
      </c>
      <c r="X134" s="49">
        <v>0.607322</v>
      </c>
      <c r="Y134" s="49">
        <v>1</v>
      </c>
      <c r="Z134" s="49">
        <v>0</v>
      </c>
      <c r="AA134" s="71">
        <v>134</v>
      </c>
      <c r="AB134" s="71"/>
      <c r="AC134" s="72"/>
      <c r="AD134" s="78" t="s">
        <v>1668</v>
      </c>
      <c r="AE134" s="78">
        <v>416</v>
      </c>
      <c r="AF134" s="78">
        <v>181</v>
      </c>
      <c r="AG134" s="78">
        <v>96</v>
      </c>
      <c r="AH134" s="78">
        <v>28</v>
      </c>
      <c r="AI134" s="78"/>
      <c r="AJ134" s="78" t="s">
        <v>1814</v>
      </c>
      <c r="AK134" s="78" t="s">
        <v>1888</v>
      </c>
      <c r="AL134" s="78"/>
      <c r="AM134" s="78"/>
      <c r="AN134" s="80">
        <v>43425.35034722222</v>
      </c>
      <c r="AO134" s="82" t="s">
        <v>2116</v>
      </c>
      <c r="AP134" s="78" t="b">
        <v>1</v>
      </c>
      <c r="AQ134" s="78" t="b">
        <v>0</v>
      </c>
      <c r="AR134" s="78" t="b">
        <v>0</v>
      </c>
      <c r="AS134" s="78"/>
      <c r="AT134" s="78">
        <v>1</v>
      </c>
      <c r="AU134" s="78"/>
      <c r="AV134" s="78" t="b">
        <v>0</v>
      </c>
      <c r="AW134" s="78" t="s">
        <v>2211</v>
      </c>
      <c r="AX134" s="82" t="s">
        <v>2343</v>
      </c>
      <c r="AY134" s="78" t="s">
        <v>65</v>
      </c>
      <c r="AZ134" s="78" t="str">
        <f>REPLACE(INDEX(GroupVertices[Group],MATCH(Vertices[[#This Row],[Vertex]],GroupVertices[Vertex],0)),1,1,"")</f>
        <v>3</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309</v>
      </c>
      <c r="B135" s="65"/>
      <c r="C135" s="65" t="s">
        <v>64</v>
      </c>
      <c r="D135" s="66">
        <v>162.153280101305</v>
      </c>
      <c r="E135" s="68"/>
      <c r="F135" s="100" t="s">
        <v>914</v>
      </c>
      <c r="G135" s="65"/>
      <c r="H135" s="69" t="s">
        <v>309</v>
      </c>
      <c r="I135" s="70"/>
      <c r="J135" s="70"/>
      <c r="K135" s="69" t="s">
        <v>2501</v>
      </c>
      <c r="L135" s="73">
        <v>140.34734688203386</v>
      </c>
      <c r="M135" s="74">
        <v>3417.158447265625</v>
      </c>
      <c r="N135" s="74">
        <v>6797.4833984375</v>
      </c>
      <c r="O135" s="75"/>
      <c r="P135" s="76"/>
      <c r="Q135" s="76"/>
      <c r="R135" s="86"/>
      <c r="S135" s="48">
        <v>3</v>
      </c>
      <c r="T135" s="48">
        <v>1</v>
      </c>
      <c r="U135" s="49">
        <v>121.533333</v>
      </c>
      <c r="V135" s="49">
        <v>0.003521</v>
      </c>
      <c r="W135" s="49">
        <v>0.017271</v>
      </c>
      <c r="X135" s="49">
        <v>0.825575</v>
      </c>
      <c r="Y135" s="49">
        <v>0.6666666666666666</v>
      </c>
      <c r="Z135" s="49">
        <v>0.3333333333333333</v>
      </c>
      <c r="AA135" s="71">
        <v>135</v>
      </c>
      <c r="AB135" s="71"/>
      <c r="AC135" s="72"/>
      <c r="AD135" s="78" t="s">
        <v>1669</v>
      </c>
      <c r="AE135" s="78">
        <v>9</v>
      </c>
      <c r="AF135" s="78">
        <v>28</v>
      </c>
      <c r="AG135" s="78">
        <v>22</v>
      </c>
      <c r="AH135" s="78">
        <v>3</v>
      </c>
      <c r="AI135" s="78"/>
      <c r="AJ135" s="78"/>
      <c r="AK135" s="78" t="s">
        <v>1889</v>
      </c>
      <c r="AL135" s="82" t="s">
        <v>1981</v>
      </c>
      <c r="AM135" s="78"/>
      <c r="AN135" s="80">
        <v>42210.586597222224</v>
      </c>
      <c r="AO135" s="82" t="s">
        <v>2117</v>
      </c>
      <c r="AP135" s="78" t="b">
        <v>1</v>
      </c>
      <c r="AQ135" s="78" t="b">
        <v>0</v>
      </c>
      <c r="AR135" s="78" t="b">
        <v>0</v>
      </c>
      <c r="AS135" s="78"/>
      <c r="AT135" s="78">
        <v>0</v>
      </c>
      <c r="AU135" s="82" t="s">
        <v>2143</v>
      </c>
      <c r="AV135" s="78" t="b">
        <v>0</v>
      </c>
      <c r="AW135" s="78" t="s">
        <v>2211</v>
      </c>
      <c r="AX135" s="82" t="s">
        <v>2344</v>
      </c>
      <c r="AY135" s="78" t="s">
        <v>66</v>
      </c>
      <c r="AZ135" s="78" t="str">
        <f>REPLACE(INDEX(GroupVertices[Group],MATCH(Vertices[[#This Row],[Vertex]],GroupVertices[Vertex],0)),1,1,"")</f>
        <v>3</v>
      </c>
      <c r="BA135" s="48"/>
      <c r="BB135" s="48"/>
      <c r="BC135" s="48"/>
      <c r="BD135" s="48"/>
      <c r="BE135" s="48" t="s">
        <v>674</v>
      </c>
      <c r="BF135" s="48" t="s">
        <v>674</v>
      </c>
      <c r="BG135" s="116" t="s">
        <v>3150</v>
      </c>
      <c r="BH135" s="116" t="s">
        <v>3150</v>
      </c>
      <c r="BI135" s="116" t="s">
        <v>3268</v>
      </c>
      <c r="BJ135" s="116" t="s">
        <v>3268</v>
      </c>
      <c r="BK135" s="116">
        <v>0</v>
      </c>
      <c r="BL135" s="120">
        <v>0</v>
      </c>
      <c r="BM135" s="116">
        <v>0</v>
      </c>
      <c r="BN135" s="120">
        <v>0</v>
      </c>
      <c r="BO135" s="116">
        <v>0</v>
      </c>
      <c r="BP135" s="120">
        <v>0</v>
      </c>
      <c r="BQ135" s="116">
        <v>14</v>
      </c>
      <c r="BR135" s="120">
        <v>100</v>
      </c>
      <c r="BS135" s="116">
        <v>14</v>
      </c>
      <c r="BT135" s="2"/>
      <c r="BU135" s="3"/>
      <c r="BV135" s="3"/>
      <c r="BW135" s="3"/>
      <c r="BX135" s="3"/>
    </row>
    <row r="136" spans="1:76" ht="15">
      <c r="A136" s="64" t="s">
        <v>310</v>
      </c>
      <c r="B136" s="65"/>
      <c r="C136" s="65" t="s">
        <v>64</v>
      </c>
      <c r="D136" s="66">
        <v>165.17171901931127</v>
      </c>
      <c r="E136" s="68"/>
      <c r="F136" s="100" t="s">
        <v>915</v>
      </c>
      <c r="G136" s="65"/>
      <c r="H136" s="69" t="s">
        <v>310</v>
      </c>
      <c r="I136" s="70"/>
      <c r="J136" s="70"/>
      <c r="K136" s="69" t="s">
        <v>2502</v>
      </c>
      <c r="L136" s="73">
        <v>1</v>
      </c>
      <c r="M136" s="74">
        <v>3855.40576171875</v>
      </c>
      <c r="N136" s="74">
        <v>9514.046875</v>
      </c>
      <c r="O136" s="75"/>
      <c r="P136" s="76"/>
      <c r="Q136" s="76"/>
      <c r="R136" s="86"/>
      <c r="S136" s="48">
        <v>3</v>
      </c>
      <c r="T136" s="48">
        <v>1</v>
      </c>
      <c r="U136" s="49">
        <v>0</v>
      </c>
      <c r="V136" s="49">
        <v>0.003021</v>
      </c>
      <c r="W136" s="49">
        <v>0.011223</v>
      </c>
      <c r="X136" s="49">
        <v>0.847425</v>
      </c>
      <c r="Y136" s="49">
        <v>1</v>
      </c>
      <c r="Z136" s="49">
        <v>0</v>
      </c>
      <c r="AA136" s="71">
        <v>136</v>
      </c>
      <c r="AB136" s="71"/>
      <c r="AC136" s="72"/>
      <c r="AD136" s="78" t="s">
        <v>1670</v>
      </c>
      <c r="AE136" s="78">
        <v>188</v>
      </c>
      <c r="AF136" s="78">
        <v>540</v>
      </c>
      <c r="AG136" s="78">
        <v>501</v>
      </c>
      <c r="AH136" s="78">
        <v>347</v>
      </c>
      <c r="AI136" s="78"/>
      <c r="AJ136" s="78" t="s">
        <v>1815</v>
      </c>
      <c r="AK136" s="78" t="s">
        <v>1511</v>
      </c>
      <c r="AL136" s="82" t="s">
        <v>1982</v>
      </c>
      <c r="AM136" s="78"/>
      <c r="AN136" s="80">
        <v>41764.46519675926</v>
      </c>
      <c r="AO136" s="82" t="s">
        <v>2118</v>
      </c>
      <c r="AP136" s="78" t="b">
        <v>0</v>
      </c>
      <c r="AQ136" s="78" t="b">
        <v>0</v>
      </c>
      <c r="AR136" s="78" t="b">
        <v>0</v>
      </c>
      <c r="AS136" s="78"/>
      <c r="AT136" s="78">
        <v>7</v>
      </c>
      <c r="AU136" s="82" t="s">
        <v>2143</v>
      </c>
      <c r="AV136" s="78" t="b">
        <v>0</v>
      </c>
      <c r="AW136" s="78" t="s">
        <v>2211</v>
      </c>
      <c r="AX136" s="82" t="s">
        <v>2345</v>
      </c>
      <c r="AY136" s="78" t="s">
        <v>66</v>
      </c>
      <c r="AZ136" s="78" t="str">
        <f>REPLACE(INDEX(GroupVertices[Group],MATCH(Vertices[[#This Row],[Vertex]],GroupVertices[Vertex],0)),1,1,"")</f>
        <v>3</v>
      </c>
      <c r="BA136" s="48" t="s">
        <v>607</v>
      </c>
      <c r="BB136" s="48" t="s">
        <v>607</v>
      </c>
      <c r="BC136" s="48" t="s">
        <v>655</v>
      </c>
      <c r="BD136" s="48" t="s">
        <v>655</v>
      </c>
      <c r="BE136" s="48" t="s">
        <v>734</v>
      </c>
      <c r="BF136" s="48" t="s">
        <v>734</v>
      </c>
      <c r="BG136" s="116" t="s">
        <v>3151</v>
      </c>
      <c r="BH136" s="116" t="s">
        <v>3151</v>
      </c>
      <c r="BI136" s="116" t="s">
        <v>3269</v>
      </c>
      <c r="BJ136" s="116" t="s">
        <v>3269</v>
      </c>
      <c r="BK136" s="116">
        <v>0</v>
      </c>
      <c r="BL136" s="120">
        <v>0</v>
      </c>
      <c r="BM136" s="116">
        <v>0</v>
      </c>
      <c r="BN136" s="120">
        <v>0</v>
      </c>
      <c r="BO136" s="116">
        <v>0</v>
      </c>
      <c r="BP136" s="120">
        <v>0</v>
      </c>
      <c r="BQ136" s="116">
        <v>23</v>
      </c>
      <c r="BR136" s="120">
        <v>100</v>
      </c>
      <c r="BS136" s="116">
        <v>23</v>
      </c>
      <c r="BT136" s="2"/>
      <c r="BU136" s="3"/>
      <c r="BV136" s="3"/>
      <c r="BW136" s="3"/>
      <c r="BX136" s="3"/>
    </row>
    <row r="137" spans="1:76" ht="15">
      <c r="A137" s="64" t="s">
        <v>311</v>
      </c>
      <c r="B137" s="65"/>
      <c r="C137" s="65" t="s">
        <v>64</v>
      </c>
      <c r="D137" s="66">
        <v>163.11422842871715</v>
      </c>
      <c r="E137" s="68"/>
      <c r="F137" s="100" t="s">
        <v>916</v>
      </c>
      <c r="G137" s="65"/>
      <c r="H137" s="69" t="s">
        <v>311</v>
      </c>
      <c r="I137" s="70"/>
      <c r="J137" s="70"/>
      <c r="K137" s="69" t="s">
        <v>2503</v>
      </c>
      <c r="L137" s="73">
        <v>1</v>
      </c>
      <c r="M137" s="74">
        <v>194.9122772216797</v>
      </c>
      <c r="N137" s="74">
        <v>1533.622802734375</v>
      </c>
      <c r="O137" s="75"/>
      <c r="P137" s="76"/>
      <c r="Q137" s="76"/>
      <c r="R137" s="86"/>
      <c r="S137" s="48">
        <v>2</v>
      </c>
      <c r="T137" s="48">
        <v>1</v>
      </c>
      <c r="U137" s="49">
        <v>0</v>
      </c>
      <c r="V137" s="49">
        <v>0.002865</v>
      </c>
      <c r="W137" s="49">
        <v>0.006866</v>
      </c>
      <c r="X137" s="49">
        <v>0.62755</v>
      </c>
      <c r="Y137" s="49">
        <v>0</v>
      </c>
      <c r="Z137" s="49">
        <v>0</v>
      </c>
      <c r="AA137" s="71">
        <v>137</v>
      </c>
      <c r="AB137" s="71"/>
      <c r="AC137" s="72"/>
      <c r="AD137" s="78" t="s">
        <v>1671</v>
      </c>
      <c r="AE137" s="78">
        <v>254</v>
      </c>
      <c r="AF137" s="78">
        <v>191</v>
      </c>
      <c r="AG137" s="78">
        <v>525</v>
      </c>
      <c r="AH137" s="78">
        <v>326</v>
      </c>
      <c r="AI137" s="78"/>
      <c r="AJ137" s="78" t="s">
        <v>1816</v>
      </c>
      <c r="AK137" s="78" t="s">
        <v>1842</v>
      </c>
      <c r="AL137" s="82" t="s">
        <v>1983</v>
      </c>
      <c r="AM137" s="78"/>
      <c r="AN137" s="80">
        <v>42613.665127314816</v>
      </c>
      <c r="AO137" s="82" t="s">
        <v>2119</v>
      </c>
      <c r="AP137" s="78" t="b">
        <v>1</v>
      </c>
      <c r="AQ137" s="78" t="b">
        <v>0</v>
      </c>
      <c r="AR137" s="78" t="b">
        <v>0</v>
      </c>
      <c r="AS137" s="78"/>
      <c r="AT137" s="78">
        <v>5</v>
      </c>
      <c r="AU137" s="78"/>
      <c r="AV137" s="78" t="b">
        <v>0</v>
      </c>
      <c r="AW137" s="78" t="s">
        <v>2211</v>
      </c>
      <c r="AX137" s="82" t="s">
        <v>2346</v>
      </c>
      <c r="AY137" s="78" t="s">
        <v>66</v>
      </c>
      <c r="AZ137" s="78" t="str">
        <f>REPLACE(INDEX(GroupVertices[Group],MATCH(Vertices[[#This Row],[Vertex]],GroupVertices[Vertex],0)),1,1,"")</f>
        <v>2</v>
      </c>
      <c r="BA137" s="48" t="s">
        <v>608</v>
      </c>
      <c r="BB137" s="48" t="s">
        <v>608</v>
      </c>
      <c r="BC137" s="48" t="s">
        <v>639</v>
      </c>
      <c r="BD137" s="48" t="s">
        <v>639</v>
      </c>
      <c r="BE137" s="48" t="s">
        <v>735</v>
      </c>
      <c r="BF137" s="48" t="s">
        <v>735</v>
      </c>
      <c r="BG137" s="116" t="s">
        <v>3152</v>
      </c>
      <c r="BH137" s="116" t="s">
        <v>3152</v>
      </c>
      <c r="BI137" s="116" t="s">
        <v>3270</v>
      </c>
      <c r="BJ137" s="116" t="s">
        <v>3270</v>
      </c>
      <c r="BK137" s="116">
        <v>0</v>
      </c>
      <c r="BL137" s="120">
        <v>0</v>
      </c>
      <c r="BM137" s="116">
        <v>0</v>
      </c>
      <c r="BN137" s="120">
        <v>0</v>
      </c>
      <c r="BO137" s="116">
        <v>0</v>
      </c>
      <c r="BP137" s="120">
        <v>0</v>
      </c>
      <c r="BQ137" s="116">
        <v>17</v>
      </c>
      <c r="BR137" s="120">
        <v>100</v>
      </c>
      <c r="BS137" s="116">
        <v>17</v>
      </c>
      <c r="BT137" s="2"/>
      <c r="BU137" s="3"/>
      <c r="BV137" s="3"/>
      <c r="BW137" s="3"/>
      <c r="BX137" s="3"/>
    </row>
    <row r="138" spans="1:76" ht="15">
      <c r="A138" s="64" t="s">
        <v>367</v>
      </c>
      <c r="B138" s="65"/>
      <c r="C138" s="65" t="s">
        <v>64</v>
      </c>
      <c r="D138" s="66">
        <v>178.2712722923775</v>
      </c>
      <c r="E138" s="68"/>
      <c r="F138" s="100" t="s">
        <v>2206</v>
      </c>
      <c r="G138" s="65"/>
      <c r="H138" s="69" t="s">
        <v>367</v>
      </c>
      <c r="I138" s="70"/>
      <c r="J138" s="70"/>
      <c r="K138" s="69" t="s">
        <v>2504</v>
      </c>
      <c r="L138" s="73">
        <v>1</v>
      </c>
      <c r="M138" s="74">
        <v>358.5390319824219</v>
      </c>
      <c r="N138" s="74">
        <v>942.893798828125</v>
      </c>
      <c r="O138" s="75"/>
      <c r="P138" s="76"/>
      <c r="Q138" s="76"/>
      <c r="R138" s="86"/>
      <c r="S138" s="48">
        <v>1</v>
      </c>
      <c r="T138" s="48">
        <v>0</v>
      </c>
      <c r="U138" s="49">
        <v>0</v>
      </c>
      <c r="V138" s="49">
        <v>0.002865</v>
      </c>
      <c r="W138" s="49">
        <v>0.006126</v>
      </c>
      <c r="X138" s="49">
        <v>0.360841</v>
      </c>
      <c r="Y138" s="49">
        <v>0</v>
      </c>
      <c r="Z138" s="49">
        <v>0</v>
      </c>
      <c r="AA138" s="71">
        <v>138</v>
      </c>
      <c r="AB138" s="71"/>
      <c r="AC138" s="72"/>
      <c r="AD138" s="78" t="s">
        <v>1672</v>
      </c>
      <c r="AE138" s="78">
        <v>135</v>
      </c>
      <c r="AF138" s="78">
        <v>2762</v>
      </c>
      <c r="AG138" s="78">
        <v>374</v>
      </c>
      <c r="AH138" s="78">
        <v>131</v>
      </c>
      <c r="AI138" s="78"/>
      <c r="AJ138" s="78" t="s">
        <v>1817</v>
      </c>
      <c r="AK138" s="78" t="s">
        <v>1890</v>
      </c>
      <c r="AL138" s="82" t="s">
        <v>1984</v>
      </c>
      <c r="AM138" s="78"/>
      <c r="AN138" s="80">
        <v>41409.554502314815</v>
      </c>
      <c r="AO138" s="82" t="s">
        <v>2120</v>
      </c>
      <c r="AP138" s="78" t="b">
        <v>0</v>
      </c>
      <c r="AQ138" s="78" t="b">
        <v>0</v>
      </c>
      <c r="AR138" s="78" t="b">
        <v>1</v>
      </c>
      <c r="AS138" s="78"/>
      <c r="AT138" s="78">
        <v>43</v>
      </c>
      <c r="AU138" s="82" t="s">
        <v>2143</v>
      </c>
      <c r="AV138" s="78" t="b">
        <v>0</v>
      </c>
      <c r="AW138" s="78" t="s">
        <v>2211</v>
      </c>
      <c r="AX138" s="82" t="s">
        <v>2347</v>
      </c>
      <c r="AY138" s="78" t="s">
        <v>65</v>
      </c>
      <c r="AZ138" s="78" t="str">
        <f>REPLACE(INDEX(GroupVertices[Group],MATCH(Vertices[[#This Row],[Vertex]],GroupVertices[Vertex],0)),1,1,"")</f>
        <v>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313</v>
      </c>
      <c r="B139" s="65"/>
      <c r="C139" s="65" t="s">
        <v>64</v>
      </c>
      <c r="D139" s="66">
        <v>169.37513102817545</v>
      </c>
      <c r="E139" s="68"/>
      <c r="F139" s="100" t="s">
        <v>918</v>
      </c>
      <c r="G139" s="65"/>
      <c r="H139" s="69" t="s">
        <v>313</v>
      </c>
      <c r="I139" s="70"/>
      <c r="J139" s="70"/>
      <c r="K139" s="69" t="s">
        <v>2505</v>
      </c>
      <c r="L139" s="73">
        <v>1</v>
      </c>
      <c r="M139" s="74">
        <v>3670.56787109375</v>
      </c>
      <c r="N139" s="74">
        <v>8103.9970703125</v>
      </c>
      <c r="O139" s="75"/>
      <c r="P139" s="76"/>
      <c r="Q139" s="76"/>
      <c r="R139" s="86"/>
      <c r="S139" s="48">
        <v>1</v>
      </c>
      <c r="T139" s="48">
        <v>1</v>
      </c>
      <c r="U139" s="49">
        <v>0</v>
      </c>
      <c r="V139" s="49">
        <v>0.002519</v>
      </c>
      <c r="W139" s="49">
        <v>0.003888</v>
      </c>
      <c r="X139" s="49">
        <v>0.39648</v>
      </c>
      <c r="Y139" s="49">
        <v>0</v>
      </c>
      <c r="Z139" s="49">
        <v>1</v>
      </c>
      <c r="AA139" s="71">
        <v>139</v>
      </c>
      <c r="AB139" s="71"/>
      <c r="AC139" s="72"/>
      <c r="AD139" s="78" t="s">
        <v>1673</v>
      </c>
      <c r="AE139" s="78">
        <v>89</v>
      </c>
      <c r="AF139" s="78">
        <v>1253</v>
      </c>
      <c r="AG139" s="78">
        <v>737</v>
      </c>
      <c r="AH139" s="78">
        <v>382</v>
      </c>
      <c r="AI139" s="78"/>
      <c r="AJ139" s="78" t="s">
        <v>1818</v>
      </c>
      <c r="AK139" s="78" t="s">
        <v>1503</v>
      </c>
      <c r="AL139" s="82" t="s">
        <v>1985</v>
      </c>
      <c r="AM139" s="78"/>
      <c r="AN139" s="80">
        <v>39978.91774305556</v>
      </c>
      <c r="AO139" s="82" t="s">
        <v>2121</v>
      </c>
      <c r="AP139" s="78" t="b">
        <v>0</v>
      </c>
      <c r="AQ139" s="78" t="b">
        <v>0</v>
      </c>
      <c r="AR139" s="78" t="b">
        <v>0</v>
      </c>
      <c r="AS139" s="78"/>
      <c r="AT139" s="78">
        <v>15</v>
      </c>
      <c r="AU139" s="82" t="s">
        <v>2143</v>
      </c>
      <c r="AV139" s="78" t="b">
        <v>0</v>
      </c>
      <c r="AW139" s="78" t="s">
        <v>2211</v>
      </c>
      <c r="AX139" s="82" t="s">
        <v>2348</v>
      </c>
      <c r="AY139" s="78" t="s">
        <v>66</v>
      </c>
      <c r="AZ139" s="78" t="str">
        <f>REPLACE(INDEX(GroupVertices[Group],MATCH(Vertices[[#This Row],[Vertex]],GroupVertices[Vertex],0)),1,1,"")</f>
        <v>3</v>
      </c>
      <c r="BA139" s="48"/>
      <c r="BB139" s="48"/>
      <c r="BC139" s="48"/>
      <c r="BD139" s="48"/>
      <c r="BE139" s="48" t="s">
        <v>747</v>
      </c>
      <c r="BF139" s="48" t="s">
        <v>747</v>
      </c>
      <c r="BG139" s="116" t="s">
        <v>3153</v>
      </c>
      <c r="BH139" s="116" t="s">
        <v>3153</v>
      </c>
      <c r="BI139" s="116" t="s">
        <v>3271</v>
      </c>
      <c r="BJ139" s="116" t="s">
        <v>3271</v>
      </c>
      <c r="BK139" s="116">
        <v>0</v>
      </c>
      <c r="BL139" s="120">
        <v>0</v>
      </c>
      <c r="BM139" s="116">
        <v>0</v>
      </c>
      <c r="BN139" s="120">
        <v>0</v>
      </c>
      <c r="BO139" s="116">
        <v>0</v>
      </c>
      <c r="BP139" s="120">
        <v>0</v>
      </c>
      <c r="BQ139" s="116">
        <v>14</v>
      </c>
      <c r="BR139" s="120">
        <v>100</v>
      </c>
      <c r="BS139" s="116">
        <v>14</v>
      </c>
      <c r="BT139" s="2"/>
      <c r="BU139" s="3"/>
      <c r="BV139" s="3"/>
      <c r="BW139" s="3"/>
      <c r="BX139" s="3"/>
    </row>
    <row r="140" spans="1:76" ht="15">
      <c r="A140" s="64" t="s">
        <v>314</v>
      </c>
      <c r="B140" s="65"/>
      <c r="C140" s="65" t="s">
        <v>64</v>
      </c>
      <c r="D140" s="66">
        <v>174.38621126314678</v>
      </c>
      <c r="E140" s="68"/>
      <c r="F140" s="100" t="s">
        <v>919</v>
      </c>
      <c r="G140" s="65"/>
      <c r="H140" s="69" t="s">
        <v>314</v>
      </c>
      <c r="I140" s="70"/>
      <c r="J140" s="70"/>
      <c r="K140" s="69" t="s">
        <v>2506</v>
      </c>
      <c r="L140" s="73">
        <v>1</v>
      </c>
      <c r="M140" s="74">
        <v>1511.9976806640625</v>
      </c>
      <c r="N140" s="74">
        <v>2480.975830078125</v>
      </c>
      <c r="O140" s="75"/>
      <c r="P140" s="76"/>
      <c r="Q140" s="76"/>
      <c r="R140" s="86"/>
      <c r="S140" s="48">
        <v>0</v>
      </c>
      <c r="T140" s="48">
        <v>2</v>
      </c>
      <c r="U140" s="49">
        <v>0</v>
      </c>
      <c r="V140" s="49">
        <v>0.00289</v>
      </c>
      <c r="W140" s="49">
        <v>0.008541</v>
      </c>
      <c r="X140" s="49">
        <v>0.589615</v>
      </c>
      <c r="Y140" s="49">
        <v>0.5</v>
      </c>
      <c r="Z140" s="49">
        <v>0</v>
      </c>
      <c r="AA140" s="71">
        <v>140</v>
      </c>
      <c r="AB140" s="71"/>
      <c r="AC140" s="72"/>
      <c r="AD140" s="78" t="s">
        <v>1674</v>
      </c>
      <c r="AE140" s="78">
        <v>2596</v>
      </c>
      <c r="AF140" s="78">
        <v>2103</v>
      </c>
      <c r="AG140" s="78">
        <v>4327</v>
      </c>
      <c r="AH140" s="78">
        <v>27963</v>
      </c>
      <c r="AI140" s="78"/>
      <c r="AJ140" s="78" t="s">
        <v>1819</v>
      </c>
      <c r="AK140" s="78" t="s">
        <v>1844</v>
      </c>
      <c r="AL140" s="82" t="s">
        <v>1986</v>
      </c>
      <c r="AM140" s="78"/>
      <c r="AN140" s="80">
        <v>42017.79435185185</v>
      </c>
      <c r="AO140" s="82" t="s">
        <v>2122</v>
      </c>
      <c r="AP140" s="78" t="b">
        <v>1</v>
      </c>
      <c r="AQ140" s="78" t="b">
        <v>0</v>
      </c>
      <c r="AR140" s="78" t="b">
        <v>1</v>
      </c>
      <c r="AS140" s="78"/>
      <c r="AT140" s="78">
        <v>31</v>
      </c>
      <c r="AU140" s="82" t="s">
        <v>2143</v>
      </c>
      <c r="AV140" s="78" t="b">
        <v>0</v>
      </c>
      <c r="AW140" s="78" t="s">
        <v>2211</v>
      </c>
      <c r="AX140" s="82" t="s">
        <v>2349</v>
      </c>
      <c r="AY140" s="78" t="s">
        <v>66</v>
      </c>
      <c r="AZ140" s="78" t="str">
        <f>REPLACE(INDEX(GroupVertices[Group],MATCH(Vertices[[#This Row],[Vertex]],GroupVertices[Vertex],0)),1,1,"")</f>
        <v>2</v>
      </c>
      <c r="BA140" s="48"/>
      <c r="BB140" s="48"/>
      <c r="BC140" s="48"/>
      <c r="BD140" s="48"/>
      <c r="BE140" s="48" t="s">
        <v>708</v>
      </c>
      <c r="BF140" s="48" t="s">
        <v>708</v>
      </c>
      <c r="BG140" s="116" t="s">
        <v>3143</v>
      </c>
      <c r="BH140" s="116" t="s">
        <v>3143</v>
      </c>
      <c r="BI140" s="116" t="s">
        <v>3261</v>
      </c>
      <c r="BJ140" s="116" t="s">
        <v>3261</v>
      </c>
      <c r="BK140" s="116">
        <v>0</v>
      </c>
      <c r="BL140" s="120">
        <v>0</v>
      </c>
      <c r="BM140" s="116">
        <v>0</v>
      </c>
      <c r="BN140" s="120">
        <v>0</v>
      </c>
      <c r="BO140" s="116">
        <v>0</v>
      </c>
      <c r="BP140" s="120">
        <v>0</v>
      </c>
      <c r="BQ140" s="116">
        <v>15</v>
      </c>
      <c r="BR140" s="120">
        <v>100</v>
      </c>
      <c r="BS140" s="116">
        <v>15</v>
      </c>
      <c r="BT140" s="2"/>
      <c r="BU140" s="3"/>
      <c r="BV140" s="3"/>
      <c r="BW140" s="3"/>
      <c r="BX140" s="3"/>
    </row>
    <row r="141" spans="1:76" ht="15">
      <c r="A141" s="64" t="s">
        <v>315</v>
      </c>
      <c r="B141" s="65"/>
      <c r="C141" s="65" t="s">
        <v>64</v>
      </c>
      <c r="D141" s="66">
        <v>165.60208238066764</v>
      </c>
      <c r="E141" s="68"/>
      <c r="F141" s="100" t="s">
        <v>920</v>
      </c>
      <c r="G141" s="65"/>
      <c r="H141" s="69" t="s">
        <v>315</v>
      </c>
      <c r="I141" s="70"/>
      <c r="J141" s="70"/>
      <c r="K141" s="69" t="s">
        <v>2507</v>
      </c>
      <c r="L141" s="73">
        <v>6.732885926942934</v>
      </c>
      <c r="M141" s="74">
        <v>6378.9501953125</v>
      </c>
      <c r="N141" s="74">
        <v>899.5481567382812</v>
      </c>
      <c r="O141" s="75"/>
      <c r="P141" s="76"/>
      <c r="Q141" s="76"/>
      <c r="R141" s="86"/>
      <c r="S141" s="48">
        <v>0</v>
      </c>
      <c r="T141" s="48">
        <v>6</v>
      </c>
      <c r="U141" s="49">
        <v>5</v>
      </c>
      <c r="V141" s="49">
        <v>0.001866</v>
      </c>
      <c r="W141" s="49">
        <v>0.001141</v>
      </c>
      <c r="X141" s="49">
        <v>1.179192</v>
      </c>
      <c r="Y141" s="49">
        <v>0.16666666666666666</v>
      </c>
      <c r="Z141" s="49">
        <v>0</v>
      </c>
      <c r="AA141" s="71">
        <v>141</v>
      </c>
      <c r="AB141" s="71"/>
      <c r="AC141" s="72"/>
      <c r="AD141" s="78" t="s">
        <v>1675</v>
      </c>
      <c r="AE141" s="78">
        <v>820</v>
      </c>
      <c r="AF141" s="78">
        <v>613</v>
      </c>
      <c r="AG141" s="78">
        <v>1698</v>
      </c>
      <c r="AH141" s="78">
        <v>3510</v>
      </c>
      <c r="AI141" s="78"/>
      <c r="AJ141" s="78" t="s">
        <v>1820</v>
      </c>
      <c r="AK141" s="78" t="s">
        <v>1511</v>
      </c>
      <c r="AL141" s="82" t="s">
        <v>1987</v>
      </c>
      <c r="AM141" s="78"/>
      <c r="AN141" s="80">
        <v>40984.337858796294</v>
      </c>
      <c r="AO141" s="82" t="s">
        <v>2123</v>
      </c>
      <c r="AP141" s="78" t="b">
        <v>0</v>
      </c>
      <c r="AQ141" s="78" t="b">
        <v>0</v>
      </c>
      <c r="AR141" s="78" t="b">
        <v>0</v>
      </c>
      <c r="AS141" s="78"/>
      <c r="AT141" s="78">
        <v>13</v>
      </c>
      <c r="AU141" s="82" t="s">
        <v>2143</v>
      </c>
      <c r="AV141" s="78" t="b">
        <v>0</v>
      </c>
      <c r="AW141" s="78" t="s">
        <v>2211</v>
      </c>
      <c r="AX141" s="82" t="s">
        <v>2350</v>
      </c>
      <c r="AY141" s="78" t="s">
        <v>66</v>
      </c>
      <c r="AZ141" s="78" t="str">
        <f>REPLACE(INDEX(GroupVertices[Group],MATCH(Vertices[[#This Row],[Vertex]],GroupVertices[Vertex],0)),1,1,"")</f>
        <v>8</v>
      </c>
      <c r="BA141" s="48"/>
      <c r="BB141" s="48"/>
      <c r="BC141" s="48"/>
      <c r="BD141" s="48"/>
      <c r="BE141" s="48" t="s">
        <v>674</v>
      </c>
      <c r="BF141" s="48" t="s">
        <v>674</v>
      </c>
      <c r="BG141" s="116" t="s">
        <v>3154</v>
      </c>
      <c r="BH141" s="116" t="s">
        <v>3154</v>
      </c>
      <c r="BI141" s="116" t="s">
        <v>3259</v>
      </c>
      <c r="BJ141" s="116" t="s">
        <v>3259</v>
      </c>
      <c r="BK141" s="116">
        <v>2</v>
      </c>
      <c r="BL141" s="120">
        <v>13.333333333333334</v>
      </c>
      <c r="BM141" s="116">
        <v>0</v>
      </c>
      <c r="BN141" s="120">
        <v>0</v>
      </c>
      <c r="BO141" s="116">
        <v>0</v>
      </c>
      <c r="BP141" s="120">
        <v>0</v>
      </c>
      <c r="BQ141" s="116">
        <v>13</v>
      </c>
      <c r="BR141" s="120">
        <v>86.66666666666667</v>
      </c>
      <c r="BS141" s="116">
        <v>15</v>
      </c>
      <c r="BT141" s="2"/>
      <c r="BU141" s="3"/>
      <c r="BV141" s="3"/>
      <c r="BW141" s="3"/>
      <c r="BX141" s="3"/>
    </row>
    <row r="142" spans="1:76" ht="15">
      <c r="A142" s="64" t="s">
        <v>317</v>
      </c>
      <c r="B142" s="65"/>
      <c r="C142" s="65" t="s">
        <v>64</v>
      </c>
      <c r="D142" s="66">
        <v>168.52029969397447</v>
      </c>
      <c r="E142" s="68"/>
      <c r="F142" s="100" t="s">
        <v>921</v>
      </c>
      <c r="G142" s="65"/>
      <c r="H142" s="69" t="s">
        <v>317</v>
      </c>
      <c r="I142" s="70"/>
      <c r="J142" s="70"/>
      <c r="K142" s="69" t="s">
        <v>2508</v>
      </c>
      <c r="L142" s="73">
        <v>6.732885926942934</v>
      </c>
      <c r="M142" s="74">
        <v>5879.30859375</v>
      </c>
      <c r="N142" s="74">
        <v>2130.841552734375</v>
      </c>
      <c r="O142" s="75"/>
      <c r="P142" s="76"/>
      <c r="Q142" s="76"/>
      <c r="R142" s="86"/>
      <c r="S142" s="48">
        <v>0</v>
      </c>
      <c r="T142" s="48">
        <v>6</v>
      </c>
      <c r="U142" s="49">
        <v>5</v>
      </c>
      <c r="V142" s="49">
        <v>0.001866</v>
      </c>
      <c r="W142" s="49">
        <v>0.001141</v>
      </c>
      <c r="X142" s="49">
        <v>1.179192</v>
      </c>
      <c r="Y142" s="49">
        <v>0.16666666666666666</v>
      </c>
      <c r="Z142" s="49">
        <v>0</v>
      </c>
      <c r="AA142" s="71">
        <v>142</v>
      </c>
      <c r="AB142" s="71"/>
      <c r="AC142" s="72"/>
      <c r="AD142" s="78" t="s">
        <v>1676</v>
      </c>
      <c r="AE142" s="78">
        <v>2776</v>
      </c>
      <c r="AF142" s="78">
        <v>1108</v>
      </c>
      <c r="AG142" s="78">
        <v>15216</v>
      </c>
      <c r="AH142" s="78">
        <v>16096</v>
      </c>
      <c r="AI142" s="78"/>
      <c r="AJ142" s="78" t="s">
        <v>1821</v>
      </c>
      <c r="AK142" s="78" t="s">
        <v>1891</v>
      </c>
      <c r="AL142" s="82" t="s">
        <v>1983</v>
      </c>
      <c r="AM142" s="78"/>
      <c r="AN142" s="80">
        <v>41509.5141087963</v>
      </c>
      <c r="AO142" s="82" t="s">
        <v>2124</v>
      </c>
      <c r="AP142" s="78" t="b">
        <v>0</v>
      </c>
      <c r="AQ142" s="78" t="b">
        <v>0</v>
      </c>
      <c r="AR142" s="78" t="b">
        <v>1</v>
      </c>
      <c r="AS142" s="78"/>
      <c r="AT142" s="78">
        <v>76</v>
      </c>
      <c r="AU142" s="82" t="s">
        <v>2143</v>
      </c>
      <c r="AV142" s="78" t="b">
        <v>0</v>
      </c>
      <c r="AW142" s="78" t="s">
        <v>2211</v>
      </c>
      <c r="AX142" s="82" t="s">
        <v>2351</v>
      </c>
      <c r="AY142" s="78" t="s">
        <v>66</v>
      </c>
      <c r="AZ142" s="78" t="str">
        <f>REPLACE(INDEX(GroupVertices[Group],MATCH(Vertices[[#This Row],[Vertex]],GroupVertices[Vertex],0)),1,1,"")</f>
        <v>8</v>
      </c>
      <c r="BA142" s="48"/>
      <c r="BB142" s="48"/>
      <c r="BC142" s="48"/>
      <c r="BD142" s="48"/>
      <c r="BE142" s="48" t="s">
        <v>674</v>
      </c>
      <c r="BF142" s="48" t="s">
        <v>674</v>
      </c>
      <c r="BG142" s="116" t="s">
        <v>3154</v>
      </c>
      <c r="BH142" s="116" t="s">
        <v>3154</v>
      </c>
      <c r="BI142" s="116" t="s">
        <v>3259</v>
      </c>
      <c r="BJ142" s="116" t="s">
        <v>3259</v>
      </c>
      <c r="BK142" s="116">
        <v>2</v>
      </c>
      <c r="BL142" s="120">
        <v>13.333333333333334</v>
      </c>
      <c r="BM142" s="116">
        <v>0</v>
      </c>
      <c r="BN142" s="120">
        <v>0</v>
      </c>
      <c r="BO142" s="116">
        <v>0</v>
      </c>
      <c r="BP142" s="120">
        <v>0</v>
      </c>
      <c r="BQ142" s="116">
        <v>13</v>
      </c>
      <c r="BR142" s="120">
        <v>86.66666666666667</v>
      </c>
      <c r="BS142" s="116">
        <v>15</v>
      </c>
      <c r="BT142" s="2"/>
      <c r="BU142" s="3"/>
      <c r="BV142" s="3"/>
      <c r="BW142" s="3"/>
      <c r="BX142" s="3"/>
    </row>
    <row r="143" spans="1:76" ht="15">
      <c r="A143" s="64" t="s">
        <v>318</v>
      </c>
      <c r="B143" s="65"/>
      <c r="C143" s="65" t="s">
        <v>64</v>
      </c>
      <c r="D143" s="66">
        <v>169.4222941362693</v>
      </c>
      <c r="E143" s="68"/>
      <c r="F143" s="100" t="s">
        <v>2207</v>
      </c>
      <c r="G143" s="65"/>
      <c r="H143" s="69" t="s">
        <v>318</v>
      </c>
      <c r="I143" s="70"/>
      <c r="J143" s="70"/>
      <c r="K143" s="69" t="s">
        <v>2509</v>
      </c>
      <c r="L143" s="73">
        <v>1</v>
      </c>
      <c r="M143" s="74">
        <v>1907.5692138671875</v>
      </c>
      <c r="N143" s="74">
        <v>1271.6343994140625</v>
      </c>
      <c r="O143" s="75"/>
      <c r="P143" s="76"/>
      <c r="Q143" s="76"/>
      <c r="R143" s="86"/>
      <c r="S143" s="48">
        <v>1</v>
      </c>
      <c r="T143" s="48">
        <v>3</v>
      </c>
      <c r="U143" s="49">
        <v>0</v>
      </c>
      <c r="V143" s="49">
        <v>0.003401</v>
      </c>
      <c r="W143" s="49">
        <v>0.017764</v>
      </c>
      <c r="X143" s="49">
        <v>1.02484</v>
      </c>
      <c r="Y143" s="49">
        <v>0.6666666666666666</v>
      </c>
      <c r="Z143" s="49">
        <v>0</v>
      </c>
      <c r="AA143" s="71">
        <v>143</v>
      </c>
      <c r="AB143" s="71"/>
      <c r="AC143" s="72"/>
      <c r="AD143" s="78" t="s">
        <v>1677</v>
      </c>
      <c r="AE143" s="78">
        <v>399</v>
      </c>
      <c r="AF143" s="78">
        <v>1261</v>
      </c>
      <c r="AG143" s="78">
        <v>2708</v>
      </c>
      <c r="AH143" s="78">
        <v>3394</v>
      </c>
      <c r="AI143" s="78"/>
      <c r="AJ143" s="78" t="s">
        <v>1822</v>
      </c>
      <c r="AK143" s="78" t="s">
        <v>1505</v>
      </c>
      <c r="AL143" s="82" t="s">
        <v>1988</v>
      </c>
      <c r="AM143" s="78"/>
      <c r="AN143" s="80">
        <v>40220.468773148146</v>
      </c>
      <c r="AO143" s="82" t="s">
        <v>2125</v>
      </c>
      <c r="AP143" s="78" t="b">
        <v>0</v>
      </c>
      <c r="AQ143" s="78" t="b">
        <v>0</v>
      </c>
      <c r="AR143" s="78" t="b">
        <v>0</v>
      </c>
      <c r="AS143" s="78"/>
      <c r="AT143" s="78">
        <v>34</v>
      </c>
      <c r="AU143" s="82" t="s">
        <v>2143</v>
      </c>
      <c r="AV143" s="78" t="b">
        <v>0</v>
      </c>
      <c r="AW143" s="78" t="s">
        <v>2211</v>
      </c>
      <c r="AX143" s="82" t="s">
        <v>2352</v>
      </c>
      <c r="AY143" s="78" t="s">
        <v>66</v>
      </c>
      <c r="AZ143" s="78" t="str">
        <f>REPLACE(INDEX(GroupVertices[Group],MATCH(Vertices[[#This Row],[Vertex]],GroupVertices[Vertex],0)),1,1,"")</f>
        <v>2</v>
      </c>
      <c r="BA143" s="48"/>
      <c r="BB143" s="48"/>
      <c r="BC143" s="48"/>
      <c r="BD143" s="48"/>
      <c r="BE143" s="48" t="s">
        <v>751</v>
      </c>
      <c r="BF143" s="48" t="s">
        <v>751</v>
      </c>
      <c r="BG143" s="116" t="s">
        <v>3155</v>
      </c>
      <c r="BH143" s="116" t="s">
        <v>3155</v>
      </c>
      <c r="BI143" s="116" t="s">
        <v>3272</v>
      </c>
      <c r="BJ143" s="116" t="s">
        <v>3272</v>
      </c>
      <c r="BK143" s="116">
        <v>0</v>
      </c>
      <c r="BL143" s="120">
        <v>0</v>
      </c>
      <c r="BM143" s="116">
        <v>0</v>
      </c>
      <c r="BN143" s="120">
        <v>0</v>
      </c>
      <c r="BO143" s="116">
        <v>0</v>
      </c>
      <c r="BP143" s="120">
        <v>0</v>
      </c>
      <c r="BQ143" s="116">
        <v>7</v>
      </c>
      <c r="BR143" s="120">
        <v>100</v>
      </c>
      <c r="BS143" s="116">
        <v>7</v>
      </c>
      <c r="BT143" s="2"/>
      <c r="BU143" s="3"/>
      <c r="BV143" s="3"/>
      <c r="BW143" s="3"/>
      <c r="BX143" s="3"/>
    </row>
    <row r="144" spans="1:76" ht="15">
      <c r="A144" s="64" t="s">
        <v>319</v>
      </c>
      <c r="B144" s="65"/>
      <c r="C144" s="65" t="s">
        <v>64</v>
      </c>
      <c r="D144" s="66">
        <v>244.8596855323789</v>
      </c>
      <c r="E144" s="68"/>
      <c r="F144" s="100" t="s">
        <v>2208</v>
      </c>
      <c r="G144" s="65"/>
      <c r="H144" s="69" t="s">
        <v>319</v>
      </c>
      <c r="I144" s="70"/>
      <c r="J144" s="70"/>
      <c r="K144" s="69" t="s">
        <v>2510</v>
      </c>
      <c r="L144" s="73">
        <v>1</v>
      </c>
      <c r="M144" s="74">
        <v>2067.3125</v>
      </c>
      <c r="N144" s="74">
        <v>1803.4085693359375</v>
      </c>
      <c r="O144" s="75"/>
      <c r="P144" s="76"/>
      <c r="Q144" s="76"/>
      <c r="R144" s="86"/>
      <c r="S144" s="48">
        <v>0</v>
      </c>
      <c r="T144" s="48">
        <v>4</v>
      </c>
      <c r="U144" s="49">
        <v>0</v>
      </c>
      <c r="V144" s="49">
        <v>0.003401</v>
      </c>
      <c r="W144" s="49">
        <v>0.017764</v>
      </c>
      <c r="X144" s="49">
        <v>1.02484</v>
      </c>
      <c r="Y144" s="49">
        <v>0.6666666666666666</v>
      </c>
      <c r="Z144" s="49">
        <v>0</v>
      </c>
      <c r="AA144" s="71">
        <v>144</v>
      </c>
      <c r="AB144" s="71"/>
      <c r="AC144" s="72"/>
      <c r="AD144" s="78" t="s">
        <v>1678</v>
      </c>
      <c r="AE144" s="78">
        <v>921</v>
      </c>
      <c r="AF144" s="78">
        <v>14057</v>
      </c>
      <c r="AG144" s="78">
        <v>51473</v>
      </c>
      <c r="AH144" s="78">
        <v>6211</v>
      </c>
      <c r="AI144" s="78"/>
      <c r="AJ144" s="78" t="s">
        <v>1823</v>
      </c>
      <c r="AK144" s="78" t="s">
        <v>1505</v>
      </c>
      <c r="AL144" s="82" t="s">
        <v>1989</v>
      </c>
      <c r="AM144" s="78"/>
      <c r="AN144" s="80">
        <v>40032.44488425926</v>
      </c>
      <c r="AO144" s="82" t="s">
        <v>2126</v>
      </c>
      <c r="AP144" s="78" t="b">
        <v>0</v>
      </c>
      <c r="AQ144" s="78" t="b">
        <v>0</v>
      </c>
      <c r="AR144" s="78" t="b">
        <v>1</v>
      </c>
      <c r="AS144" s="78"/>
      <c r="AT144" s="78">
        <v>214</v>
      </c>
      <c r="AU144" s="82" t="s">
        <v>2158</v>
      </c>
      <c r="AV144" s="78" t="b">
        <v>1</v>
      </c>
      <c r="AW144" s="78" t="s">
        <v>2211</v>
      </c>
      <c r="AX144" s="82" t="s">
        <v>2353</v>
      </c>
      <c r="AY144" s="78" t="s">
        <v>66</v>
      </c>
      <c r="AZ144" s="78" t="str">
        <f>REPLACE(INDEX(GroupVertices[Group],MATCH(Vertices[[#This Row],[Vertex]],GroupVertices[Vertex],0)),1,1,"")</f>
        <v>2</v>
      </c>
      <c r="BA144" s="48"/>
      <c r="BB144" s="48"/>
      <c r="BC144" s="48"/>
      <c r="BD144" s="48"/>
      <c r="BE144" s="48" t="s">
        <v>751</v>
      </c>
      <c r="BF144" s="48" t="s">
        <v>751</v>
      </c>
      <c r="BG144" s="116" t="s">
        <v>3156</v>
      </c>
      <c r="BH144" s="116" t="s">
        <v>3156</v>
      </c>
      <c r="BI144" s="116" t="s">
        <v>3273</v>
      </c>
      <c r="BJ144" s="116" t="s">
        <v>3273</v>
      </c>
      <c r="BK144" s="116">
        <v>0</v>
      </c>
      <c r="BL144" s="120">
        <v>0</v>
      </c>
      <c r="BM144" s="116">
        <v>0</v>
      </c>
      <c r="BN144" s="120">
        <v>0</v>
      </c>
      <c r="BO144" s="116">
        <v>0</v>
      </c>
      <c r="BP144" s="120">
        <v>0</v>
      </c>
      <c r="BQ144" s="116">
        <v>9</v>
      </c>
      <c r="BR144" s="120">
        <v>100</v>
      </c>
      <c r="BS144" s="116">
        <v>9</v>
      </c>
      <c r="BT144" s="2"/>
      <c r="BU144" s="3"/>
      <c r="BV144" s="3"/>
      <c r="BW144" s="3"/>
      <c r="BX144" s="3"/>
    </row>
    <row r="145" spans="1:76" ht="15">
      <c r="A145" s="64" t="s">
        <v>320</v>
      </c>
      <c r="B145" s="65"/>
      <c r="C145" s="65" t="s">
        <v>64</v>
      </c>
      <c r="D145" s="66">
        <v>162.39499103028598</v>
      </c>
      <c r="E145" s="68"/>
      <c r="F145" s="100" t="s">
        <v>922</v>
      </c>
      <c r="G145" s="65"/>
      <c r="H145" s="69" t="s">
        <v>320</v>
      </c>
      <c r="I145" s="70"/>
      <c r="J145" s="70"/>
      <c r="K145" s="69" t="s">
        <v>2511</v>
      </c>
      <c r="L145" s="73">
        <v>1</v>
      </c>
      <c r="M145" s="74">
        <v>9485.7314453125</v>
      </c>
      <c r="N145" s="74">
        <v>8490.3271484375</v>
      </c>
      <c r="O145" s="75"/>
      <c r="P145" s="76"/>
      <c r="Q145" s="76"/>
      <c r="R145" s="86"/>
      <c r="S145" s="48">
        <v>1</v>
      </c>
      <c r="T145" s="48">
        <v>1</v>
      </c>
      <c r="U145" s="49">
        <v>0</v>
      </c>
      <c r="V145" s="49">
        <v>0</v>
      </c>
      <c r="W145" s="49">
        <v>0</v>
      </c>
      <c r="X145" s="49">
        <v>0.999997</v>
      </c>
      <c r="Y145" s="49">
        <v>0</v>
      </c>
      <c r="Z145" s="49" t="s">
        <v>2596</v>
      </c>
      <c r="AA145" s="71">
        <v>145</v>
      </c>
      <c r="AB145" s="71"/>
      <c r="AC145" s="72"/>
      <c r="AD145" s="78" t="s">
        <v>1679</v>
      </c>
      <c r="AE145" s="78">
        <v>121</v>
      </c>
      <c r="AF145" s="78">
        <v>69</v>
      </c>
      <c r="AG145" s="78">
        <v>369</v>
      </c>
      <c r="AH145" s="78">
        <v>1417</v>
      </c>
      <c r="AI145" s="78"/>
      <c r="AJ145" s="78" t="s">
        <v>1824</v>
      </c>
      <c r="AK145" s="78" t="s">
        <v>1892</v>
      </c>
      <c r="AL145" s="82" t="s">
        <v>1990</v>
      </c>
      <c r="AM145" s="78"/>
      <c r="AN145" s="80">
        <v>42928.331354166665</v>
      </c>
      <c r="AO145" s="82" t="s">
        <v>2127</v>
      </c>
      <c r="AP145" s="78" t="b">
        <v>0</v>
      </c>
      <c r="AQ145" s="78" t="b">
        <v>0</v>
      </c>
      <c r="AR145" s="78" t="b">
        <v>0</v>
      </c>
      <c r="AS145" s="78"/>
      <c r="AT145" s="78">
        <v>0</v>
      </c>
      <c r="AU145" s="82" t="s">
        <v>2143</v>
      </c>
      <c r="AV145" s="78" t="b">
        <v>0</v>
      </c>
      <c r="AW145" s="78" t="s">
        <v>2211</v>
      </c>
      <c r="AX145" s="82" t="s">
        <v>2354</v>
      </c>
      <c r="AY145" s="78" t="s">
        <v>66</v>
      </c>
      <c r="AZ145" s="78" t="str">
        <f>REPLACE(INDEX(GroupVertices[Group],MATCH(Vertices[[#This Row],[Vertex]],GroupVertices[Vertex],0)),1,1,"")</f>
        <v>6</v>
      </c>
      <c r="BA145" s="48" t="s">
        <v>618</v>
      </c>
      <c r="BB145" s="48" t="s">
        <v>618</v>
      </c>
      <c r="BC145" s="48" t="s">
        <v>639</v>
      </c>
      <c r="BD145" s="48" t="s">
        <v>639</v>
      </c>
      <c r="BE145" s="48" t="s">
        <v>752</v>
      </c>
      <c r="BF145" s="48" t="s">
        <v>752</v>
      </c>
      <c r="BG145" s="116" t="s">
        <v>3157</v>
      </c>
      <c r="BH145" s="116" t="s">
        <v>3157</v>
      </c>
      <c r="BI145" s="116" t="s">
        <v>3274</v>
      </c>
      <c r="BJ145" s="116" t="s">
        <v>3274</v>
      </c>
      <c r="BK145" s="116">
        <v>0</v>
      </c>
      <c r="BL145" s="120">
        <v>0</v>
      </c>
      <c r="BM145" s="116">
        <v>0</v>
      </c>
      <c r="BN145" s="120">
        <v>0</v>
      </c>
      <c r="BO145" s="116">
        <v>0</v>
      </c>
      <c r="BP145" s="120">
        <v>0</v>
      </c>
      <c r="BQ145" s="116">
        <v>21</v>
      </c>
      <c r="BR145" s="120">
        <v>100</v>
      </c>
      <c r="BS145" s="116">
        <v>21</v>
      </c>
      <c r="BT145" s="2"/>
      <c r="BU145" s="3"/>
      <c r="BV145" s="3"/>
      <c r="BW145" s="3"/>
      <c r="BX145" s="3"/>
    </row>
    <row r="146" spans="1:76" ht="15">
      <c r="A146" s="64" t="s">
        <v>321</v>
      </c>
      <c r="B146" s="65"/>
      <c r="C146" s="65" t="s">
        <v>64</v>
      </c>
      <c r="D146" s="66">
        <v>164.42890006683317</v>
      </c>
      <c r="E146" s="68"/>
      <c r="F146" s="100" t="s">
        <v>923</v>
      </c>
      <c r="G146" s="65"/>
      <c r="H146" s="69" t="s">
        <v>321</v>
      </c>
      <c r="I146" s="70"/>
      <c r="J146" s="70"/>
      <c r="K146" s="69" t="s">
        <v>2512</v>
      </c>
      <c r="L146" s="73">
        <v>1</v>
      </c>
      <c r="M146" s="74">
        <v>8849.017578125</v>
      </c>
      <c r="N146" s="74">
        <v>8490.3271484375</v>
      </c>
      <c r="O146" s="75"/>
      <c r="P146" s="76"/>
      <c r="Q146" s="76"/>
      <c r="R146" s="86"/>
      <c r="S146" s="48">
        <v>1</v>
      </c>
      <c r="T146" s="48">
        <v>1</v>
      </c>
      <c r="U146" s="49">
        <v>0</v>
      </c>
      <c r="V146" s="49">
        <v>0</v>
      </c>
      <c r="W146" s="49">
        <v>0</v>
      </c>
      <c r="X146" s="49">
        <v>0.999997</v>
      </c>
      <c r="Y146" s="49">
        <v>0</v>
      </c>
      <c r="Z146" s="49" t="s">
        <v>2596</v>
      </c>
      <c r="AA146" s="71">
        <v>146</v>
      </c>
      <c r="AB146" s="71"/>
      <c r="AC146" s="72"/>
      <c r="AD146" s="78" t="s">
        <v>1680</v>
      </c>
      <c r="AE146" s="78">
        <v>171</v>
      </c>
      <c r="AF146" s="78">
        <v>414</v>
      </c>
      <c r="AG146" s="78">
        <v>24977</v>
      </c>
      <c r="AH146" s="78">
        <v>97</v>
      </c>
      <c r="AI146" s="78"/>
      <c r="AJ146" s="78" t="s">
        <v>1825</v>
      </c>
      <c r="AK146" s="78" t="s">
        <v>1503</v>
      </c>
      <c r="AL146" s="82" t="s">
        <v>1991</v>
      </c>
      <c r="AM146" s="78"/>
      <c r="AN146" s="80">
        <v>40538.54650462963</v>
      </c>
      <c r="AO146" s="82" t="s">
        <v>2128</v>
      </c>
      <c r="AP146" s="78" t="b">
        <v>0</v>
      </c>
      <c r="AQ146" s="78" t="b">
        <v>0</v>
      </c>
      <c r="AR146" s="78" t="b">
        <v>0</v>
      </c>
      <c r="AS146" s="78"/>
      <c r="AT146" s="78">
        <v>143</v>
      </c>
      <c r="AU146" s="82" t="s">
        <v>2157</v>
      </c>
      <c r="AV146" s="78" t="b">
        <v>0</v>
      </c>
      <c r="AW146" s="78" t="s">
        <v>2211</v>
      </c>
      <c r="AX146" s="82" t="s">
        <v>2355</v>
      </c>
      <c r="AY146" s="78" t="s">
        <v>66</v>
      </c>
      <c r="AZ146" s="78" t="str">
        <f>REPLACE(INDEX(GroupVertices[Group],MATCH(Vertices[[#This Row],[Vertex]],GroupVertices[Vertex],0)),1,1,"")</f>
        <v>6</v>
      </c>
      <c r="BA146" s="48" t="s">
        <v>3018</v>
      </c>
      <c r="BB146" s="48" t="s">
        <v>3018</v>
      </c>
      <c r="BC146" s="48" t="s">
        <v>635</v>
      </c>
      <c r="BD146" s="48" t="s">
        <v>635</v>
      </c>
      <c r="BE146" s="48" t="s">
        <v>754</v>
      </c>
      <c r="BF146" s="48" t="s">
        <v>3071</v>
      </c>
      <c r="BG146" s="116" t="s">
        <v>3158</v>
      </c>
      <c r="BH146" s="116" t="s">
        <v>3190</v>
      </c>
      <c r="BI146" s="116" t="s">
        <v>3275</v>
      </c>
      <c r="BJ146" s="116" t="s">
        <v>3292</v>
      </c>
      <c r="BK146" s="116">
        <v>0</v>
      </c>
      <c r="BL146" s="120">
        <v>0</v>
      </c>
      <c r="BM146" s="116">
        <v>0</v>
      </c>
      <c r="BN146" s="120">
        <v>0</v>
      </c>
      <c r="BO146" s="116">
        <v>0</v>
      </c>
      <c r="BP146" s="120">
        <v>0</v>
      </c>
      <c r="BQ146" s="116">
        <v>47</v>
      </c>
      <c r="BR146" s="120">
        <v>100</v>
      </c>
      <c r="BS146" s="116">
        <v>47</v>
      </c>
      <c r="BT146" s="2"/>
      <c r="BU146" s="3"/>
      <c r="BV146" s="3"/>
      <c r="BW146" s="3"/>
      <c r="BX146" s="3"/>
    </row>
    <row r="147" spans="1:76" ht="15">
      <c r="A147" s="64" t="s">
        <v>322</v>
      </c>
      <c r="B147" s="65"/>
      <c r="C147" s="65" t="s">
        <v>64</v>
      </c>
      <c r="D147" s="66">
        <v>329.57052305744133</v>
      </c>
      <c r="E147" s="68"/>
      <c r="F147" s="100" t="s">
        <v>924</v>
      </c>
      <c r="G147" s="65"/>
      <c r="H147" s="69" t="s">
        <v>322</v>
      </c>
      <c r="I147" s="70"/>
      <c r="J147" s="70"/>
      <c r="K147" s="69" t="s">
        <v>2513</v>
      </c>
      <c r="L147" s="73">
        <v>1</v>
      </c>
      <c r="M147" s="74">
        <v>632.8395385742188</v>
      </c>
      <c r="N147" s="74">
        <v>7510.52783203125</v>
      </c>
      <c r="O147" s="75"/>
      <c r="P147" s="76"/>
      <c r="Q147" s="76"/>
      <c r="R147" s="86"/>
      <c r="S147" s="48">
        <v>0</v>
      </c>
      <c r="T147" s="48">
        <v>1</v>
      </c>
      <c r="U147" s="49">
        <v>0</v>
      </c>
      <c r="V147" s="49">
        <v>0.00304</v>
      </c>
      <c r="W147" s="49">
        <v>0.007257</v>
      </c>
      <c r="X147" s="49">
        <v>0.368253</v>
      </c>
      <c r="Y147" s="49">
        <v>0</v>
      </c>
      <c r="Z147" s="49">
        <v>0</v>
      </c>
      <c r="AA147" s="71">
        <v>147</v>
      </c>
      <c r="AB147" s="71"/>
      <c r="AC147" s="72"/>
      <c r="AD147" s="78" t="s">
        <v>1681</v>
      </c>
      <c r="AE147" s="78">
        <v>7950</v>
      </c>
      <c r="AF147" s="78">
        <v>28426</v>
      </c>
      <c r="AG147" s="78">
        <v>22458</v>
      </c>
      <c r="AH147" s="78">
        <v>961</v>
      </c>
      <c r="AI147" s="78"/>
      <c r="AJ147" s="78" t="s">
        <v>1826</v>
      </c>
      <c r="AK147" s="78" t="s">
        <v>1503</v>
      </c>
      <c r="AL147" s="82" t="s">
        <v>1992</v>
      </c>
      <c r="AM147" s="78"/>
      <c r="AN147" s="80">
        <v>40129.58113425926</v>
      </c>
      <c r="AO147" s="82" t="s">
        <v>2129</v>
      </c>
      <c r="AP147" s="78" t="b">
        <v>0</v>
      </c>
      <c r="AQ147" s="78" t="b">
        <v>0</v>
      </c>
      <c r="AR147" s="78" t="b">
        <v>1</v>
      </c>
      <c r="AS147" s="78"/>
      <c r="AT147" s="78">
        <v>984</v>
      </c>
      <c r="AU147" s="82" t="s">
        <v>2153</v>
      </c>
      <c r="AV147" s="78" t="b">
        <v>0</v>
      </c>
      <c r="AW147" s="78" t="s">
        <v>2211</v>
      </c>
      <c r="AX147" s="82" t="s">
        <v>2356</v>
      </c>
      <c r="AY147" s="78" t="s">
        <v>66</v>
      </c>
      <c r="AZ147" s="78" t="str">
        <f>REPLACE(INDEX(GroupVertices[Group],MATCH(Vertices[[#This Row],[Vertex]],GroupVertices[Vertex],0)),1,1,"")</f>
        <v>1</v>
      </c>
      <c r="BA147" s="48" t="s">
        <v>621</v>
      </c>
      <c r="BB147" s="48" t="s">
        <v>621</v>
      </c>
      <c r="BC147" s="48" t="s">
        <v>645</v>
      </c>
      <c r="BD147" s="48" t="s">
        <v>645</v>
      </c>
      <c r="BE147" s="48" t="s">
        <v>3051</v>
      </c>
      <c r="BF147" s="48" t="s">
        <v>3051</v>
      </c>
      <c r="BG147" s="116" t="s">
        <v>3159</v>
      </c>
      <c r="BH147" s="116" t="s">
        <v>3159</v>
      </c>
      <c r="BI147" s="116" t="s">
        <v>3276</v>
      </c>
      <c r="BJ147" s="116" t="s">
        <v>3276</v>
      </c>
      <c r="BK147" s="116">
        <v>2</v>
      </c>
      <c r="BL147" s="120">
        <v>6.25</v>
      </c>
      <c r="BM147" s="116">
        <v>0</v>
      </c>
      <c r="BN147" s="120">
        <v>0</v>
      </c>
      <c r="BO147" s="116">
        <v>0</v>
      </c>
      <c r="BP147" s="120">
        <v>0</v>
      </c>
      <c r="BQ147" s="116">
        <v>30</v>
      </c>
      <c r="BR147" s="120">
        <v>93.75</v>
      </c>
      <c r="BS147" s="116">
        <v>32</v>
      </c>
      <c r="BT147" s="2"/>
      <c r="BU147" s="3"/>
      <c r="BV147" s="3"/>
      <c r="BW147" s="3"/>
      <c r="BX147" s="3"/>
    </row>
    <row r="148" spans="1:76" ht="15">
      <c r="A148" s="64" t="s">
        <v>368</v>
      </c>
      <c r="B148" s="65"/>
      <c r="C148" s="65" t="s">
        <v>64</v>
      </c>
      <c r="D148" s="66">
        <v>169.3869218051989</v>
      </c>
      <c r="E148" s="68"/>
      <c r="F148" s="100" t="s">
        <v>2209</v>
      </c>
      <c r="G148" s="65"/>
      <c r="H148" s="69" t="s">
        <v>368</v>
      </c>
      <c r="I148" s="70"/>
      <c r="J148" s="70"/>
      <c r="K148" s="69" t="s">
        <v>2514</v>
      </c>
      <c r="L148" s="73">
        <v>1</v>
      </c>
      <c r="M148" s="74">
        <v>1044.890380859375</v>
      </c>
      <c r="N148" s="74">
        <v>7594.640625</v>
      </c>
      <c r="O148" s="75"/>
      <c r="P148" s="76"/>
      <c r="Q148" s="76"/>
      <c r="R148" s="86"/>
      <c r="S148" s="48">
        <v>2</v>
      </c>
      <c r="T148" s="48">
        <v>0</v>
      </c>
      <c r="U148" s="49">
        <v>0</v>
      </c>
      <c r="V148" s="49">
        <v>0.003049</v>
      </c>
      <c r="W148" s="49">
        <v>0.008785</v>
      </c>
      <c r="X148" s="49">
        <v>0.592011</v>
      </c>
      <c r="Y148" s="49">
        <v>1</v>
      </c>
      <c r="Z148" s="49">
        <v>0</v>
      </c>
      <c r="AA148" s="71">
        <v>148</v>
      </c>
      <c r="AB148" s="71"/>
      <c r="AC148" s="72"/>
      <c r="AD148" s="78" t="s">
        <v>1682</v>
      </c>
      <c r="AE148" s="78">
        <v>850</v>
      </c>
      <c r="AF148" s="78">
        <v>1255</v>
      </c>
      <c r="AG148" s="78">
        <v>1558</v>
      </c>
      <c r="AH148" s="78">
        <v>2425</v>
      </c>
      <c r="AI148" s="78"/>
      <c r="AJ148" s="78" t="s">
        <v>1827</v>
      </c>
      <c r="AK148" s="78" t="s">
        <v>1859</v>
      </c>
      <c r="AL148" s="82" t="s">
        <v>1993</v>
      </c>
      <c r="AM148" s="78"/>
      <c r="AN148" s="80">
        <v>41800.39241898148</v>
      </c>
      <c r="AO148" s="82" t="s">
        <v>2130</v>
      </c>
      <c r="AP148" s="78" t="b">
        <v>0</v>
      </c>
      <c r="AQ148" s="78" t="b">
        <v>0</v>
      </c>
      <c r="AR148" s="78" t="b">
        <v>1</v>
      </c>
      <c r="AS148" s="78"/>
      <c r="AT148" s="78">
        <v>22</v>
      </c>
      <c r="AU148" s="82" t="s">
        <v>2143</v>
      </c>
      <c r="AV148" s="78" t="b">
        <v>0</v>
      </c>
      <c r="AW148" s="78" t="s">
        <v>2211</v>
      </c>
      <c r="AX148" s="82" t="s">
        <v>2357</v>
      </c>
      <c r="AY148" s="78" t="s">
        <v>65</v>
      </c>
      <c r="AZ148" s="78" t="str">
        <f>REPLACE(INDEX(GroupVertices[Group],MATCH(Vertices[[#This Row],[Vertex]],GroupVertices[Vertex],0)),1,1,"")</f>
        <v>1</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323</v>
      </c>
      <c r="B149" s="65"/>
      <c r="C149" s="65" t="s">
        <v>64</v>
      </c>
      <c r="D149" s="66">
        <v>654.1529283478138</v>
      </c>
      <c r="E149" s="68"/>
      <c r="F149" s="100" t="s">
        <v>925</v>
      </c>
      <c r="G149" s="65"/>
      <c r="H149" s="69" t="s">
        <v>323</v>
      </c>
      <c r="I149" s="70"/>
      <c r="J149" s="70"/>
      <c r="K149" s="69" t="s">
        <v>2515</v>
      </c>
      <c r="L149" s="73">
        <v>35.39731556165761</v>
      </c>
      <c r="M149" s="74">
        <v>1295.92529296875</v>
      </c>
      <c r="N149" s="74">
        <v>6407.46044921875</v>
      </c>
      <c r="O149" s="75"/>
      <c r="P149" s="76"/>
      <c r="Q149" s="76"/>
      <c r="R149" s="86"/>
      <c r="S149" s="48">
        <v>7</v>
      </c>
      <c r="T149" s="48">
        <v>2</v>
      </c>
      <c r="U149" s="49">
        <v>30</v>
      </c>
      <c r="V149" s="49">
        <v>0.003135</v>
      </c>
      <c r="W149" s="49">
        <v>0.014187</v>
      </c>
      <c r="X149" s="49">
        <v>2.105962</v>
      </c>
      <c r="Y149" s="49">
        <v>0.125</v>
      </c>
      <c r="Z149" s="49">
        <v>0.125</v>
      </c>
      <c r="AA149" s="71">
        <v>149</v>
      </c>
      <c r="AB149" s="71"/>
      <c r="AC149" s="72"/>
      <c r="AD149" s="78" t="s">
        <v>1683</v>
      </c>
      <c r="AE149" s="78">
        <v>1175</v>
      </c>
      <c r="AF149" s="78">
        <v>83483</v>
      </c>
      <c r="AG149" s="78">
        <v>22688</v>
      </c>
      <c r="AH149" s="78">
        <v>13619</v>
      </c>
      <c r="AI149" s="78"/>
      <c r="AJ149" s="78" t="s">
        <v>1828</v>
      </c>
      <c r="AK149" s="78" t="s">
        <v>1503</v>
      </c>
      <c r="AL149" s="82" t="s">
        <v>1994</v>
      </c>
      <c r="AM149" s="78"/>
      <c r="AN149" s="80">
        <v>39966.27611111111</v>
      </c>
      <c r="AO149" s="82" t="s">
        <v>2131</v>
      </c>
      <c r="AP149" s="78" t="b">
        <v>0</v>
      </c>
      <c r="AQ149" s="78" t="b">
        <v>0</v>
      </c>
      <c r="AR149" s="78" t="b">
        <v>0</v>
      </c>
      <c r="AS149" s="78"/>
      <c r="AT149" s="78">
        <v>1122</v>
      </c>
      <c r="AU149" s="82" t="s">
        <v>2159</v>
      </c>
      <c r="AV149" s="78" t="b">
        <v>1</v>
      </c>
      <c r="AW149" s="78" t="s">
        <v>2211</v>
      </c>
      <c r="AX149" s="82" t="s">
        <v>2358</v>
      </c>
      <c r="AY149" s="78" t="s">
        <v>66</v>
      </c>
      <c r="AZ149" s="78" t="str">
        <f>REPLACE(INDEX(GroupVertices[Group],MATCH(Vertices[[#This Row],[Vertex]],GroupVertices[Vertex],0)),1,1,"")</f>
        <v>1</v>
      </c>
      <c r="BA149" s="48" t="s">
        <v>621</v>
      </c>
      <c r="BB149" s="48" t="s">
        <v>621</v>
      </c>
      <c r="BC149" s="48" t="s">
        <v>645</v>
      </c>
      <c r="BD149" s="48" t="s">
        <v>645</v>
      </c>
      <c r="BE149" s="48" t="s">
        <v>757</v>
      </c>
      <c r="BF149" s="48" t="s">
        <v>757</v>
      </c>
      <c r="BG149" s="116" t="s">
        <v>3160</v>
      </c>
      <c r="BH149" s="116" t="s">
        <v>3160</v>
      </c>
      <c r="BI149" s="116" t="s">
        <v>3277</v>
      </c>
      <c r="BJ149" s="116" t="s">
        <v>3277</v>
      </c>
      <c r="BK149" s="116">
        <v>2</v>
      </c>
      <c r="BL149" s="120">
        <v>6.0606060606060606</v>
      </c>
      <c r="BM149" s="116">
        <v>0</v>
      </c>
      <c r="BN149" s="120">
        <v>0</v>
      </c>
      <c r="BO149" s="116">
        <v>0</v>
      </c>
      <c r="BP149" s="120">
        <v>0</v>
      </c>
      <c r="BQ149" s="116">
        <v>31</v>
      </c>
      <c r="BR149" s="120">
        <v>93.93939393939394</v>
      </c>
      <c r="BS149" s="116">
        <v>33</v>
      </c>
      <c r="BT149" s="2"/>
      <c r="BU149" s="3"/>
      <c r="BV149" s="3"/>
      <c r="BW149" s="3"/>
      <c r="BX149" s="3"/>
    </row>
    <row r="150" spans="1:76" ht="15">
      <c r="A150" s="64" t="s">
        <v>324</v>
      </c>
      <c r="B150" s="65"/>
      <c r="C150" s="65" t="s">
        <v>64</v>
      </c>
      <c r="D150" s="66">
        <v>168.68537057230293</v>
      </c>
      <c r="E150" s="68"/>
      <c r="F150" s="100" t="s">
        <v>926</v>
      </c>
      <c r="G150" s="65"/>
      <c r="H150" s="69" t="s">
        <v>324</v>
      </c>
      <c r="I150" s="70"/>
      <c r="J150" s="70"/>
      <c r="K150" s="69" t="s">
        <v>2516</v>
      </c>
      <c r="L150" s="73">
        <v>1</v>
      </c>
      <c r="M150" s="74">
        <v>1531.0584716796875</v>
      </c>
      <c r="N150" s="74">
        <v>7789.87158203125</v>
      </c>
      <c r="O150" s="75"/>
      <c r="P150" s="76"/>
      <c r="Q150" s="76"/>
      <c r="R150" s="86"/>
      <c r="S150" s="48">
        <v>0</v>
      </c>
      <c r="T150" s="48">
        <v>2</v>
      </c>
      <c r="U150" s="49">
        <v>0</v>
      </c>
      <c r="V150" s="49">
        <v>0.003049</v>
      </c>
      <c r="W150" s="49">
        <v>0.008785</v>
      </c>
      <c r="X150" s="49">
        <v>0.592011</v>
      </c>
      <c r="Y150" s="49">
        <v>1</v>
      </c>
      <c r="Z150" s="49">
        <v>0</v>
      </c>
      <c r="AA150" s="71">
        <v>150</v>
      </c>
      <c r="AB150" s="71"/>
      <c r="AC150" s="72"/>
      <c r="AD150" s="78" t="s">
        <v>1684</v>
      </c>
      <c r="AE150" s="78">
        <v>497</v>
      </c>
      <c r="AF150" s="78">
        <v>1136</v>
      </c>
      <c r="AG150" s="78">
        <v>132151</v>
      </c>
      <c r="AH150" s="78">
        <v>652</v>
      </c>
      <c r="AI150" s="78"/>
      <c r="AJ150" s="78" t="s">
        <v>1829</v>
      </c>
      <c r="AK150" s="78"/>
      <c r="AL150" s="78"/>
      <c r="AM150" s="78"/>
      <c r="AN150" s="80">
        <v>40899.66746527778</v>
      </c>
      <c r="AO150" s="82" t="s">
        <v>2132</v>
      </c>
      <c r="AP150" s="78" t="b">
        <v>1</v>
      </c>
      <c r="AQ150" s="78" t="b">
        <v>0</v>
      </c>
      <c r="AR150" s="78" t="b">
        <v>1</v>
      </c>
      <c r="AS150" s="78"/>
      <c r="AT150" s="78">
        <v>34</v>
      </c>
      <c r="AU150" s="82" t="s">
        <v>2143</v>
      </c>
      <c r="AV150" s="78" t="b">
        <v>0</v>
      </c>
      <c r="AW150" s="78" t="s">
        <v>2211</v>
      </c>
      <c r="AX150" s="82" t="s">
        <v>2359</v>
      </c>
      <c r="AY150" s="78" t="s">
        <v>66</v>
      </c>
      <c r="AZ150" s="78" t="str">
        <f>REPLACE(INDEX(GroupVertices[Group],MATCH(Vertices[[#This Row],[Vertex]],GroupVertices[Vertex],0)),1,1,"")</f>
        <v>1</v>
      </c>
      <c r="BA150" s="48"/>
      <c r="BB150" s="48"/>
      <c r="BC150" s="48"/>
      <c r="BD150" s="48"/>
      <c r="BE150" s="48" t="s">
        <v>758</v>
      </c>
      <c r="BF150" s="48" t="s">
        <v>758</v>
      </c>
      <c r="BG150" s="116" t="s">
        <v>3161</v>
      </c>
      <c r="BH150" s="116" t="s">
        <v>3161</v>
      </c>
      <c r="BI150" s="116" t="s">
        <v>3278</v>
      </c>
      <c r="BJ150" s="116" t="s">
        <v>3278</v>
      </c>
      <c r="BK150" s="116">
        <v>2</v>
      </c>
      <c r="BL150" s="120">
        <v>9.523809523809524</v>
      </c>
      <c r="BM150" s="116">
        <v>0</v>
      </c>
      <c r="BN150" s="120">
        <v>0</v>
      </c>
      <c r="BO150" s="116">
        <v>0</v>
      </c>
      <c r="BP150" s="120">
        <v>0</v>
      </c>
      <c r="BQ150" s="116">
        <v>19</v>
      </c>
      <c r="BR150" s="120">
        <v>90.47619047619048</v>
      </c>
      <c r="BS150" s="116">
        <v>21</v>
      </c>
      <c r="BT150" s="2"/>
      <c r="BU150" s="3"/>
      <c r="BV150" s="3"/>
      <c r="BW150" s="3"/>
      <c r="BX150" s="3"/>
    </row>
    <row r="151" spans="1:76" ht="15">
      <c r="A151" s="64" t="s">
        <v>325</v>
      </c>
      <c r="B151" s="65"/>
      <c r="C151" s="65" t="s">
        <v>64</v>
      </c>
      <c r="D151" s="66">
        <v>162.21223398642232</v>
      </c>
      <c r="E151" s="68"/>
      <c r="F151" s="100" t="s">
        <v>927</v>
      </c>
      <c r="G151" s="65"/>
      <c r="H151" s="69" t="s">
        <v>325</v>
      </c>
      <c r="I151" s="70"/>
      <c r="J151" s="70"/>
      <c r="K151" s="69" t="s">
        <v>2517</v>
      </c>
      <c r="L151" s="73">
        <v>1</v>
      </c>
      <c r="M151" s="74">
        <v>8212.3037109375</v>
      </c>
      <c r="N151" s="74">
        <v>8490.3271484375</v>
      </c>
      <c r="O151" s="75"/>
      <c r="P151" s="76"/>
      <c r="Q151" s="76"/>
      <c r="R151" s="86"/>
      <c r="S151" s="48">
        <v>1</v>
      </c>
      <c r="T151" s="48">
        <v>1</v>
      </c>
      <c r="U151" s="49">
        <v>0</v>
      </c>
      <c r="V151" s="49">
        <v>0</v>
      </c>
      <c r="W151" s="49">
        <v>0</v>
      </c>
      <c r="X151" s="49">
        <v>0.999997</v>
      </c>
      <c r="Y151" s="49">
        <v>0</v>
      </c>
      <c r="Z151" s="49" t="s">
        <v>2596</v>
      </c>
      <c r="AA151" s="71">
        <v>151</v>
      </c>
      <c r="AB151" s="71"/>
      <c r="AC151" s="72"/>
      <c r="AD151" s="78" t="s">
        <v>1685</v>
      </c>
      <c r="AE151" s="78">
        <v>114</v>
      </c>
      <c r="AF151" s="78">
        <v>38</v>
      </c>
      <c r="AG151" s="78">
        <v>333</v>
      </c>
      <c r="AH151" s="78">
        <v>148</v>
      </c>
      <c r="AI151" s="78"/>
      <c r="AJ151" s="78" t="s">
        <v>1830</v>
      </c>
      <c r="AK151" s="78" t="s">
        <v>1893</v>
      </c>
      <c r="AL151" s="78"/>
      <c r="AM151" s="78"/>
      <c r="AN151" s="80">
        <v>41537.69824074074</v>
      </c>
      <c r="AO151" s="82" t="s">
        <v>2133</v>
      </c>
      <c r="AP151" s="78" t="b">
        <v>0</v>
      </c>
      <c r="AQ151" s="78" t="b">
        <v>0</v>
      </c>
      <c r="AR151" s="78" t="b">
        <v>1</v>
      </c>
      <c r="AS151" s="78"/>
      <c r="AT151" s="78">
        <v>0</v>
      </c>
      <c r="AU151" s="82" t="s">
        <v>2157</v>
      </c>
      <c r="AV151" s="78" t="b">
        <v>0</v>
      </c>
      <c r="AW151" s="78" t="s">
        <v>2211</v>
      </c>
      <c r="AX151" s="82" t="s">
        <v>2360</v>
      </c>
      <c r="AY151" s="78" t="s">
        <v>66</v>
      </c>
      <c r="AZ151" s="78" t="str">
        <f>REPLACE(INDEX(GroupVertices[Group],MATCH(Vertices[[#This Row],[Vertex]],GroupVertices[Vertex],0)),1,1,"")</f>
        <v>6</v>
      </c>
      <c r="BA151" s="48" t="s">
        <v>622</v>
      </c>
      <c r="BB151" s="48" t="s">
        <v>622</v>
      </c>
      <c r="BC151" s="48" t="s">
        <v>635</v>
      </c>
      <c r="BD151" s="48" t="s">
        <v>635</v>
      </c>
      <c r="BE151" s="48" t="s">
        <v>759</v>
      </c>
      <c r="BF151" s="48" t="s">
        <v>759</v>
      </c>
      <c r="BG151" s="116" t="s">
        <v>3162</v>
      </c>
      <c r="BH151" s="116" t="s">
        <v>3162</v>
      </c>
      <c r="BI151" s="116" t="s">
        <v>3279</v>
      </c>
      <c r="BJ151" s="116" t="s">
        <v>3279</v>
      </c>
      <c r="BK151" s="116">
        <v>0</v>
      </c>
      <c r="BL151" s="120">
        <v>0</v>
      </c>
      <c r="BM151" s="116">
        <v>0</v>
      </c>
      <c r="BN151" s="120">
        <v>0</v>
      </c>
      <c r="BO151" s="116">
        <v>0</v>
      </c>
      <c r="BP151" s="120">
        <v>0</v>
      </c>
      <c r="BQ151" s="116">
        <v>13</v>
      </c>
      <c r="BR151" s="120">
        <v>100</v>
      </c>
      <c r="BS151" s="116">
        <v>13</v>
      </c>
      <c r="BT151" s="2"/>
      <c r="BU151" s="3"/>
      <c r="BV151" s="3"/>
      <c r="BW151" s="3"/>
      <c r="BX151" s="3"/>
    </row>
    <row r="152" spans="1:76" ht="15">
      <c r="A152" s="64" t="s">
        <v>326</v>
      </c>
      <c r="B152" s="65"/>
      <c r="C152" s="65" t="s">
        <v>64</v>
      </c>
      <c r="D152" s="66">
        <v>170.55420873052165</v>
      </c>
      <c r="E152" s="68"/>
      <c r="F152" s="100" t="s">
        <v>928</v>
      </c>
      <c r="G152" s="65"/>
      <c r="H152" s="69" t="s">
        <v>326</v>
      </c>
      <c r="I152" s="70"/>
      <c r="J152" s="70"/>
      <c r="K152" s="69" t="s">
        <v>2518</v>
      </c>
      <c r="L152" s="73">
        <v>1</v>
      </c>
      <c r="M152" s="74">
        <v>1814.156005859375</v>
      </c>
      <c r="N152" s="74">
        <v>6200.48583984375</v>
      </c>
      <c r="O152" s="75"/>
      <c r="P152" s="76"/>
      <c r="Q152" s="76"/>
      <c r="R152" s="86"/>
      <c r="S152" s="48">
        <v>0</v>
      </c>
      <c r="T152" s="48">
        <v>2</v>
      </c>
      <c r="U152" s="49">
        <v>0</v>
      </c>
      <c r="V152" s="49">
        <v>0.003049</v>
      </c>
      <c r="W152" s="49">
        <v>0.008785</v>
      </c>
      <c r="X152" s="49">
        <v>0.592011</v>
      </c>
      <c r="Y152" s="49">
        <v>1</v>
      </c>
      <c r="Z152" s="49">
        <v>0</v>
      </c>
      <c r="AA152" s="71">
        <v>152</v>
      </c>
      <c r="AB152" s="71"/>
      <c r="AC152" s="72"/>
      <c r="AD152" s="78" t="s">
        <v>1686</v>
      </c>
      <c r="AE152" s="78">
        <v>1649</v>
      </c>
      <c r="AF152" s="78">
        <v>1453</v>
      </c>
      <c r="AG152" s="78">
        <v>66827</v>
      </c>
      <c r="AH152" s="78">
        <v>176525</v>
      </c>
      <c r="AI152" s="78"/>
      <c r="AJ152" s="78" t="s">
        <v>1831</v>
      </c>
      <c r="AK152" s="78" t="s">
        <v>1894</v>
      </c>
      <c r="AL152" s="78"/>
      <c r="AM152" s="78"/>
      <c r="AN152" s="80">
        <v>42349.523368055554</v>
      </c>
      <c r="AO152" s="82" t="s">
        <v>2134</v>
      </c>
      <c r="AP152" s="78" t="b">
        <v>1</v>
      </c>
      <c r="AQ152" s="78" t="b">
        <v>0</v>
      </c>
      <c r="AR152" s="78" t="b">
        <v>1</v>
      </c>
      <c r="AS152" s="78"/>
      <c r="AT152" s="78">
        <v>435</v>
      </c>
      <c r="AU152" s="78"/>
      <c r="AV152" s="78" t="b">
        <v>0</v>
      </c>
      <c r="AW152" s="78" t="s">
        <v>2211</v>
      </c>
      <c r="AX152" s="82" t="s">
        <v>2361</v>
      </c>
      <c r="AY152" s="78" t="s">
        <v>66</v>
      </c>
      <c r="AZ152" s="78" t="str">
        <f>REPLACE(INDEX(GroupVertices[Group],MATCH(Vertices[[#This Row],[Vertex]],GroupVertices[Vertex],0)),1,1,"")</f>
        <v>1</v>
      </c>
      <c r="BA152" s="48"/>
      <c r="BB152" s="48"/>
      <c r="BC152" s="48"/>
      <c r="BD152" s="48"/>
      <c r="BE152" s="48" t="s">
        <v>758</v>
      </c>
      <c r="BF152" s="48" t="s">
        <v>758</v>
      </c>
      <c r="BG152" s="116" t="s">
        <v>3161</v>
      </c>
      <c r="BH152" s="116" t="s">
        <v>3161</v>
      </c>
      <c r="BI152" s="116" t="s">
        <v>3278</v>
      </c>
      <c r="BJ152" s="116" t="s">
        <v>3278</v>
      </c>
      <c r="BK152" s="116">
        <v>2</v>
      </c>
      <c r="BL152" s="120">
        <v>9.523809523809524</v>
      </c>
      <c r="BM152" s="116">
        <v>0</v>
      </c>
      <c r="BN152" s="120">
        <v>0</v>
      </c>
      <c r="BO152" s="116">
        <v>0</v>
      </c>
      <c r="BP152" s="120">
        <v>0</v>
      </c>
      <c r="BQ152" s="116">
        <v>19</v>
      </c>
      <c r="BR152" s="120">
        <v>90.47619047619048</v>
      </c>
      <c r="BS152" s="116">
        <v>21</v>
      </c>
      <c r="BT152" s="2"/>
      <c r="BU152" s="3"/>
      <c r="BV152" s="3"/>
      <c r="BW152" s="3"/>
      <c r="BX152" s="3"/>
    </row>
    <row r="153" spans="1:76" ht="15">
      <c r="A153" s="64" t="s">
        <v>327</v>
      </c>
      <c r="B153" s="65"/>
      <c r="C153" s="65" t="s">
        <v>64</v>
      </c>
      <c r="D153" s="66">
        <v>166.19751662035245</v>
      </c>
      <c r="E153" s="68"/>
      <c r="F153" s="100" t="s">
        <v>929</v>
      </c>
      <c r="G153" s="65"/>
      <c r="H153" s="69" t="s">
        <v>327</v>
      </c>
      <c r="I153" s="70"/>
      <c r="J153" s="70"/>
      <c r="K153" s="69" t="s">
        <v>2519</v>
      </c>
      <c r="L153" s="73">
        <v>1</v>
      </c>
      <c r="M153" s="74">
        <v>8738.5673828125</v>
      </c>
      <c r="N153" s="74">
        <v>1252.81591796875</v>
      </c>
      <c r="O153" s="75"/>
      <c r="P153" s="76"/>
      <c r="Q153" s="76"/>
      <c r="R153" s="86"/>
      <c r="S153" s="48">
        <v>2</v>
      </c>
      <c r="T153" s="48">
        <v>1</v>
      </c>
      <c r="U153" s="49">
        <v>0</v>
      </c>
      <c r="V153" s="49">
        <v>1</v>
      </c>
      <c r="W153" s="49">
        <v>0</v>
      </c>
      <c r="X153" s="49">
        <v>1.298241</v>
      </c>
      <c r="Y153" s="49">
        <v>0</v>
      </c>
      <c r="Z153" s="49">
        <v>0</v>
      </c>
      <c r="AA153" s="71">
        <v>153</v>
      </c>
      <c r="AB153" s="71"/>
      <c r="AC153" s="72"/>
      <c r="AD153" s="78" t="s">
        <v>1687</v>
      </c>
      <c r="AE153" s="78">
        <v>788</v>
      </c>
      <c r="AF153" s="78">
        <v>714</v>
      </c>
      <c r="AG153" s="78">
        <v>10015</v>
      </c>
      <c r="AH153" s="78">
        <v>1060</v>
      </c>
      <c r="AI153" s="78"/>
      <c r="AJ153" s="78" t="s">
        <v>1832</v>
      </c>
      <c r="AK153" s="78" t="s">
        <v>1895</v>
      </c>
      <c r="AL153" s="82" t="s">
        <v>1995</v>
      </c>
      <c r="AM153" s="78"/>
      <c r="AN153" s="80">
        <v>40750.80734953703</v>
      </c>
      <c r="AO153" s="82" t="s">
        <v>2135</v>
      </c>
      <c r="AP153" s="78" t="b">
        <v>1</v>
      </c>
      <c r="AQ153" s="78" t="b">
        <v>0</v>
      </c>
      <c r="AR153" s="78" t="b">
        <v>1</v>
      </c>
      <c r="AS153" s="78"/>
      <c r="AT153" s="78">
        <v>18</v>
      </c>
      <c r="AU153" s="82" t="s">
        <v>2143</v>
      </c>
      <c r="AV153" s="78" t="b">
        <v>0</v>
      </c>
      <c r="AW153" s="78" t="s">
        <v>2211</v>
      </c>
      <c r="AX153" s="82" t="s">
        <v>2362</v>
      </c>
      <c r="AY153" s="78" t="s">
        <v>66</v>
      </c>
      <c r="AZ153" s="78" t="str">
        <f>REPLACE(INDEX(GroupVertices[Group],MATCH(Vertices[[#This Row],[Vertex]],GroupVertices[Vertex],0)),1,1,"")</f>
        <v>13</v>
      </c>
      <c r="BA153" s="48" t="s">
        <v>623</v>
      </c>
      <c r="BB153" s="48" t="s">
        <v>623</v>
      </c>
      <c r="BC153" s="48" t="s">
        <v>657</v>
      </c>
      <c r="BD153" s="48" t="s">
        <v>657</v>
      </c>
      <c r="BE153" s="48" t="s">
        <v>760</v>
      </c>
      <c r="BF153" s="48" t="s">
        <v>760</v>
      </c>
      <c r="BG153" s="116" t="s">
        <v>2814</v>
      </c>
      <c r="BH153" s="116" t="s">
        <v>2814</v>
      </c>
      <c r="BI153" s="116" t="s">
        <v>2941</v>
      </c>
      <c r="BJ153" s="116" t="s">
        <v>2941</v>
      </c>
      <c r="BK153" s="116">
        <v>1</v>
      </c>
      <c r="BL153" s="120">
        <v>2.5641025641025643</v>
      </c>
      <c r="BM153" s="116">
        <v>1</v>
      </c>
      <c r="BN153" s="120">
        <v>2.5641025641025643</v>
      </c>
      <c r="BO153" s="116">
        <v>0</v>
      </c>
      <c r="BP153" s="120">
        <v>0</v>
      </c>
      <c r="BQ153" s="116">
        <v>37</v>
      </c>
      <c r="BR153" s="120">
        <v>94.87179487179488</v>
      </c>
      <c r="BS153" s="116">
        <v>39</v>
      </c>
      <c r="BT153" s="2"/>
      <c r="BU153" s="3"/>
      <c r="BV153" s="3"/>
      <c r="BW153" s="3"/>
      <c r="BX153" s="3"/>
    </row>
    <row r="154" spans="1:76" ht="15">
      <c r="A154" s="64" t="s">
        <v>328</v>
      </c>
      <c r="B154" s="65"/>
      <c r="C154" s="65" t="s">
        <v>64</v>
      </c>
      <c r="D154" s="66">
        <v>162</v>
      </c>
      <c r="E154" s="68"/>
      <c r="F154" s="100" t="s">
        <v>930</v>
      </c>
      <c r="G154" s="65"/>
      <c r="H154" s="69" t="s">
        <v>328</v>
      </c>
      <c r="I154" s="70"/>
      <c r="J154" s="70"/>
      <c r="K154" s="69" t="s">
        <v>2520</v>
      </c>
      <c r="L154" s="73">
        <v>1</v>
      </c>
      <c r="M154" s="74">
        <v>8738.5673828125</v>
      </c>
      <c r="N154" s="74">
        <v>652.8758544921875</v>
      </c>
      <c r="O154" s="75"/>
      <c r="P154" s="76"/>
      <c r="Q154" s="76"/>
      <c r="R154" s="86"/>
      <c r="S154" s="48">
        <v>0</v>
      </c>
      <c r="T154" s="48">
        <v>1</v>
      </c>
      <c r="U154" s="49">
        <v>0</v>
      </c>
      <c r="V154" s="49">
        <v>1</v>
      </c>
      <c r="W154" s="49">
        <v>0</v>
      </c>
      <c r="X154" s="49">
        <v>0.701752</v>
      </c>
      <c r="Y154" s="49">
        <v>0</v>
      </c>
      <c r="Z154" s="49">
        <v>0</v>
      </c>
      <c r="AA154" s="71">
        <v>154</v>
      </c>
      <c r="AB154" s="71"/>
      <c r="AC154" s="72"/>
      <c r="AD154" s="78" t="s">
        <v>1688</v>
      </c>
      <c r="AE154" s="78">
        <v>18</v>
      </c>
      <c r="AF154" s="78">
        <v>2</v>
      </c>
      <c r="AG154" s="78">
        <v>43</v>
      </c>
      <c r="AH154" s="78">
        <v>12</v>
      </c>
      <c r="AI154" s="78"/>
      <c r="AJ154" s="78"/>
      <c r="AK154" s="78"/>
      <c r="AL154" s="78"/>
      <c r="AM154" s="78"/>
      <c r="AN154" s="80">
        <v>43143.37966435185</v>
      </c>
      <c r="AO154" s="78"/>
      <c r="AP154" s="78" t="b">
        <v>1</v>
      </c>
      <c r="AQ154" s="78" t="b">
        <v>0</v>
      </c>
      <c r="AR154" s="78" t="b">
        <v>0</v>
      </c>
      <c r="AS154" s="78"/>
      <c r="AT154" s="78">
        <v>0</v>
      </c>
      <c r="AU154" s="78"/>
      <c r="AV154" s="78" t="b">
        <v>0</v>
      </c>
      <c r="AW154" s="78" t="s">
        <v>2211</v>
      </c>
      <c r="AX154" s="82" t="s">
        <v>2363</v>
      </c>
      <c r="AY154" s="78" t="s">
        <v>66</v>
      </c>
      <c r="AZ154" s="78" t="str">
        <f>REPLACE(INDEX(GroupVertices[Group],MATCH(Vertices[[#This Row],[Vertex]],GroupVertices[Vertex],0)),1,1,"")</f>
        <v>13</v>
      </c>
      <c r="BA154" s="48"/>
      <c r="BB154" s="48"/>
      <c r="BC154" s="48"/>
      <c r="BD154" s="48"/>
      <c r="BE154" s="48"/>
      <c r="BF154" s="48"/>
      <c r="BG154" s="116" t="s">
        <v>3163</v>
      </c>
      <c r="BH154" s="116" t="s">
        <v>3163</v>
      </c>
      <c r="BI154" s="116" t="s">
        <v>3280</v>
      </c>
      <c r="BJ154" s="116" t="s">
        <v>3280</v>
      </c>
      <c r="BK154" s="116">
        <v>1</v>
      </c>
      <c r="BL154" s="120">
        <v>4.761904761904762</v>
      </c>
      <c r="BM154" s="116">
        <v>0</v>
      </c>
      <c r="BN154" s="120">
        <v>0</v>
      </c>
      <c r="BO154" s="116">
        <v>0</v>
      </c>
      <c r="BP154" s="120">
        <v>0</v>
      </c>
      <c r="BQ154" s="116">
        <v>20</v>
      </c>
      <c r="BR154" s="120">
        <v>95.23809523809524</v>
      </c>
      <c r="BS154" s="116">
        <v>21</v>
      </c>
      <c r="BT154" s="2"/>
      <c r="BU154" s="3"/>
      <c r="BV154" s="3"/>
      <c r="BW154" s="3"/>
      <c r="BX154" s="3"/>
    </row>
    <row r="155" spans="1:76" ht="15">
      <c r="A155" s="64" t="s">
        <v>329</v>
      </c>
      <c r="B155" s="65"/>
      <c r="C155" s="65" t="s">
        <v>64</v>
      </c>
      <c r="D155" s="66">
        <v>162.29476942558654</v>
      </c>
      <c r="E155" s="68"/>
      <c r="F155" s="100" t="s">
        <v>931</v>
      </c>
      <c r="G155" s="65"/>
      <c r="H155" s="69" t="s">
        <v>329</v>
      </c>
      <c r="I155" s="70"/>
      <c r="J155" s="70"/>
      <c r="K155" s="69" t="s">
        <v>2521</v>
      </c>
      <c r="L155" s="73">
        <v>1</v>
      </c>
      <c r="M155" s="74">
        <v>1537.08740234375</v>
      </c>
      <c r="N155" s="74">
        <v>5462.4619140625</v>
      </c>
      <c r="O155" s="75"/>
      <c r="P155" s="76"/>
      <c r="Q155" s="76"/>
      <c r="R155" s="86"/>
      <c r="S155" s="48">
        <v>0</v>
      </c>
      <c r="T155" s="48">
        <v>2</v>
      </c>
      <c r="U155" s="49">
        <v>0</v>
      </c>
      <c r="V155" s="49">
        <v>0.003049</v>
      </c>
      <c r="W155" s="49">
        <v>0.008785</v>
      </c>
      <c r="X155" s="49">
        <v>0.592011</v>
      </c>
      <c r="Y155" s="49">
        <v>1</v>
      </c>
      <c r="Z155" s="49">
        <v>0</v>
      </c>
      <c r="AA155" s="71">
        <v>155</v>
      </c>
      <c r="AB155" s="71"/>
      <c r="AC155" s="72"/>
      <c r="AD155" s="78" t="s">
        <v>1689</v>
      </c>
      <c r="AE155" s="78">
        <v>186</v>
      </c>
      <c r="AF155" s="78">
        <v>52</v>
      </c>
      <c r="AG155" s="78">
        <v>2034</v>
      </c>
      <c r="AH155" s="78">
        <v>3009</v>
      </c>
      <c r="AI155" s="78"/>
      <c r="AJ155" s="78" t="s">
        <v>1833</v>
      </c>
      <c r="AK155" s="78" t="s">
        <v>1856</v>
      </c>
      <c r="AL155" s="78"/>
      <c r="AM155" s="78"/>
      <c r="AN155" s="80">
        <v>42547.358148148145</v>
      </c>
      <c r="AO155" s="82" t="s">
        <v>2136</v>
      </c>
      <c r="AP155" s="78" t="b">
        <v>0</v>
      </c>
      <c r="AQ155" s="78" t="b">
        <v>0</v>
      </c>
      <c r="AR155" s="78" t="b">
        <v>0</v>
      </c>
      <c r="AS155" s="78"/>
      <c r="AT155" s="78">
        <v>5</v>
      </c>
      <c r="AU155" s="82" t="s">
        <v>2143</v>
      </c>
      <c r="AV155" s="78" t="b">
        <v>0</v>
      </c>
      <c r="AW155" s="78" t="s">
        <v>2211</v>
      </c>
      <c r="AX155" s="82" t="s">
        <v>2364</v>
      </c>
      <c r="AY155" s="78" t="s">
        <v>66</v>
      </c>
      <c r="AZ155" s="78" t="str">
        <f>REPLACE(INDEX(GroupVertices[Group],MATCH(Vertices[[#This Row],[Vertex]],GroupVertices[Vertex],0)),1,1,"")</f>
        <v>1</v>
      </c>
      <c r="BA155" s="48"/>
      <c r="BB155" s="48"/>
      <c r="BC155" s="48"/>
      <c r="BD155" s="48"/>
      <c r="BE155" s="48" t="s">
        <v>758</v>
      </c>
      <c r="BF155" s="48" t="s">
        <v>758</v>
      </c>
      <c r="BG155" s="116" t="s">
        <v>3161</v>
      </c>
      <c r="BH155" s="116" t="s">
        <v>3161</v>
      </c>
      <c r="BI155" s="116" t="s">
        <v>3278</v>
      </c>
      <c r="BJ155" s="116" t="s">
        <v>3278</v>
      </c>
      <c r="BK155" s="116">
        <v>2</v>
      </c>
      <c r="BL155" s="120">
        <v>9.523809523809524</v>
      </c>
      <c r="BM155" s="116">
        <v>0</v>
      </c>
      <c r="BN155" s="120">
        <v>0</v>
      </c>
      <c r="BO155" s="116">
        <v>0</v>
      </c>
      <c r="BP155" s="120">
        <v>0</v>
      </c>
      <c r="BQ155" s="116">
        <v>19</v>
      </c>
      <c r="BR155" s="120">
        <v>90.47619047619048</v>
      </c>
      <c r="BS155" s="116">
        <v>21</v>
      </c>
      <c r="BT155" s="2"/>
      <c r="BU155" s="3"/>
      <c r="BV155" s="3"/>
      <c r="BW155" s="3"/>
      <c r="BX155" s="3"/>
    </row>
    <row r="156" spans="1:76" ht="15">
      <c r="A156" s="64" t="s">
        <v>330</v>
      </c>
      <c r="B156" s="65"/>
      <c r="C156" s="65" t="s">
        <v>64</v>
      </c>
      <c r="D156" s="66">
        <v>181.34866509550108</v>
      </c>
      <c r="E156" s="68"/>
      <c r="F156" s="100" t="s">
        <v>2210</v>
      </c>
      <c r="G156" s="65"/>
      <c r="H156" s="69" t="s">
        <v>330</v>
      </c>
      <c r="I156" s="70"/>
      <c r="J156" s="70"/>
      <c r="K156" s="69" t="s">
        <v>2522</v>
      </c>
      <c r="L156" s="73">
        <v>1</v>
      </c>
      <c r="M156" s="74">
        <v>1281.00341796875</v>
      </c>
      <c r="N156" s="74">
        <v>9528.85546875</v>
      </c>
      <c r="O156" s="75"/>
      <c r="P156" s="76"/>
      <c r="Q156" s="76"/>
      <c r="R156" s="86"/>
      <c r="S156" s="48">
        <v>0</v>
      </c>
      <c r="T156" s="48">
        <v>2</v>
      </c>
      <c r="U156" s="49">
        <v>0</v>
      </c>
      <c r="V156" s="49">
        <v>0.003049</v>
      </c>
      <c r="W156" s="49">
        <v>0.009661</v>
      </c>
      <c r="X156" s="49">
        <v>0.576465</v>
      </c>
      <c r="Y156" s="49">
        <v>0.5</v>
      </c>
      <c r="Z156" s="49">
        <v>0</v>
      </c>
      <c r="AA156" s="71">
        <v>156</v>
      </c>
      <c r="AB156" s="71"/>
      <c r="AC156" s="72"/>
      <c r="AD156" s="78" t="s">
        <v>1690</v>
      </c>
      <c r="AE156" s="78">
        <v>534</v>
      </c>
      <c r="AF156" s="78">
        <v>3284</v>
      </c>
      <c r="AG156" s="78">
        <v>24949</v>
      </c>
      <c r="AH156" s="78">
        <v>3630</v>
      </c>
      <c r="AI156" s="78"/>
      <c r="AJ156" s="78" t="s">
        <v>1834</v>
      </c>
      <c r="AK156" s="78"/>
      <c r="AL156" s="82" t="s">
        <v>1996</v>
      </c>
      <c r="AM156" s="78"/>
      <c r="AN156" s="80">
        <v>41727.43651620371</v>
      </c>
      <c r="AO156" s="82" t="s">
        <v>2137</v>
      </c>
      <c r="AP156" s="78" t="b">
        <v>0</v>
      </c>
      <c r="AQ156" s="78" t="b">
        <v>0</v>
      </c>
      <c r="AR156" s="78" t="b">
        <v>1</v>
      </c>
      <c r="AS156" s="78"/>
      <c r="AT156" s="78">
        <v>244</v>
      </c>
      <c r="AU156" s="82" t="s">
        <v>2143</v>
      </c>
      <c r="AV156" s="78" t="b">
        <v>0</v>
      </c>
      <c r="AW156" s="78" t="s">
        <v>2211</v>
      </c>
      <c r="AX156" s="82" t="s">
        <v>2365</v>
      </c>
      <c r="AY156" s="78" t="s">
        <v>66</v>
      </c>
      <c r="AZ156" s="78" t="str">
        <f>REPLACE(INDEX(GroupVertices[Group],MATCH(Vertices[[#This Row],[Vertex]],GroupVertices[Vertex],0)),1,1,"")</f>
        <v>1</v>
      </c>
      <c r="BA156" s="48" t="s">
        <v>625</v>
      </c>
      <c r="BB156" s="48" t="s">
        <v>625</v>
      </c>
      <c r="BC156" s="48" t="s">
        <v>658</v>
      </c>
      <c r="BD156" s="48" t="s">
        <v>658</v>
      </c>
      <c r="BE156" s="48" t="s">
        <v>763</v>
      </c>
      <c r="BF156" s="48" t="s">
        <v>763</v>
      </c>
      <c r="BG156" s="116" t="s">
        <v>3164</v>
      </c>
      <c r="BH156" s="116" t="s">
        <v>3164</v>
      </c>
      <c r="BI156" s="116" t="s">
        <v>3281</v>
      </c>
      <c r="BJ156" s="116" t="s">
        <v>3281</v>
      </c>
      <c r="BK156" s="116">
        <v>0</v>
      </c>
      <c r="BL156" s="120">
        <v>0</v>
      </c>
      <c r="BM156" s="116">
        <v>0</v>
      </c>
      <c r="BN156" s="120">
        <v>0</v>
      </c>
      <c r="BO156" s="116">
        <v>0</v>
      </c>
      <c r="BP156" s="120">
        <v>0</v>
      </c>
      <c r="BQ156" s="116">
        <v>37</v>
      </c>
      <c r="BR156" s="120">
        <v>100</v>
      </c>
      <c r="BS156" s="116">
        <v>37</v>
      </c>
      <c r="BT156" s="2"/>
      <c r="BU156" s="3"/>
      <c r="BV156" s="3"/>
      <c r="BW156" s="3"/>
      <c r="BX156" s="3"/>
    </row>
    <row r="157" spans="1:76" ht="15">
      <c r="A157" s="64" t="s">
        <v>331</v>
      </c>
      <c r="B157" s="65"/>
      <c r="C157" s="65" t="s">
        <v>64</v>
      </c>
      <c r="D157" s="66">
        <v>168.41418270076332</v>
      </c>
      <c r="E157" s="68"/>
      <c r="F157" s="100" t="s">
        <v>932</v>
      </c>
      <c r="G157" s="65"/>
      <c r="H157" s="69" t="s">
        <v>331</v>
      </c>
      <c r="I157" s="70"/>
      <c r="J157" s="70"/>
      <c r="K157" s="69" t="s">
        <v>2523</v>
      </c>
      <c r="L157" s="73">
        <v>1</v>
      </c>
      <c r="M157" s="74">
        <v>817.8107299804688</v>
      </c>
      <c r="N157" s="74">
        <v>6814.5888671875</v>
      </c>
      <c r="O157" s="75"/>
      <c r="P157" s="76"/>
      <c r="Q157" s="76"/>
      <c r="R157" s="86"/>
      <c r="S157" s="48">
        <v>0</v>
      </c>
      <c r="T157" s="48">
        <v>2</v>
      </c>
      <c r="U157" s="49">
        <v>0</v>
      </c>
      <c r="V157" s="49">
        <v>0.003049</v>
      </c>
      <c r="W157" s="49">
        <v>0.008785</v>
      </c>
      <c r="X157" s="49">
        <v>0.592011</v>
      </c>
      <c r="Y157" s="49">
        <v>1</v>
      </c>
      <c r="Z157" s="49">
        <v>0</v>
      </c>
      <c r="AA157" s="71">
        <v>157</v>
      </c>
      <c r="AB157" s="71"/>
      <c r="AC157" s="72"/>
      <c r="AD157" s="78" t="s">
        <v>1691</v>
      </c>
      <c r="AE157" s="78">
        <v>702</v>
      </c>
      <c r="AF157" s="78">
        <v>1090</v>
      </c>
      <c r="AG157" s="78">
        <v>38109</v>
      </c>
      <c r="AH157" s="78">
        <v>708</v>
      </c>
      <c r="AI157" s="78"/>
      <c r="AJ157" s="78" t="s">
        <v>1835</v>
      </c>
      <c r="AK157" s="78"/>
      <c r="AL157" s="82" t="s">
        <v>1997</v>
      </c>
      <c r="AM157" s="78"/>
      <c r="AN157" s="80">
        <v>41947.593622685185</v>
      </c>
      <c r="AO157" s="82" t="s">
        <v>2138</v>
      </c>
      <c r="AP157" s="78" t="b">
        <v>1</v>
      </c>
      <c r="AQ157" s="78" t="b">
        <v>0</v>
      </c>
      <c r="AR157" s="78" t="b">
        <v>0</v>
      </c>
      <c r="AS157" s="78"/>
      <c r="AT157" s="78">
        <v>262</v>
      </c>
      <c r="AU157" s="82" t="s">
        <v>2143</v>
      </c>
      <c r="AV157" s="78" t="b">
        <v>0</v>
      </c>
      <c r="AW157" s="78" t="s">
        <v>2211</v>
      </c>
      <c r="AX157" s="82" t="s">
        <v>2366</v>
      </c>
      <c r="AY157" s="78" t="s">
        <v>66</v>
      </c>
      <c r="AZ157" s="78" t="str">
        <f>REPLACE(INDEX(GroupVertices[Group],MATCH(Vertices[[#This Row],[Vertex]],GroupVertices[Vertex],0)),1,1,"")</f>
        <v>1</v>
      </c>
      <c r="BA157" s="48"/>
      <c r="BB157" s="48"/>
      <c r="BC157" s="48"/>
      <c r="BD157" s="48"/>
      <c r="BE157" s="48" t="s">
        <v>3052</v>
      </c>
      <c r="BF157" s="48" t="s">
        <v>3072</v>
      </c>
      <c r="BG157" s="116" t="s">
        <v>3165</v>
      </c>
      <c r="BH157" s="116" t="s">
        <v>3191</v>
      </c>
      <c r="BI157" s="116" t="s">
        <v>3282</v>
      </c>
      <c r="BJ157" s="116" t="s">
        <v>3293</v>
      </c>
      <c r="BK157" s="116">
        <v>5</v>
      </c>
      <c r="BL157" s="120">
        <v>7.575757575757576</v>
      </c>
      <c r="BM157" s="116">
        <v>0</v>
      </c>
      <c r="BN157" s="120">
        <v>0</v>
      </c>
      <c r="BO157" s="116">
        <v>0</v>
      </c>
      <c r="BP157" s="120">
        <v>0</v>
      </c>
      <c r="BQ157" s="116">
        <v>61</v>
      </c>
      <c r="BR157" s="120">
        <v>92.42424242424242</v>
      </c>
      <c r="BS157" s="116">
        <v>66</v>
      </c>
      <c r="BT157" s="2"/>
      <c r="BU157" s="3"/>
      <c r="BV157" s="3"/>
      <c r="BW157" s="3"/>
      <c r="BX157" s="3"/>
    </row>
    <row r="158" spans="1:76" ht="15">
      <c r="A158" s="64" t="s">
        <v>334</v>
      </c>
      <c r="B158" s="65"/>
      <c r="C158" s="65" t="s">
        <v>64</v>
      </c>
      <c r="D158" s="66">
        <v>170.51883639945126</v>
      </c>
      <c r="E158" s="68"/>
      <c r="F158" s="100" t="s">
        <v>933</v>
      </c>
      <c r="G158" s="65"/>
      <c r="H158" s="69" t="s">
        <v>334</v>
      </c>
      <c r="I158" s="70"/>
      <c r="J158" s="70"/>
      <c r="K158" s="69" t="s">
        <v>2524</v>
      </c>
      <c r="L158" s="73">
        <v>157.96614952721333</v>
      </c>
      <c r="M158" s="74">
        <v>1170.0775146484375</v>
      </c>
      <c r="N158" s="74">
        <v>5265.03173828125</v>
      </c>
      <c r="O158" s="75"/>
      <c r="P158" s="76"/>
      <c r="Q158" s="76"/>
      <c r="R158" s="86"/>
      <c r="S158" s="48">
        <v>0</v>
      </c>
      <c r="T158" s="48">
        <v>3</v>
      </c>
      <c r="U158" s="49">
        <v>136.899767</v>
      </c>
      <c r="V158" s="49">
        <v>0.003106</v>
      </c>
      <c r="W158" s="49">
        <v>0.009309</v>
      </c>
      <c r="X158" s="49">
        <v>0.860643</v>
      </c>
      <c r="Y158" s="49">
        <v>0.3333333333333333</v>
      </c>
      <c r="Z158" s="49">
        <v>0</v>
      </c>
      <c r="AA158" s="71">
        <v>158</v>
      </c>
      <c r="AB158" s="71"/>
      <c r="AC158" s="72"/>
      <c r="AD158" s="78" t="s">
        <v>1692</v>
      </c>
      <c r="AE158" s="78">
        <v>1197</v>
      </c>
      <c r="AF158" s="78">
        <v>1447</v>
      </c>
      <c r="AG158" s="78">
        <v>128377</v>
      </c>
      <c r="AH158" s="78">
        <v>220672</v>
      </c>
      <c r="AI158" s="78"/>
      <c r="AJ158" s="78" t="s">
        <v>1836</v>
      </c>
      <c r="AK158" s="78"/>
      <c r="AL158" s="78"/>
      <c r="AM158" s="78"/>
      <c r="AN158" s="80">
        <v>41086.36032407408</v>
      </c>
      <c r="AO158" s="82" t="s">
        <v>2139</v>
      </c>
      <c r="AP158" s="78" t="b">
        <v>0</v>
      </c>
      <c r="AQ158" s="78" t="b">
        <v>0</v>
      </c>
      <c r="AR158" s="78" t="b">
        <v>0</v>
      </c>
      <c r="AS158" s="78"/>
      <c r="AT158" s="78">
        <v>609</v>
      </c>
      <c r="AU158" s="82" t="s">
        <v>2143</v>
      </c>
      <c r="AV158" s="78" t="b">
        <v>0</v>
      </c>
      <c r="AW158" s="78" t="s">
        <v>2211</v>
      </c>
      <c r="AX158" s="82" t="s">
        <v>2367</v>
      </c>
      <c r="AY158" s="78" t="s">
        <v>66</v>
      </c>
      <c r="AZ158" s="78" t="str">
        <f>REPLACE(INDEX(GroupVertices[Group],MATCH(Vertices[[#This Row],[Vertex]],GroupVertices[Vertex],0)),1,1,"")</f>
        <v>1</v>
      </c>
      <c r="BA158" s="48"/>
      <c r="BB158" s="48"/>
      <c r="BC158" s="48"/>
      <c r="BD158" s="48"/>
      <c r="BE158" s="48" t="s">
        <v>3053</v>
      </c>
      <c r="BF158" s="48" t="s">
        <v>3073</v>
      </c>
      <c r="BG158" s="116" t="s">
        <v>3166</v>
      </c>
      <c r="BH158" s="116" t="s">
        <v>3161</v>
      </c>
      <c r="BI158" s="116" t="s">
        <v>3278</v>
      </c>
      <c r="BJ158" s="116" t="s">
        <v>3278</v>
      </c>
      <c r="BK158" s="116">
        <v>2</v>
      </c>
      <c r="BL158" s="120">
        <v>3.6363636363636362</v>
      </c>
      <c r="BM158" s="116">
        <v>0</v>
      </c>
      <c r="BN158" s="120">
        <v>0</v>
      </c>
      <c r="BO158" s="116">
        <v>0</v>
      </c>
      <c r="BP158" s="120">
        <v>0</v>
      </c>
      <c r="BQ158" s="116">
        <v>53</v>
      </c>
      <c r="BR158" s="120">
        <v>96.36363636363636</v>
      </c>
      <c r="BS158" s="116">
        <v>55</v>
      </c>
      <c r="BT158" s="2"/>
      <c r="BU158" s="3"/>
      <c r="BV158" s="3"/>
      <c r="BW158" s="3"/>
      <c r="BX158" s="3"/>
    </row>
    <row r="159" spans="1:76" ht="15">
      <c r="A159" s="87" t="s">
        <v>335</v>
      </c>
      <c r="B159" s="88"/>
      <c r="C159" s="88" t="s">
        <v>64</v>
      </c>
      <c r="D159" s="89">
        <v>162.30066481409827</v>
      </c>
      <c r="E159" s="90"/>
      <c r="F159" s="101" t="s">
        <v>934</v>
      </c>
      <c r="G159" s="88"/>
      <c r="H159" s="91" t="s">
        <v>335</v>
      </c>
      <c r="I159" s="92"/>
      <c r="J159" s="92"/>
      <c r="K159" s="91" t="s">
        <v>2525</v>
      </c>
      <c r="L159" s="93">
        <v>8.452751705025815</v>
      </c>
      <c r="M159" s="94">
        <v>1004.111083984375</v>
      </c>
      <c r="N159" s="94">
        <v>6078.12548828125</v>
      </c>
      <c r="O159" s="95"/>
      <c r="P159" s="96"/>
      <c r="Q159" s="96"/>
      <c r="R159" s="97"/>
      <c r="S159" s="48">
        <v>0</v>
      </c>
      <c r="T159" s="48">
        <v>3</v>
      </c>
      <c r="U159" s="49">
        <v>6.5</v>
      </c>
      <c r="V159" s="49">
        <v>0.003115</v>
      </c>
      <c r="W159" s="49">
        <v>0.011091</v>
      </c>
      <c r="X159" s="49">
        <v>0.832365</v>
      </c>
      <c r="Y159" s="49">
        <v>0.6666666666666666</v>
      </c>
      <c r="Z159" s="49">
        <v>0</v>
      </c>
      <c r="AA159" s="98">
        <v>159</v>
      </c>
      <c r="AB159" s="98"/>
      <c r="AC159" s="99"/>
      <c r="AD159" s="78" t="s">
        <v>1693</v>
      </c>
      <c r="AE159" s="78">
        <v>152</v>
      </c>
      <c r="AF159" s="78">
        <v>53</v>
      </c>
      <c r="AG159" s="78">
        <v>18874</v>
      </c>
      <c r="AH159" s="78">
        <v>19167</v>
      </c>
      <c r="AI159" s="78"/>
      <c r="AJ159" s="78" t="s">
        <v>1837</v>
      </c>
      <c r="AK159" s="78"/>
      <c r="AL159" s="78"/>
      <c r="AM159" s="78"/>
      <c r="AN159" s="80">
        <v>42759.666041666664</v>
      </c>
      <c r="AO159" s="82" t="s">
        <v>2140</v>
      </c>
      <c r="AP159" s="78" t="b">
        <v>1</v>
      </c>
      <c r="AQ159" s="78" t="b">
        <v>0</v>
      </c>
      <c r="AR159" s="78" t="b">
        <v>0</v>
      </c>
      <c r="AS159" s="78"/>
      <c r="AT159" s="78">
        <v>5</v>
      </c>
      <c r="AU159" s="78"/>
      <c r="AV159" s="78" t="b">
        <v>0</v>
      </c>
      <c r="AW159" s="78" t="s">
        <v>2211</v>
      </c>
      <c r="AX159" s="82" t="s">
        <v>2368</v>
      </c>
      <c r="AY159" s="78" t="s">
        <v>66</v>
      </c>
      <c r="AZ159" s="78" t="str">
        <f>REPLACE(INDEX(GroupVertices[Group],MATCH(Vertices[[#This Row],[Vertex]],GroupVertices[Vertex],0)),1,1,"")</f>
        <v>1</v>
      </c>
      <c r="BA159" s="48"/>
      <c r="BB159" s="48"/>
      <c r="BC159" s="48"/>
      <c r="BD159" s="48"/>
      <c r="BE159" s="48" t="s">
        <v>758</v>
      </c>
      <c r="BF159" s="48" t="s">
        <v>758</v>
      </c>
      <c r="BG159" s="116" t="s">
        <v>3167</v>
      </c>
      <c r="BH159" s="116" t="s">
        <v>3192</v>
      </c>
      <c r="BI159" s="116" t="s">
        <v>3278</v>
      </c>
      <c r="BJ159" s="116" t="s">
        <v>3278</v>
      </c>
      <c r="BK159" s="116">
        <v>3</v>
      </c>
      <c r="BL159" s="120">
        <v>7.317073170731708</v>
      </c>
      <c r="BM159" s="116">
        <v>0</v>
      </c>
      <c r="BN159" s="120">
        <v>0</v>
      </c>
      <c r="BO159" s="116">
        <v>0</v>
      </c>
      <c r="BP159" s="120">
        <v>0</v>
      </c>
      <c r="BQ159" s="116">
        <v>38</v>
      </c>
      <c r="BR159" s="120">
        <v>92.6829268292683</v>
      </c>
      <c r="BS159" s="116">
        <v>41</v>
      </c>
      <c r="BT159" s="2"/>
      <c r="BU159" s="3"/>
      <c r="BV159" s="3"/>
      <c r="BW159" s="3"/>
      <c r="BX1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s>
  <hyperlinks>
    <hyperlink ref="AL3" r:id="rId1" display="https://t.co/TQKgfRqi5h"/>
    <hyperlink ref="AL6" r:id="rId2" display="https://t.co/qlLDqN5hji"/>
    <hyperlink ref="AL7" r:id="rId3" display="http://t.co/3LSaBV8Ifk"/>
    <hyperlink ref="AL8" r:id="rId4" display="https://t.co/tmMJcNCGfQ"/>
    <hyperlink ref="AL9" r:id="rId5" display="http://knowledgecounts.fi/"/>
    <hyperlink ref="AL10" r:id="rId6" display="http://t.co/XA430kUehC"/>
    <hyperlink ref="AL11" r:id="rId7" display="https://t.co/9TAKixTAvS"/>
    <hyperlink ref="AL12" r:id="rId8" display="http://t.co/sKOECRlsLJ"/>
    <hyperlink ref="AL13" r:id="rId9" display="http://t.co/L6hDlJRNyY"/>
    <hyperlink ref="AL14" r:id="rId10" display="https://t.co/qx6kLRdDN6"/>
    <hyperlink ref="AL16" r:id="rId11" display="https://t.co/up5V2vP09j"/>
    <hyperlink ref="AL17" r:id="rId12" display="http://t.co/zjwy3crd"/>
    <hyperlink ref="AL19" r:id="rId13" display="https://t.co/9SDLABucRL"/>
    <hyperlink ref="AL22" r:id="rId14" display="https://t.co/hhl4U5P1Z8"/>
    <hyperlink ref="AL25" r:id="rId15" display="https://t.co/E69SK92ext"/>
    <hyperlink ref="AL26" r:id="rId16" display="http://t.co/ucoxFNSNuG"/>
    <hyperlink ref="AL28" r:id="rId17" display="https://t.co/J9rHC6plMk"/>
    <hyperlink ref="AL29" r:id="rId18" display="https://t.co/CFYDwgnR2W"/>
    <hyperlink ref="AL30" r:id="rId19" display="https://t.co/CFYDwgnR2W"/>
    <hyperlink ref="AL33" r:id="rId20" display="http://www.a-girlwhotravels.com/"/>
    <hyperlink ref="AL34" r:id="rId21" display="https://t.co/3JrLLf506e"/>
    <hyperlink ref="AL37" r:id="rId22" display="https://www.hyggelife.jp/mybelief"/>
    <hyperlink ref="AL39" r:id="rId23" display="https://t.co/HmsEwDanhb"/>
    <hyperlink ref="AL40" r:id="rId24" display="http://t.co/thhMkX38By"/>
    <hyperlink ref="AL41" r:id="rId25" display="https://t.co/CRtIbzQSlJ"/>
    <hyperlink ref="AL43" r:id="rId26" display="http://t.co/VSdFydU94I"/>
    <hyperlink ref="AL45" r:id="rId27" display="https://t.co/KZigXzXmwg"/>
    <hyperlink ref="AL46" r:id="rId28" display="https://t.co/1w9aZtdCfv"/>
    <hyperlink ref="AL50" r:id="rId29" display="https://t.co/MZhXoMQ4Hz"/>
    <hyperlink ref="AL51" r:id="rId30" display="https://t.co/UOnGmS9Ss5"/>
    <hyperlink ref="AL52" r:id="rId31" display="http://myoldbear.free.fr/"/>
    <hyperlink ref="AL53" r:id="rId32" display="https://t.co/CFYDwgnR2W"/>
    <hyperlink ref="AL54" r:id="rId33" display="https://t.co/l6xBtjIpAS"/>
    <hyperlink ref="AL55" r:id="rId34" display="https://t.co/8k7hh1PxXt"/>
    <hyperlink ref="AL56" r:id="rId35" display="https://t.co/n7XXX43Z3o"/>
    <hyperlink ref="AL57" r:id="rId36" display="https://t.co/FHs2y92cgJ"/>
    <hyperlink ref="AL60" r:id="rId37" display="https://t.co/7xWtgB7ndr"/>
    <hyperlink ref="AL63" r:id="rId38" display="https://t.co/rcrF04Mz4X"/>
    <hyperlink ref="AL64" r:id="rId39" display="https://t.co/XV2YOpma1S"/>
    <hyperlink ref="AL65" r:id="rId40" display="https://t.co/8zrrEwYTaX"/>
    <hyperlink ref="AL66" r:id="rId41" display="https://t.co/WwJvd2Zi5E"/>
    <hyperlink ref="AL70" r:id="rId42" display="https://t.co/db1ef8FwPg"/>
    <hyperlink ref="AL71" r:id="rId43" display="http://www.street-art-avenue.com/"/>
    <hyperlink ref="AL72" r:id="rId44" display="http://t.co/GeJzQEgUbW"/>
    <hyperlink ref="AL73" r:id="rId45" display="http://t.co/VfHcMiqbI1"/>
    <hyperlink ref="AL76" r:id="rId46" display="https://t.co/cGtuwxrQCh"/>
    <hyperlink ref="AL79" r:id="rId47" display="https://t.co/J72AjEdYDv"/>
    <hyperlink ref="AL80" r:id="rId48" display="https://t.co/QnH6LHds4o"/>
    <hyperlink ref="AL81" r:id="rId49" display="https://t.co/ea6Tpm1kjp"/>
    <hyperlink ref="AL82" r:id="rId50" display="https://t.co/ikulzV01s3"/>
    <hyperlink ref="AL84" r:id="rId51" display="http://instagram.com/travelwithkristiina"/>
    <hyperlink ref="AL85" r:id="rId52" display="https://t.co/GfUQdXRQaq"/>
    <hyperlink ref="AL88" r:id="rId53" display="https://t.co/sgpDs2wmcl"/>
    <hyperlink ref="AL89" r:id="rId54" display="https://t.co/feNcDeHNjP"/>
    <hyperlink ref="AL90" r:id="rId55" display="https://t.co/NoyXJeUOZv"/>
    <hyperlink ref="AL93" r:id="rId56" display="http://t.co/jukW5Pkapv"/>
    <hyperlink ref="AL95" r:id="rId57" display="https://t.co/xZYScLo4Xl"/>
    <hyperlink ref="AL97" r:id="rId58" display="https://t.co/ZI0MIskLal"/>
    <hyperlink ref="AL98" r:id="rId59" display="https://t.co/1LQkHUPyZZ"/>
    <hyperlink ref="AL99" r:id="rId60" display="https://t.co/c8sVf45Mbh"/>
    <hyperlink ref="AL100" r:id="rId61" display="http://www.voodoo-associates.com/"/>
    <hyperlink ref="AL101" r:id="rId62" display="http://francoisbonnardel.ca/"/>
    <hyperlink ref="AL102" r:id="rId63" display="http://www.streuverluste.de/"/>
    <hyperlink ref="AL105" r:id="rId64" display="http://t.co/p39R77TdSM"/>
    <hyperlink ref="AL106" r:id="rId65" display="https://t.co/YvjL12YwzY"/>
    <hyperlink ref="AL107" r:id="rId66" display="https://t.co/HUwqIlMXU9"/>
    <hyperlink ref="AL108" r:id="rId67" display="https://t.co/otnRUn14NZ"/>
    <hyperlink ref="AL109" r:id="rId68" display="http://t.co/TIxLyhwz57"/>
    <hyperlink ref="AL110" r:id="rId69" display="https://t.co/e5i7Svf5Fl"/>
    <hyperlink ref="AL111" r:id="rId70" display="https://t.co/dDMwBKQ7PS"/>
    <hyperlink ref="AL113" r:id="rId71" display="https://t.co/jkD2l4EeAO"/>
    <hyperlink ref="AL114" r:id="rId72" display="http://t.co/p7btZynpKU"/>
    <hyperlink ref="AL115" r:id="rId73" display="https://t.co/bAXzsUES6M"/>
    <hyperlink ref="AL116" r:id="rId74" display="http://t.co/pQaU0dcVwk"/>
    <hyperlink ref="AL117" r:id="rId75" display="https://t.co/6cqcKStSzL"/>
    <hyperlink ref="AL118" r:id="rId76" display="https://t.co/lCW7ma26nv"/>
    <hyperlink ref="AL119" r:id="rId77" display="http://t.co/vci3vfBRHB"/>
    <hyperlink ref="AL120" r:id="rId78" display="https://t.co/G4WFJ2qAr4"/>
    <hyperlink ref="AL122" r:id="rId79" display="https://t.co/dDMwBKQ7PS"/>
    <hyperlink ref="AL123" r:id="rId80" display="http://t.co/qj2ZDJJ8qN"/>
    <hyperlink ref="AL125" r:id="rId81" display="http://t.co/jjRDrEM0Ym"/>
    <hyperlink ref="AL127" r:id="rId82" display="https://t.co/8HecAZj4fn"/>
    <hyperlink ref="AL128" r:id="rId83" display="https://t.co/xTYh4QwHRt"/>
    <hyperlink ref="AL129" r:id="rId84" display="https://t.co/3tbJkyaniR"/>
    <hyperlink ref="AL130" r:id="rId85" display="https://t.co/PwvikeP63w"/>
    <hyperlink ref="AL131" r:id="rId86" display="https://t.co/GyfmLJaMi8"/>
    <hyperlink ref="AL132" r:id="rId87" display="https://t.co/qz2zRkyqgw"/>
    <hyperlink ref="AL133" r:id="rId88" display="http://www.finlaysoninalue.fi/"/>
    <hyperlink ref="AL135" r:id="rId89" display="http://t.co/m1j6qq2Tig"/>
    <hyperlink ref="AL136" r:id="rId90" display="http://t.co/qKMMd2CltR"/>
    <hyperlink ref="AL137" r:id="rId91" display="https://t.co/JsjchAGoJC"/>
    <hyperlink ref="AL138" r:id="rId92" display="http://t.co/8kVqE1btkd"/>
    <hyperlink ref="AL139" r:id="rId93" display="https://t.co/ZGJ9hUd8Qw"/>
    <hyperlink ref="AL140" r:id="rId94" display="https://t.co/Fay2ScqX4I"/>
    <hyperlink ref="AL141" r:id="rId95" display="https://t.co/nwceXod3r8"/>
    <hyperlink ref="AL142" r:id="rId96" display="https://t.co/JsjchAGoJC"/>
    <hyperlink ref="AL143" r:id="rId97" display="https://t.co/q5IuTMQIke"/>
    <hyperlink ref="AL144" r:id="rId98" display="https://t.co/5kMgxied4K"/>
    <hyperlink ref="AL145" r:id="rId99" display="https://t.co/3GKc6rd2xG"/>
    <hyperlink ref="AL146" r:id="rId100" display="https://t.co/B20P0jMl0d"/>
    <hyperlink ref="AL147" r:id="rId101" display="http://www.goodnewsfinland.com/"/>
    <hyperlink ref="AL148" r:id="rId102" display="https://t.co/ay0OZSsx3s"/>
    <hyperlink ref="AL149" r:id="rId103" display="http://t.co/C8VDgTW1QH"/>
    <hyperlink ref="AL153" r:id="rId104" display="https://t.co/MbvBpwJ5pR"/>
    <hyperlink ref="AL156" r:id="rId105" display="http://www.puntomice.com/"/>
    <hyperlink ref="AL157" r:id="rId106" display="https://t.co/Oju70iJ9Le"/>
    <hyperlink ref="AO3" r:id="rId107" display="https://pbs.twimg.com/profile_banners/137073905/1525699697"/>
    <hyperlink ref="AO4" r:id="rId108" display="https://pbs.twimg.com/profile_banners/24256031/1566555017"/>
    <hyperlink ref="AO5" r:id="rId109" display="https://pbs.twimg.com/profile_banners/454739528/1559557896"/>
    <hyperlink ref="AO6" r:id="rId110" display="https://pbs.twimg.com/profile_banners/288639982/1552540998"/>
    <hyperlink ref="AO7" r:id="rId111" display="https://pbs.twimg.com/profile_banners/453056836/1510850289"/>
    <hyperlink ref="AO8" r:id="rId112" display="https://pbs.twimg.com/profile_banners/777106412765786112/1515233959"/>
    <hyperlink ref="AO9" r:id="rId113" display="https://pbs.twimg.com/profile_banners/35721539/1565862285"/>
    <hyperlink ref="AO10" r:id="rId114" display="https://pbs.twimg.com/profile_banners/277440415/1548829400"/>
    <hyperlink ref="AO11" r:id="rId115" display="https://pbs.twimg.com/profile_banners/791978349505679365/1477657974"/>
    <hyperlink ref="AO12" r:id="rId116" display="https://pbs.twimg.com/profile_banners/86911266/1559737763"/>
    <hyperlink ref="AO13" r:id="rId117" display="https://pbs.twimg.com/profile_banners/252168843/1398242366"/>
    <hyperlink ref="AO14" r:id="rId118" display="https://pbs.twimg.com/profile_banners/978522100834230272/1539265800"/>
    <hyperlink ref="AO15" r:id="rId119" display="https://pbs.twimg.com/profile_banners/317342174/1556264371"/>
    <hyperlink ref="AO16" r:id="rId120" display="https://pbs.twimg.com/profile_banners/869536907834929152/1556264430"/>
    <hyperlink ref="AO19" r:id="rId121" display="https://pbs.twimg.com/profile_banners/26249458/1479629569"/>
    <hyperlink ref="AO20" r:id="rId122" display="https://pbs.twimg.com/profile_banners/91922933/1449469232"/>
    <hyperlink ref="AO22" r:id="rId123" display="https://pbs.twimg.com/profile_banners/14661444/1555858946"/>
    <hyperlink ref="AO24" r:id="rId124" display="https://pbs.twimg.com/profile_banners/2948477733/1564250682"/>
    <hyperlink ref="AO25" r:id="rId125" display="https://pbs.twimg.com/profile_banners/4845788027/1556087570"/>
    <hyperlink ref="AO26" r:id="rId126" display="https://pbs.twimg.com/profile_banners/93629783/1557488849"/>
    <hyperlink ref="AO27" r:id="rId127" display="https://pbs.twimg.com/profile_banners/631041265/1548523644"/>
    <hyperlink ref="AO28" r:id="rId128" display="https://pbs.twimg.com/profile_banners/897639667/1538043213"/>
    <hyperlink ref="AO29" r:id="rId129" display="https://pbs.twimg.com/profile_banners/262181880/1397731369"/>
    <hyperlink ref="AO30" r:id="rId130" display="https://pbs.twimg.com/profile_banners/89428902/1542795379"/>
    <hyperlink ref="AO31" r:id="rId131" display="https://pbs.twimg.com/profile_banners/822441074060881924/1523485960"/>
    <hyperlink ref="AO33" r:id="rId132" display="https://pbs.twimg.com/profile_banners/2864681974/1497125753"/>
    <hyperlink ref="AO34" r:id="rId133" display="https://pbs.twimg.com/profile_banners/1732919708/1445704369"/>
    <hyperlink ref="AO36" r:id="rId134" display="https://pbs.twimg.com/profile_banners/2443735730/1552794271"/>
    <hyperlink ref="AO37" r:id="rId135" display="https://pbs.twimg.com/profile_banners/70130063/1488918759"/>
    <hyperlink ref="AO38" r:id="rId136" display="https://pbs.twimg.com/profile_banners/3327653081/1435341336"/>
    <hyperlink ref="AO39" r:id="rId137" display="https://pbs.twimg.com/profile_banners/929872879/1550125677"/>
    <hyperlink ref="AO40" r:id="rId138" display="https://pbs.twimg.com/profile_banners/241037114/1551085500"/>
    <hyperlink ref="AO41" r:id="rId139" display="https://pbs.twimg.com/profile_banners/1479382267/1496237188"/>
    <hyperlink ref="AO43" r:id="rId140" display="https://pbs.twimg.com/profile_banners/2178186788/1561963164"/>
    <hyperlink ref="AO44" r:id="rId141" display="https://pbs.twimg.com/profile_banners/976024754149838848/1521550133"/>
    <hyperlink ref="AO45" r:id="rId142" display="https://pbs.twimg.com/profile_banners/221680235/1542714984"/>
    <hyperlink ref="AO46" r:id="rId143" display="https://pbs.twimg.com/profile_banners/700621515/1558780268"/>
    <hyperlink ref="AO48" r:id="rId144" display="https://pbs.twimg.com/profile_banners/895815475443249153/1503670450"/>
    <hyperlink ref="AO50" r:id="rId145" display="https://pbs.twimg.com/profile_banners/1324003638/1366208463"/>
    <hyperlink ref="AO51" r:id="rId146" display="https://pbs.twimg.com/profile_banners/820908857518067713/1566196573"/>
    <hyperlink ref="AO52" r:id="rId147" display="https://pbs.twimg.com/profile_banners/3107999327/1565777857"/>
    <hyperlink ref="AO53" r:id="rId148" display="https://pbs.twimg.com/profile_banners/2216265973/1461835009"/>
    <hyperlink ref="AO54" r:id="rId149" display="https://pbs.twimg.com/profile_banners/161340439/1493452594"/>
    <hyperlink ref="AO55" r:id="rId150" display="https://pbs.twimg.com/profile_banners/926060944224120832/1560861435"/>
    <hyperlink ref="AO56" r:id="rId151" display="https://pbs.twimg.com/profile_banners/3768223337/1504169065"/>
    <hyperlink ref="AO57" r:id="rId152" display="https://pbs.twimg.com/profile_banners/2567489351/1524905876"/>
    <hyperlink ref="AO58" r:id="rId153" display="https://pbs.twimg.com/profile_banners/62878176/1554452832"/>
    <hyperlink ref="AO60" r:id="rId154" display="https://pbs.twimg.com/profile_banners/119626924/1531572343"/>
    <hyperlink ref="AO61" r:id="rId155" display="https://pbs.twimg.com/profile_banners/4875061499/1454539106"/>
    <hyperlink ref="AO62" r:id="rId156" display="https://pbs.twimg.com/profile_banners/1219731252/1559852347"/>
    <hyperlink ref="AO63" r:id="rId157" display="https://pbs.twimg.com/profile_banners/1063714038/1542136147"/>
    <hyperlink ref="AO64" r:id="rId158" display="https://pbs.twimg.com/profile_banners/2748647492/1509711567"/>
    <hyperlink ref="AO65" r:id="rId159" display="https://pbs.twimg.com/profile_banners/594520184/1537860391"/>
    <hyperlink ref="AO66" r:id="rId160" display="https://pbs.twimg.com/profile_banners/917645913362960384/1507620737"/>
    <hyperlink ref="AO68" r:id="rId161" display="https://pbs.twimg.com/profile_banners/1143845680936607744/1561550265"/>
    <hyperlink ref="AO69" r:id="rId162" display="https://pbs.twimg.com/profile_banners/18762336/1427463998"/>
    <hyperlink ref="AO70" r:id="rId163" display="https://pbs.twimg.com/profile_banners/1115705717338427393/1554873850"/>
    <hyperlink ref="AO71" r:id="rId164" display="https://pbs.twimg.com/profile_banners/166269661/1422087587"/>
    <hyperlink ref="AO72" r:id="rId165" display="https://pbs.twimg.com/profile_banners/384238110/1546873294"/>
    <hyperlink ref="AO74" r:id="rId166" display="https://pbs.twimg.com/profile_banners/200213382/1529170145"/>
    <hyperlink ref="AO76" r:id="rId167" display="https://pbs.twimg.com/profile_banners/2498042558/1560967068"/>
    <hyperlink ref="AO77" r:id="rId168" display="https://pbs.twimg.com/profile_banners/723105255492198400/1461238164"/>
    <hyperlink ref="AO78" r:id="rId169" display="https://pbs.twimg.com/profile_banners/1128168307297853440/1562217627"/>
    <hyperlink ref="AO79" r:id="rId170" display="https://pbs.twimg.com/profile_banners/3110252573/1427202257"/>
    <hyperlink ref="AO80" r:id="rId171" display="https://pbs.twimg.com/profile_banners/1112672338456268801/1557147902"/>
    <hyperlink ref="AO81" r:id="rId172" display="https://pbs.twimg.com/profile_banners/20128959/1563964036"/>
    <hyperlink ref="AO82" r:id="rId173" display="https://pbs.twimg.com/profile_banners/720741122/1562533037"/>
    <hyperlink ref="AO83" r:id="rId174" display="https://pbs.twimg.com/profile_banners/168501151/1437947253"/>
    <hyperlink ref="AO84" r:id="rId175" display="https://pbs.twimg.com/profile_banners/23479042/1483894017"/>
    <hyperlink ref="AO85" r:id="rId176" display="https://pbs.twimg.com/profile_banners/2478242514/1535368017"/>
    <hyperlink ref="AO86" r:id="rId177" display="https://pbs.twimg.com/profile_banners/42879554/1556197862"/>
    <hyperlink ref="AO88" r:id="rId178" display="https://pbs.twimg.com/profile_banners/111245056/1480065467"/>
    <hyperlink ref="AO89" r:id="rId179" display="https://pbs.twimg.com/profile_banners/540796449/1526974820"/>
    <hyperlink ref="AO90" r:id="rId180" display="https://pbs.twimg.com/profile_banners/897852422/1392237301"/>
    <hyperlink ref="AO91" r:id="rId181" display="https://pbs.twimg.com/profile_banners/1043060124678533120/1542015166"/>
    <hyperlink ref="AO92" r:id="rId182" display="https://pbs.twimg.com/profile_banners/756716700/1539863422"/>
    <hyperlink ref="AO93" r:id="rId183" display="https://pbs.twimg.com/profile_banners/353643403/1541407893"/>
    <hyperlink ref="AO94" r:id="rId184" display="https://pbs.twimg.com/profile_banners/2502526419/1456402424"/>
    <hyperlink ref="AO95" r:id="rId185" display="https://pbs.twimg.com/profile_banners/2384827309/1537894455"/>
    <hyperlink ref="AO96" r:id="rId186" display="https://pbs.twimg.com/profile_banners/2827474570/1421798284"/>
    <hyperlink ref="AO97" r:id="rId187" display="https://pbs.twimg.com/profile_banners/955332419250475008/1516969219"/>
    <hyperlink ref="AO98" r:id="rId188" display="https://pbs.twimg.com/profile_banners/775646967959527424/1474373928"/>
    <hyperlink ref="AO99" r:id="rId189" display="https://pbs.twimg.com/profile_banners/1037590241614409728/1536217030"/>
    <hyperlink ref="AO101" r:id="rId190" display="https://pbs.twimg.com/profile_banners/198524266/1493391465"/>
    <hyperlink ref="AO102" r:id="rId191" display="https://pbs.twimg.com/profile_banners/134722981/1430226501"/>
    <hyperlink ref="AO103" r:id="rId192" display="https://pbs.twimg.com/profile_banners/19583446/1399143562"/>
    <hyperlink ref="AO105" r:id="rId193" display="https://pbs.twimg.com/profile_banners/784768148/1473255199"/>
    <hyperlink ref="AO106" r:id="rId194" display="https://pbs.twimg.com/profile_banners/1664832571/1549031473"/>
    <hyperlink ref="AO107" r:id="rId195" display="https://pbs.twimg.com/profile_banners/799250623459979265/1531714790"/>
    <hyperlink ref="AO108" r:id="rId196" display="https://pbs.twimg.com/profile_banners/2211117802/1489259680"/>
    <hyperlink ref="AO109" r:id="rId197" display="https://pbs.twimg.com/profile_banners/1528463413/1542395470"/>
    <hyperlink ref="AO110" r:id="rId198" display="https://pbs.twimg.com/profile_banners/2467696051/1555484910"/>
    <hyperlink ref="AO111" r:id="rId199" display="https://pbs.twimg.com/profile_banners/737000879941898240/1554982489"/>
    <hyperlink ref="AO112" r:id="rId200" display="https://pbs.twimg.com/profile_banners/555975811/1462341275"/>
    <hyperlink ref="AO113" r:id="rId201" display="https://pbs.twimg.com/profile_banners/580573157/1565942255"/>
    <hyperlink ref="AO114" r:id="rId202" display="https://pbs.twimg.com/profile_banners/1448759820/1398149762"/>
    <hyperlink ref="AO115" r:id="rId203" display="https://pbs.twimg.com/profile_banners/4926926351/1514965830"/>
    <hyperlink ref="AO116" r:id="rId204" display="https://pbs.twimg.com/profile_banners/436557622/1540969331"/>
    <hyperlink ref="AO117" r:id="rId205" display="https://pbs.twimg.com/profile_banners/104768601/1540530475"/>
    <hyperlink ref="AO118" r:id="rId206" display="https://pbs.twimg.com/profile_banners/2831226292/1521646186"/>
    <hyperlink ref="AO119" r:id="rId207" display="https://pbs.twimg.com/profile_banners/84062296/1509960358"/>
    <hyperlink ref="AO121" r:id="rId208" display="https://pbs.twimg.com/profile_banners/888263767/1490708704"/>
    <hyperlink ref="AO122" r:id="rId209" display="https://pbs.twimg.com/profile_banners/1244364811/1516044577"/>
    <hyperlink ref="AO123" r:id="rId210" display="https://pbs.twimg.com/profile_banners/122317307/1556871323"/>
    <hyperlink ref="AO124" r:id="rId211" display="https://pbs.twimg.com/profile_banners/94515006/1559512511"/>
    <hyperlink ref="AO125" r:id="rId212" display="https://pbs.twimg.com/profile_banners/2470473390/1494229585"/>
    <hyperlink ref="AO126" r:id="rId213" display="https://pbs.twimg.com/profile_banners/1344951/1565694326"/>
    <hyperlink ref="AO127" r:id="rId214" display="https://pbs.twimg.com/profile_banners/709419993029591041/1503487366"/>
    <hyperlink ref="AO128" r:id="rId215" display="https://pbs.twimg.com/profile_banners/1469505956/1463393321"/>
    <hyperlink ref="AO129" r:id="rId216" display="https://pbs.twimg.com/profile_banners/872434047288565764/1531855079"/>
    <hyperlink ref="AO130" r:id="rId217" display="https://pbs.twimg.com/profile_banners/2780941933/1416196972"/>
    <hyperlink ref="AO131" r:id="rId218" display="https://pbs.twimg.com/profile_banners/2481769412/1459408108"/>
    <hyperlink ref="AO132" r:id="rId219" display="https://pbs.twimg.com/profile_banners/765245195147411456/1557214830"/>
    <hyperlink ref="AO133" r:id="rId220" display="https://pbs.twimg.com/profile_banners/4226319976/1530861235"/>
    <hyperlink ref="AO134" r:id="rId221" display="https://pbs.twimg.com/profile_banners/1065159002512867328/1557381345"/>
    <hyperlink ref="AO135" r:id="rId222" display="https://pbs.twimg.com/profile_banners/3292850485/1497885012"/>
    <hyperlink ref="AO136" r:id="rId223" display="https://pbs.twimg.com/profile_banners/2478211081/1560690414"/>
    <hyperlink ref="AO137" r:id="rId224" display="https://pbs.twimg.com/profile_banners/771014126231547904/1527421540"/>
    <hyperlink ref="AO138" r:id="rId225" display="https://pbs.twimg.com/profile_banners/1430501318/1402561099"/>
    <hyperlink ref="AO139" r:id="rId226" display="https://pbs.twimg.com/profile_banners/47187435/1547167277"/>
    <hyperlink ref="AO140" r:id="rId227" display="https://pbs.twimg.com/profile_banners/2976957382/1457045208"/>
    <hyperlink ref="AO141" r:id="rId228" display="https://pbs.twimg.com/profile_banners/526159344/1415440853"/>
    <hyperlink ref="AO142" r:id="rId229" display="https://pbs.twimg.com/profile_banners/1693722709/1541179356"/>
    <hyperlink ref="AO143" r:id="rId230" display="https://pbs.twimg.com/profile_banners/113318569/1559330704"/>
    <hyperlink ref="AO144" r:id="rId231" display="https://pbs.twimg.com/profile_banners/63685601/1523527626"/>
    <hyperlink ref="AO145" r:id="rId232" display="https://pbs.twimg.com/profile_banners/885045348015755264/1499847296"/>
    <hyperlink ref="AO146" r:id="rId233" display="https://pbs.twimg.com/profile_banners/230718046/1467673453"/>
    <hyperlink ref="AO147" r:id="rId234" display="https://pbs.twimg.com/profile_banners/89450951/1560919240"/>
    <hyperlink ref="AO148" r:id="rId235" display="https://pbs.twimg.com/profile_banners/2558601594/1515053976"/>
    <hyperlink ref="AO149" r:id="rId236" display="https://pbs.twimg.com/profile_banners/44074292/1565946014"/>
    <hyperlink ref="AO150" r:id="rId237" display="https://pbs.twimg.com/profile_banners/443835893/1553702342"/>
    <hyperlink ref="AO151" r:id="rId238" display="https://pbs.twimg.com/profile_banners/1887139975/1563887716"/>
    <hyperlink ref="AO152" r:id="rId239" display="https://pbs.twimg.com/profile_banners/4448374937/1562579740"/>
    <hyperlink ref="AO153" r:id="rId240" display="https://pbs.twimg.com/profile_banners/342904434/1516541204"/>
    <hyperlink ref="AO155" r:id="rId241" display="https://pbs.twimg.com/profile_banners/746985281233035265/1565440705"/>
    <hyperlink ref="AO156" r:id="rId242" display="https://pbs.twimg.com/profile_banners/2417264383/1559849444"/>
    <hyperlink ref="AO157" r:id="rId243" display="https://pbs.twimg.com/profile_banners/2860724837/1415111415"/>
    <hyperlink ref="AO158" r:id="rId244" display="https://pbs.twimg.com/profile_banners/618955317/1512627398"/>
    <hyperlink ref="AO159" r:id="rId245" display="https://pbs.twimg.com/profile_banners/823923088400191488/1551040148"/>
    <hyperlink ref="AU3" r:id="rId246" display="http://abs.twimg.com/images/themes/theme15/bg.png"/>
    <hyperlink ref="AU4" r:id="rId247" display="http://abs.twimg.com/images/themes/theme1/bg.png"/>
    <hyperlink ref="AU5" r:id="rId248" display="http://abs.twimg.com/images/themes/theme1/bg.png"/>
    <hyperlink ref="AU6" r:id="rId249" display="http://abs.twimg.com/images/themes/theme16/bg.gif"/>
    <hyperlink ref="AU7" r:id="rId250" display="http://abs.twimg.com/images/themes/theme1/bg.png"/>
    <hyperlink ref="AU8" r:id="rId251" display="http://abs.twimg.com/images/themes/theme1/bg.png"/>
    <hyperlink ref="AU9" r:id="rId252" display="http://abs.twimg.com/images/themes/theme12/bg.gif"/>
    <hyperlink ref="AU10" r:id="rId253" display="http://abs.twimg.com/images/themes/theme1/bg.png"/>
    <hyperlink ref="AU12" r:id="rId254" display="http://abs.twimg.com/images/themes/theme7/bg.gif"/>
    <hyperlink ref="AU13" r:id="rId255" display="http://abs.twimg.com/images/themes/theme1/bg.png"/>
    <hyperlink ref="AU15" r:id="rId256" display="http://abs.twimg.com/images/themes/theme1/bg.png"/>
    <hyperlink ref="AU16" r:id="rId257" display="http://abs.twimg.com/images/themes/theme1/bg.png"/>
    <hyperlink ref="AU17" r:id="rId258" display="http://pbs.twimg.com/profile_background_images/130003461/def_bg_header.jpg"/>
    <hyperlink ref="AU19" r:id="rId259" display="http://abs.twimg.com/images/themes/theme1/bg.png"/>
    <hyperlink ref="AU20" r:id="rId260" display="http://pbs.twimg.com/profile_background_images/67845519/nvwatchusburn_twitter.br.jpg"/>
    <hyperlink ref="AU22" r:id="rId261" display="http://abs.twimg.com/images/themes/theme1/bg.png"/>
    <hyperlink ref="AU23" r:id="rId262" display="http://abs.twimg.com/images/themes/theme19/bg.gif"/>
    <hyperlink ref="AU24" r:id="rId263" display="http://abs.twimg.com/images/themes/theme1/bg.png"/>
    <hyperlink ref="AU25" r:id="rId264" display="http://abs.twimg.com/images/themes/theme1/bg.png"/>
    <hyperlink ref="AU26" r:id="rId265" display="http://abs.twimg.com/images/themes/theme1/bg.png"/>
    <hyperlink ref="AU27" r:id="rId266" display="http://abs.twimg.com/images/themes/theme1/bg.png"/>
    <hyperlink ref="AU28" r:id="rId267" display="http://abs.twimg.com/images/themes/theme1/bg.png"/>
    <hyperlink ref="AU29" r:id="rId268" display="http://abs.twimg.com/images/themes/theme1/bg.png"/>
    <hyperlink ref="AU30" r:id="rId269" display="http://abs.twimg.com/images/themes/theme1/bg.png"/>
    <hyperlink ref="AU32" r:id="rId270" display="http://abs.twimg.com/images/themes/theme1/bg.png"/>
    <hyperlink ref="AU33" r:id="rId271" display="http://abs.twimg.com/images/themes/theme1/bg.png"/>
    <hyperlink ref="AU34" r:id="rId272" display="http://abs.twimg.com/images/themes/theme1/bg.png"/>
    <hyperlink ref="AU36" r:id="rId273" display="http://abs.twimg.com/images/themes/theme1/bg.png"/>
    <hyperlink ref="AU37" r:id="rId274" display="http://abs.twimg.com/images/themes/theme1/bg.png"/>
    <hyperlink ref="AU38" r:id="rId275" display="http://abs.twimg.com/images/themes/theme1/bg.png"/>
    <hyperlink ref="AU39" r:id="rId276" display="http://abs.twimg.com/images/themes/theme1/bg.png"/>
    <hyperlink ref="AU40" r:id="rId277" display="http://abs.twimg.com/images/themes/theme1/bg.png"/>
    <hyperlink ref="AU41" r:id="rId278" display="http://abs.twimg.com/images/themes/theme1/bg.png"/>
    <hyperlink ref="AU43" r:id="rId279" display="http://abs.twimg.com/images/themes/theme1/bg.png"/>
    <hyperlink ref="AU45" r:id="rId280" display="http://abs.twimg.com/images/themes/theme17/bg.gif"/>
    <hyperlink ref="AU46" r:id="rId281" display="http://abs.twimg.com/images/themes/theme1/bg.png"/>
    <hyperlink ref="AU47" r:id="rId282" display="http://abs.twimg.com/images/themes/theme1/bg.png"/>
    <hyperlink ref="AU49" r:id="rId283" display="http://abs.twimg.com/images/themes/theme1/bg.png"/>
    <hyperlink ref="AU50" r:id="rId284" display="http://abs.twimg.com/images/themes/theme17/bg.gif"/>
    <hyperlink ref="AU51" r:id="rId285" display="http://abs.twimg.com/images/themes/theme1/bg.png"/>
    <hyperlink ref="AU52" r:id="rId286" display="http://abs.twimg.com/images/themes/theme1/bg.png"/>
    <hyperlink ref="AU53" r:id="rId287" display="http://abs.twimg.com/images/themes/theme1/bg.png"/>
    <hyperlink ref="AU54" r:id="rId288" display="http://abs.twimg.com/images/themes/theme11/bg.gif"/>
    <hyperlink ref="AU56" r:id="rId289" display="http://abs.twimg.com/images/themes/theme4/bg.gif"/>
    <hyperlink ref="AU57" r:id="rId290" display="http://abs.twimg.com/images/themes/theme1/bg.png"/>
    <hyperlink ref="AU58" r:id="rId291" display="http://abs.twimg.com/images/themes/theme12/bg.gif"/>
    <hyperlink ref="AU60" r:id="rId292" display="http://abs.twimg.com/images/themes/theme18/bg.gif"/>
    <hyperlink ref="AU62" r:id="rId293" display="http://abs.twimg.com/images/themes/theme1/bg.png"/>
    <hyperlink ref="AU63" r:id="rId294" display="http://abs.twimg.com/images/themes/theme1/bg.png"/>
    <hyperlink ref="AU64" r:id="rId295" display="http://abs.twimg.com/images/themes/theme1/bg.png"/>
    <hyperlink ref="AU65" r:id="rId296" display="http://abs.twimg.com/images/themes/theme1/bg.png"/>
    <hyperlink ref="AU68" r:id="rId297" display="http://abs.twimg.com/images/themes/theme1/bg.png"/>
    <hyperlink ref="AU69" r:id="rId298" display="http://abs.twimg.com/images/themes/theme18/bg.gif"/>
    <hyperlink ref="AU70" r:id="rId299" display="http://abs.twimg.com/images/themes/theme1/bg.png"/>
    <hyperlink ref="AU71" r:id="rId300" display="http://pbs.twimg.com/profile_background_images/877961222/096bfd8dbb50bd9859a4144f9c84026a.jpeg"/>
    <hyperlink ref="AU72" r:id="rId301" display="http://abs.twimg.com/images/themes/theme1/bg.png"/>
    <hyperlink ref="AU73" r:id="rId302" display="http://abs.twimg.com/images/themes/theme1/bg.png"/>
    <hyperlink ref="AU74" r:id="rId303" display="http://abs.twimg.com/images/themes/theme1/bg.png"/>
    <hyperlink ref="AU76" r:id="rId304" display="http://abs.twimg.com/images/themes/theme1/bg.png"/>
    <hyperlink ref="AU78" r:id="rId305" display="http://abs.twimg.com/images/themes/theme1/bg.png"/>
    <hyperlink ref="AU79" r:id="rId306" display="http://abs.twimg.com/images/themes/theme1/bg.png"/>
    <hyperlink ref="AU81" r:id="rId307" display="http://abs.twimg.com/images/themes/theme1/bg.png"/>
    <hyperlink ref="AU82" r:id="rId308" display="http://abs.twimg.com/images/themes/theme1/bg.png"/>
    <hyperlink ref="AU83" r:id="rId309" display="http://abs.twimg.com/images/themes/theme9/bg.gif"/>
    <hyperlink ref="AU84" r:id="rId310" display="http://abs.twimg.com/images/themes/theme12/bg.gif"/>
    <hyperlink ref="AU85" r:id="rId311" display="http://abs.twimg.com/images/themes/theme1/bg.png"/>
    <hyperlink ref="AU86" r:id="rId312" display="http://abs.twimg.com/images/themes/theme19/bg.gif"/>
    <hyperlink ref="AU87" r:id="rId313" display="http://abs.twimg.com/images/themes/theme1/bg.png"/>
    <hyperlink ref="AU88" r:id="rId314" display="http://abs.twimg.com/images/themes/theme1/bg.png"/>
    <hyperlink ref="AU89" r:id="rId315" display="http://abs.twimg.com/images/themes/theme16/bg.gif"/>
    <hyperlink ref="AU90" r:id="rId316" display="http://abs.twimg.com/images/themes/theme1/bg.png"/>
    <hyperlink ref="AU91" r:id="rId317" display="http://abs.twimg.com/images/themes/theme1/bg.png"/>
    <hyperlink ref="AU92" r:id="rId318" display="http://abs.twimg.com/images/themes/theme4/bg.gif"/>
    <hyperlink ref="AU93" r:id="rId319" display="http://abs.twimg.com/images/themes/theme1/bg.png"/>
    <hyperlink ref="AU94" r:id="rId320" display="http://abs.twimg.com/images/themes/theme1/bg.png"/>
    <hyperlink ref="AU95" r:id="rId321" display="http://abs.twimg.com/images/themes/theme1/bg.png"/>
    <hyperlink ref="AU96" r:id="rId322" display="http://abs.twimg.com/images/themes/theme1/bg.png"/>
    <hyperlink ref="AU97" r:id="rId323" display="http://abs.twimg.com/images/themes/theme1/bg.png"/>
    <hyperlink ref="AU98" r:id="rId324" display="http://abs.twimg.com/images/themes/theme1/bg.png"/>
    <hyperlink ref="AU99" r:id="rId325" display="http://abs.twimg.com/images/themes/theme1/bg.png"/>
    <hyperlink ref="AU101" r:id="rId326" display="http://abs.twimg.com/images/themes/theme1/bg.png"/>
    <hyperlink ref="AU102" r:id="rId327" display="http://abs.twimg.com/images/themes/theme4/bg.gif"/>
    <hyperlink ref="AU103" r:id="rId328" display="http://abs.twimg.com/images/themes/theme8/bg.gif"/>
    <hyperlink ref="AU104" r:id="rId329" display="http://abs.twimg.com/images/themes/theme1/bg.png"/>
    <hyperlink ref="AU105" r:id="rId330" display="http://abs.twimg.com/images/themes/theme1/bg.png"/>
    <hyperlink ref="AU106" r:id="rId331" display="http://abs.twimg.com/images/themes/theme1/bg.png"/>
    <hyperlink ref="AU107" r:id="rId332" display="http://abs.twimg.com/images/themes/theme1/bg.png"/>
    <hyperlink ref="AU108" r:id="rId333" display="http://abs.twimg.com/images/themes/theme1/bg.png"/>
    <hyperlink ref="AU109" r:id="rId334" display="http://abs.twimg.com/images/themes/theme4/bg.gif"/>
    <hyperlink ref="AU110" r:id="rId335" display="http://abs.twimg.com/images/themes/theme1/bg.png"/>
    <hyperlink ref="AU112" r:id="rId336" display="http://abs.twimg.com/images/themes/theme1/bg.png"/>
    <hyperlink ref="AU113" r:id="rId337" display="http://abs.twimg.com/images/themes/theme1/bg.png"/>
    <hyperlink ref="AU114" r:id="rId338" display="http://abs.twimg.com/images/themes/theme1/bg.png"/>
    <hyperlink ref="AU115" r:id="rId339" display="http://abs.twimg.com/images/themes/theme1/bg.png"/>
    <hyperlink ref="AU116" r:id="rId340" display="http://abs.twimg.com/images/themes/theme1/bg.png"/>
    <hyperlink ref="AU117" r:id="rId341" display="http://abs.twimg.com/images/themes/theme1/bg.png"/>
    <hyperlink ref="AU118" r:id="rId342" display="http://abs.twimg.com/images/themes/theme1/bg.png"/>
    <hyperlink ref="AU119" r:id="rId343" display="http://abs.twimg.com/images/themes/theme1/bg.png"/>
    <hyperlink ref="AU120" r:id="rId344" display="http://abs.twimg.com/images/themes/theme1/bg.png"/>
    <hyperlink ref="AU121" r:id="rId345" display="http://abs.twimg.com/images/themes/theme9/bg.gif"/>
    <hyperlink ref="AU122" r:id="rId346" display="http://abs.twimg.com/images/themes/theme1/bg.png"/>
    <hyperlink ref="AU123" r:id="rId347" display="http://abs.twimg.com/images/themes/theme7/bg.gif"/>
    <hyperlink ref="AU124" r:id="rId348" display="http://abs.twimg.com/images/themes/theme15/bg.png"/>
    <hyperlink ref="AU125" r:id="rId349" display="http://abs.twimg.com/images/themes/theme1/bg.png"/>
    <hyperlink ref="AU126" r:id="rId350" display="http://abs.twimg.com/images/themes/theme1/bg.png"/>
    <hyperlink ref="AU128" r:id="rId351" display="http://abs.twimg.com/images/themes/theme14/bg.gif"/>
    <hyperlink ref="AU129" r:id="rId352" display="http://abs.twimg.com/images/themes/theme1/bg.png"/>
    <hyperlink ref="AU130" r:id="rId353" display="http://abs.twimg.com/images/themes/theme1/bg.png"/>
    <hyperlink ref="AU131" r:id="rId354" display="http://abs.twimg.com/images/themes/theme1/bg.png"/>
    <hyperlink ref="AU133" r:id="rId355" display="http://abs.twimg.com/images/themes/theme1/bg.png"/>
    <hyperlink ref="AU135" r:id="rId356" display="http://abs.twimg.com/images/themes/theme1/bg.png"/>
    <hyperlink ref="AU136" r:id="rId357" display="http://abs.twimg.com/images/themes/theme1/bg.png"/>
    <hyperlink ref="AU138" r:id="rId358" display="http://abs.twimg.com/images/themes/theme1/bg.png"/>
    <hyperlink ref="AU139" r:id="rId359" display="http://abs.twimg.com/images/themes/theme1/bg.png"/>
    <hyperlink ref="AU140" r:id="rId360" display="http://abs.twimg.com/images/themes/theme1/bg.png"/>
    <hyperlink ref="AU141" r:id="rId361" display="http://abs.twimg.com/images/themes/theme1/bg.png"/>
    <hyperlink ref="AU142" r:id="rId362" display="http://abs.twimg.com/images/themes/theme1/bg.png"/>
    <hyperlink ref="AU143" r:id="rId363" display="http://abs.twimg.com/images/themes/theme1/bg.png"/>
    <hyperlink ref="AU144" r:id="rId364" display="http://abs.twimg.com/images/themes/theme2/bg.gif"/>
    <hyperlink ref="AU145" r:id="rId365" display="http://abs.twimg.com/images/themes/theme1/bg.png"/>
    <hyperlink ref="AU146" r:id="rId366" display="http://abs.twimg.com/images/themes/theme14/bg.gif"/>
    <hyperlink ref="AU147" r:id="rId367" display="http://abs.twimg.com/images/themes/theme18/bg.gif"/>
    <hyperlink ref="AU148" r:id="rId368" display="http://abs.twimg.com/images/themes/theme1/bg.png"/>
    <hyperlink ref="AU149" r:id="rId369" display="http://abs.twimg.com/images/themes/theme13/bg.gif"/>
    <hyperlink ref="AU150" r:id="rId370" display="http://abs.twimg.com/images/themes/theme1/bg.png"/>
    <hyperlink ref="AU151" r:id="rId371" display="http://abs.twimg.com/images/themes/theme14/bg.gif"/>
    <hyperlink ref="AU153" r:id="rId372" display="http://abs.twimg.com/images/themes/theme1/bg.png"/>
    <hyperlink ref="AU155" r:id="rId373" display="http://abs.twimg.com/images/themes/theme1/bg.png"/>
    <hyperlink ref="AU156" r:id="rId374" display="http://abs.twimg.com/images/themes/theme1/bg.png"/>
    <hyperlink ref="AU157" r:id="rId375" display="http://abs.twimg.com/images/themes/theme1/bg.png"/>
    <hyperlink ref="AU158" r:id="rId376" display="http://abs.twimg.com/images/themes/theme1/bg.png"/>
    <hyperlink ref="F3" r:id="rId377" display="http://pbs.twimg.com/profile_images/413730607597109248/la3TOx7S_normal.jpeg"/>
    <hyperlink ref="F4" r:id="rId378" display="http://pbs.twimg.com/profile_images/2679171403/5bc192c97dd1a23ce4421a4d95b919bc_normal.png"/>
    <hyperlink ref="F5" r:id="rId379" display="http://pbs.twimg.com/profile_images/1111164244299517952/FAxDzCKU_normal.jpg"/>
    <hyperlink ref="F6" r:id="rId380" display="http://pbs.twimg.com/profile_images/1058761277324058624/XL10eygV_normal.jpg"/>
    <hyperlink ref="F7" r:id="rId381" display="http://pbs.twimg.com/profile_images/2162523398/image_normal.jpg"/>
    <hyperlink ref="F8" r:id="rId382" display="http://pbs.twimg.com/profile_images/949585672746266625/6Ec-d-Wb_normal.jpg"/>
    <hyperlink ref="F9" r:id="rId383" display="http://pbs.twimg.com/profile_images/1081184004668358663/50GQnH58_normal.jpg"/>
    <hyperlink ref="F10" r:id="rId384" display="http://pbs.twimg.com/profile_images/1090495512950857728/UOT2XIl2_normal.jpg"/>
    <hyperlink ref="F11" r:id="rId385" display="http://pbs.twimg.com/profile_images/791980690648735744/BO6p6VSg_normal.jpg"/>
    <hyperlink ref="F12" r:id="rId386" display="http://pbs.twimg.com/profile_images/466889974835458048/HXMIfTx8_normal.jpeg"/>
    <hyperlink ref="F13" r:id="rId387" display="http://pbs.twimg.com/profile_images/904269478745255936/wZM5YOD8_normal.jpg"/>
    <hyperlink ref="F14" r:id="rId388" display="http://pbs.twimg.com/profile_images/1145171791830294528/qo7QUwGn_normal.jpg"/>
    <hyperlink ref="F15" r:id="rId389" display="http://pbs.twimg.com/profile_images/950695935859937280/DZxoU3GC_normal.jpg"/>
    <hyperlink ref="F16" r:id="rId390" display="http://pbs.twimg.com/profile_images/950689641698557953/KmW2PC2n_normal.jpg"/>
    <hyperlink ref="F17" r:id="rId391" display="http://pbs.twimg.com/profile_images/2754219645/539a388b5a1d1caf189e6f33d828835c_normal.jpeg"/>
    <hyperlink ref="F18" r:id="rId392" display="http://pbs.twimg.com/profile_images/1043839717010284546/YA8yq5M__normal.jpg"/>
    <hyperlink ref="F19" r:id="rId393" display="http://pbs.twimg.com/profile_images/140616435/podcastlogo_normal.jpg"/>
    <hyperlink ref="F20" r:id="rId394" display="http://pbs.twimg.com/profile_images/673748896741371904/AWir0r7k_normal.jpg"/>
    <hyperlink ref="F21" r:id="rId395" display="http://abs.twimg.com/sticky/default_profile_images/default_profile_normal.png"/>
    <hyperlink ref="F22" r:id="rId396" display="http://pbs.twimg.com/profile_images/831109508705505280/7kq-a29W_normal.jpg"/>
    <hyperlink ref="F23" r:id="rId397" display="http://pbs.twimg.com/profile_images/378800000303960070/4a5ba62938f3b770f0c5eb9a78252397_normal.jpeg"/>
    <hyperlink ref="F24" r:id="rId398" display="http://pbs.twimg.com/profile_images/1137415043082072065/JCSdXrPM_normal.jpg"/>
    <hyperlink ref="F25" r:id="rId399" display="http://pbs.twimg.com/profile_images/872146838962544642/HUEzbEm9_normal.jpg"/>
    <hyperlink ref="F26" r:id="rId400" display="http://pbs.twimg.com/profile_images/552929846/ourfinland_normal.jpg"/>
    <hyperlink ref="F27" r:id="rId401" display="http://pbs.twimg.com/profile_images/942132112081281024/WJdsAHSB_normal.jpg"/>
    <hyperlink ref="F28" r:id="rId402" display="http://pbs.twimg.com/profile_images/631800387016626176/P5jbtPH5_normal.png"/>
    <hyperlink ref="F29" r:id="rId403" display="http://pbs.twimg.com/profile_images/1268882759/Paulina10_normal.jpg"/>
    <hyperlink ref="F30" r:id="rId404" display="http://pbs.twimg.com/profile_images/862286888484450306/XF8EI2LG_normal.jpg"/>
    <hyperlink ref="F31" r:id="rId405" display="http://pbs.twimg.com/profile_images/1116215146924388352/FGSTfJxW_normal.jpg"/>
    <hyperlink ref="F32" r:id="rId406" display="http://abs.twimg.com/sticky/default_profile_images/default_profile_5_normal.png"/>
    <hyperlink ref="F33" r:id="rId407" display="http://pbs.twimg.com/profile_images/818201632265609216/89p3Cgms_normal.jpg"/>
    <hyperlink ref="F34" r:id="rId408" display="http://pbs.twimg.com/profile_images/730002207656054784/_E20k1NN_normal.jpg"/>
    <hyperlink ref="F35" r:id="rId409" display="http://pbs.twimg.com/profile_images/1070020451160735744/UaVIggzn_normal.jpg"/>
    <hyperlink ref="F36" r:id="rId410" display="http://pbs.twimg.com/profile_images/1072283169221566464/lc09mUNU_normal.jpg"/>
    <hyperlink ref="F37" r:id="rId411" display="http://pbs.twimg.com/profile_images/1120059197968781312/EQQXpFcf_normal.jpg"/>
    <hyperlink ref="F38" r:id="rId412" display="http://pbs.twimg.com/profile_images/972407532219174913/rM8t6kar_normal.jpg"/>
    <hyperlink ref="F39" r:id="rId413" display="http://pbs.twimg.com/profile_images/442469431126413312/ryAVBocS_normal.jpeg"/>
    <hyperlink ref="F40" r:id="rId414" display="http://pbs.twimg.com/profile_images/948087121436397568/O6H62RZk_normal.jpg"/>
    <hyperlink ref="F41" r:id="rId415" display="http://pbs.twimg.com/profile_images/738043014606557184/ne1g1hyB_normal.jpg"/>
    <hyperlink ref="F42" r:id="rId416" display="http://pbs.twimg.com/profile_images/1110453302674817024/sQpjZrAE_normal.png"/>
    <hyperlink ref="F43" r:id="rId417" display="http://pbs.twimg.com/profile_images/984406048411979776/j0jX9ujX_normal.jpg"/>
    <hyperlink ref="F44" r:id="rId418" display="http://pbs.twimg.com/profile_images/976077511699419142/2eXLzPWS_normal.jpg"/>
    <hyperlink ref="F45" r:id="rId419" display="http://pbs.twimg.com/profile_images/1064849761524699136/YbOcliLS_normal.jpg"/>
    <hyperlink ref="F46" r:id="rId420" display="http://pbs.twimg.com/profile_images/1105067090925502465/1nfRY5Rc_normal.png"/>
    <hyperlink ref="F47" r:id="rId421" display="http://pbs.twimg.com/profile_images/489236643690577920/zOw6K2W5_normal.jpeg"/>
    <hyperlink ref="F48" r:id="rId422" display="http://pbs.twimg.com/profile_images/896816901959147521/tSLcAXPx_normal.jpg"/>
    <hyperlink ref="F49" r:id="rId423" display="http://pbs.twimg.com/profile_images/324612996/Jim_at_E_Connect_3_normal.jpg"/>
    <hyperlink ref="F50" r:id="rId424" display="http://pbs.twimg.com/profile_images/961566495556980737/6hb7x8ol_normal.jpg"/>
    <hyperlink ref="F51" r:id="rId425" display="http://pbs.twimg.com/profile_images/1113038840774774784/vgfWiqyY_normal.png"/>
    <hyperlink ref="F52" r:id="rId426" display="http://pbs.twimg.com/profile_images/580064605248049152/qC9Rwt9i_normal.png"/>
    <hyperlink ref="F53" r:id="rId427" display="http://pbs.twimg.com/profile_images/1005089424617730048/3bwxmyzv_normal.jpg"/>
    <hyperlink ref="F54" r:id="rId428" display="http://pbs.twimg.com/profile_images/964939186926170112/OBAredoC_normal.jpg"/>
    <hyperlink ref="F55" r:id="rId429" display="http://pbs.twimg.com/profile_images/926063104735219712/cNt2Mo79_normal.jpg"/>
    <hyperlink ref="F56" r:id="rId430" display="http://pbs.twimg.com/profile_images/666516828089286658/3speflMK_normal.jpg"/>
    <hyperlink ref="F57" r:id="rId431" display="http://pbs.twimg.com/profile_images/990153626613178369/rPAKURkz_normal.jpg"/>
    <hyperlink ref="F58" r:id="rId432" display="http://pbs.twimg.com/profile_images/1121320541330255873/pH382ctG_normal.png"/>
    <hyperlink ref="F59" r:id="rId433" display="http://pbs.twimg.com/profile_images/719304169434144768/6ggylypD_normal.jpg"/>
    <hyperlink ref="F60" r:id="rId434" display="http://pbs.twimg.com/profile_images/1117315421462335489/umvlDZ8z_normal.jpg"/>
    <hyperlink ref="F61" r:id="rId435" display="http://pbs.twimg.com/profile_images/695012378266705921/AM1EKfHY_normal.jpg"/>
    <hyperlink ref="F62" r:id="rId436" display="http://pbs.twimg.com/profile_images/955433784933081089/OuT81H09_normal.jpg"/>
    <hyperlink ref="F63" r:id="rId437" display="http://pbs.twimg.com/profile_images/1062422126983024640/aej0WWPW_normal.jpg"/>
    <hyperlink ref="F64" r:id="rId438" display="http://pbs.twimg.com/profile_images/926423884001366016/DrNRsX3h_normal.jpg"/>
    <hyperlink ref="F65" r:id="rId439" display="http://pbs.twimg.com/profile_images/2263021678/kauppakamari_normal.jpg"/>
    <hyperlink ref="F66" r:id="rId440" display="http://pbs.twimg.com/profile_images/917653900488003585/XMGTav57_normal.jpg"/>
    <hyperlink ref="F67" r:id="rId441" display="http://pbs.twimg.com/profile_images/986701481284808704/ufHRbNoY_normal.jpg"/>
    <hyperlink ref="F68" r:id="rId442" display="http://pbs.twimg.com/profile_images/1143861725575417856/agO8aClf_normal.png"/>
    <hyperlink ref="F69" r:id="rId443" display="http://pbs.twimg.com/profile_images/512988974101446656/pspeX1bI_normal.png"/>
    <hyperlink ref="F70" r:id="rId444" display="http://pbs.twimg.com/profile_images/1115705859592601602/MxyoCsQk_normal.png"/>
    <hyperlink ref="F71" r:id="rId445" display="http://pbs.twimg.com/profile_images/673092190139236353/UROQxAPb_normal.jpg"/>
    <hyperlink ref="F72" r:id="rId446" display="http://pbs.twimg.com/profile_images/1082290916482838529/ak7KUbfb_normal.jpg"/>
    <hyperlink ref="F73" r:id="rId447" display="http://pbs.twimg.com/profile_images/1148059209/logotype_en_normal.png"/>
    <hyperlink ref="F74" r:id="rId448" display="http://pbs.twimg.com/profile_images/499429577551122434/lkAuVXl5_normal.jpeg"/>
    <hyperlink ref="F75" r:id="rId449" display="http://pbs.twimg.com/profile_images/683571918084136960/M3uewG4q_normal.jpg"/>
    <hyperlink ref="F76" r:id="rId450" display="http://pbs.twimg.com/profile_images/1117700097536679936/jBo5ShRd_normal.png"/>
    <hyperlink ref="F77" r:id="rId451" display="http://pbs.twimg.com/profile_images/725232352922886145/s29HcQ1a_normal.jpg"/>
    <hyperlink ref="F78" r:id="rId452" display="http://pbs.twimg.com/profile_images/1128168700060798977/dBlKLLwJ_normal.jpg"/>
    <hyperlink ref="F79" r:id="rId453" display="http://pbs.twimg.com/profile_images/580353231462658048/3XyXntb9_normal.jpg"/>
    <hyperlink ref="F80" r:id="rId454" display="http://pbs.twimg.com/profile_images/1125384645397438465/invB4q1h_normal.jpg"/>
    <hyperlink ref="F81" r:id="rId455" display="http://pbs.twimg.com/profile_images/1145790234946342913/DkWYJwsI_normal.jpg"/>
    <hyperlink ref="F82" r:id="rId456" display="http://pbs.twimg.com/profile_images/1145259244150775808/0RIj0smI_normal.jpg"/>
    <hyperlink ref="F83" r:id="rId457" display="http://pbs.twimg.com/profile_images/452865512410599426/6whVOlL0_normal.jpeg"/>
    <hyperlink ref="F84" r:id="rId458" display="http://pbs.twimg.com/profile_images/701456098310619136/cC0SftZG_normal.jpg"/>
    <hyperlink ref="F85" r:id="rId459" display="http://pbs.twimg.com/profile_images/1073115777740488705/gH1ILAnq_normal.jpg"/>
    <hyperlink ref="F86" r:id="rId460" display="http://pbs.twimg.com/profile_images/585408568632811520/0m5ZDQpq_normal.jpg"/>
    <hyperlink ref="F87" r:id="rId461" display="http://abs.twimg.com/sticky/default_profile_images/default_profile_6_normal.png"/>
    <hyperlink ref="F88" r:id="rId462" display="http://pbs.twimg.com/profile_images/748783484387209216/wYSGSLpN_normal.jpg"/>
    <hyperlink ref="F89" r:id="rId463" display="http://pbs.twimg.com/profile_images/709707497553039361/FRPp-i-l_normal.jpg"/>
    <hyperlink ref="F90" r:id="rId464" display="http://pbs.twimg.com/profile_images/2913233145/1ab76a9ca9f0ad1eb7db3ea77b35972c_normal.jpeg"/>
    <hyperlink ref="F91" r:id="rId465" display="http://pbs.twimg.com/profile_images/1059790530459193344/l8kGXkrn_normal.jpg"/>
    <hyperlink ref="F92" r:id="rId466" display="http://pbs.twimg.com/profile_images/1086903023429996544/kt4fqtWk_normal.jpg"/>
    <hyperlink ref="F93" r:id="rId467" display="http://pbs.twimg.com/profile_images/904955159918280704/Kq_JwOAr_normal.jpg"/>
    <hyperlink ref="F94" r:id="rId468" display="http://pbs.twimg.com/profile_images/1151037991139364864/gdLSMVHk_normal.jpg"/>
    <hyperlink ref="F95" r:id="rId469" display="http://pbs.twimg.com/profile_images/1044629856288460800/J5OLoV0l_normal.jpg"/>
    <hyperlink ref="F96" r:id="rId470" display="http://pbs.twimg.com/profile_images/682716515251138560/kwt-bkru_normal.jpg"/>
    <hyperlink ref="F97" r:id="rId471" display="http://pbs.twimg.com/profile_images/964421455273377798/BF6ac7d3_normal.jpg"/>
    <hyperlink ref="F98" r:id="rId472" display="http://pbs.twimg.com/profile_images/775651887257387008/PznXLs_r_normal.jpg"/>
    <hyperlink ref="F99" r:id="rId473" display="http://pbs.twimg.com/profile_images/1097859563573915648/dRx2W6hl_normal.png"/>
    <hyperlink ref="F100" r:id="rId474" display="http://pbs.twimg.com/profile_images/776660558800191488/QxVMDa5r_normal.jpg"/>
    <hyperlink ref="F101" r:id="rId475" display="http://pbs.twimg.com/profile_images/849995025983442945/tCQZpczP_normal.jpg"/>
    <hyperlink ref="F102" r:id="rId476" display="http://pbs.twimg.com/profile_images/834938032/ich-400-1_normal.jpg"/>
    <hyperlink ref="F103" r:id="rId477" display="http://pbs.twimg.com/profile_images/843959369205239809/XwyE3NOE_normal.jpg"/>
    <hyperlink ref="F104" r:id="rId478" display="http://pbs.twimg.com/profile_images/753109529387204608/SmFoMBc__normal.jpg"/>
    <hyperlink ref="F105" r:id="rId479" display="http://pbs.twimg.com/profile_images/3735835803/30afe0c9f82fa85b21b50788dc87136d_normal.jpeg"/>
    <hyperlink ref="F106" r:id="rId480" display="http://pbs.twimg.com/profile_images/1138782617677979650/aoqorXN1_normal.jpg"/>
    <hyperlink ref="F107" r:id="rId481" display="http://pbs.twimg.com/profile_images/989894248584630273/fuppHHtU_normal.jpg"/>
    <hyperlink ref="F108" r:id="rId482" display="http://pbs.twimg.com/profile_images/1092516484469981184/qgy57_tb_normal.jpg"/>
    <hyperlink ref="F109" r:id="rId483" display="http://pbs.twimg.com/profile_images/937271677574090752/V-uTxC51_normal.jpg"/>
    <hyperlink ref="F110" r:id="rId484" display="http://pbs.twimg.com/profile_images/931266139577077760/qoHU0g_3_normal.jpg"/>
    <hyperlink ref="F111" r:id="rId485" display="http://pbs.twimg.com/profile_images/787336839954894848/h90UjdE8_normal.jpg"/>
    <hyperlink ref="F112" r:id="rId486" display="http://pbs.twimg.com/profile_images/613224046138822657/RaFfkYdV_normal.jpg"/>
    <hyperlink ref="F113" r:id="rId487" display="http://pbs.twimg.com/profile_images/954258566344593408/kjzbaRnB_normal.jpg"/>
    <hyperlink ref="F114" r:id="rId488" display="http://pbs.twimg.com/profile_images/845234069701083136/d-P8odzJ_normal.jpg"/>
    <hyperlink ref="F115" r:id="rId489" display="http://pbs.twimg.com/profile_images/784359187392425984/nqUgilBv_normal.jpg"/>
    <hyperlink ref="F116" r:id="rId490" display="http://pbs.twimg.com/profile_images/1057528051385405441/1aU8E_lt_normal.jpg"/>
    <hyperlink ref="F117" r:id="rId491" display="http://pbs.twimg.com/profile_images/1055687347621322752/3Y8m5XDn_normal.jpg"/>
    <hyperlink ref="F118" r:id="rId492" display="http://pbs.twimg.com/profile_images/976479917377507328/_ntzcrw7_normal.jpg"/>
    <hyperlink ref="F119" r:id="rId493" display="http://pbs.twimg.com/profile_images/909725724403228672/SRZ94nrU_normal.jpg"/>
    <hyperlink ref="F120" r:id="rId494" display="http://pbs.twimg.com/profile_images/480379798754439168/-9H7RlLw_normal.jpeg"/>
    <hyperlink ref="F121" r:id="rId495" display="http://pbs.twimg.com/profile_images/846719040739573763/Sf2wT3nM_normal.jpg"/>
    <hyperlink ref="F122" r:id="rId496" display="http://pbs.twimg.com/profile_images/952984338781663232/hGHhNFWw_normal.jpg"/>
    <hyperlink ref="F123" r:id="rId497" display="http://pbs.twimg.com/profile_images/1082208430914449408/i8itKUVa_normal.jpg"/>
    <hyperlink ref="F124" r:id="rId498" display="http://pbs.twimg.com/profile_images/1101509366/2005.04.19_11.37.41_f340_normal.jpg"/>
    <hyperlink ref="F125" r:id="rId499" display="http://pbs.twimg.com/profile_images/461408919177265153/WHdASO0u_normal.png"/>
    <hyperlink ref="F126" r:id="rId500" display="http://pbs.twimg.com/profile_images/615598832726970372/jsK-gBSt_normal.png"/>
    <hyperlink ref="F127" r:id="rId501" display="http://pbs.twimg.com/profile_images/899970751859699712/13QXktYL_normal.jpg"/>
    <hyperlink ref="F128" r:id="rId502" display="http://pbs.twimg.com/profile_images/732150135417909248/BV_MERyD_normal.jpg"/>
    <hyperlink ref="F129" r:id="rId503" display="http://pbs.twimg.com/profile_images/1020318687490867201/08zSzkmt_normal.jpg"/>
    <hyperlink ref="F130" r:id="rId504" display="http://pbs.twimg.com/profile_images/524297722505867265/12XL8P4j_normal.jpeg"/>
    <hyperlink ref="F131" r:id="rId505" display="http://pbs.twimg.com/profile_images/855457664658178049/5mUDAbGI_normal.jpg"/>
    <hyperlink ref="F132" r:id="rId506" display="http://pbs.twimg.com/profile_images/1083288600693932032/I4SCSnlS_normal.jpg"/>
    <hyperlink ref="F133" r:id="rId507" display="http://pbs.twimg.com/profile_images/879919468230660096/uE73xhuC_normal.jpg"/>
    <hyperlink ref="F134" r:id="rId508" display="http://pbs.twimg.com/profile_images/1126365114142265344/haE9Qnin_normal.png"/>
    <hyperlink ref="F135" r:id="rId509" display="http://pbs.twimg.com/profile_images/876819267395756033/5bM8UjQJ_normal.jpg"/>
    <hyperlink ref="F136" r:id="rId510" display="http://pbs.twimg.com/profile_images/1087842582997147648/cN1joJeZ_normal.jpg"/>
    <hyperlink ref="F137" r:id="rId511" display="http://pbs.twimg.com/profile_images/1050301410741575680/EgTrsTjN_normal.jpg"/>
    <hyperlink ref="F138" r:id="rId512" display="http://pbs.twimg.com/profile_images/836156092266708992/i2kB1zOc_normal.jpg"/>
    <hyperlink ref="F139" r:id="rId513" display="http://pbs.twimg.com/profile_images/1080916188505559042/TCLVEuW-_normal.jpg"/>
    <hyperlink ref="F140" r:id="rId514" display="http://pbs.twimg.com/profile_images/573967400246329344/plfXpZpI_normal.jpeg"/>
    <hyperlink ref="F141" r:id="rId515" display="http://pbs.twimg.com/profile_images/896787663805665281/iFfad2En_normal.jpg"/>
    <hyperlink ref="F142" r:id="rId516" display="http://pbs.twimg.com/profile_images/1159726907136626691/zcUB2wWW_normal.jpg"/>
    <hyperlink ref="F143" r:id="rId517" display="http://pbs.twimg.com/profile_images/1144859936414941185/enIYHQT5_normal.png"/>
    <hyperlink ref="F144" r:id="rId518" display="http://pbs.twimg.com/profile_images/1874093656/yle_logo_fb_normal.jpg"/>
    <hyperlink ref="F145" r:id="rId519" display="http://pbs.twimg.com/profile_images/885051046732627968/ct8HDaFX_normal.jpg"/>
    <hyperlink ref="F146" r:id="rId520" display="http://pbs.twimg.com/profile_images/923631300426321921/3v6GITHE_normal.jpg"/>
    <hyperlink ref="F147" r:id="rId521" display="http://pbs.twimg.com/profile_images/634276570178420736/w3pt_4Th_normal.png"/>
    <hyperlink ref="F148" r:id="rId522" display="http://pbs.twimg.com/profile_images/1126578813478031360/361eRTuF_normal.jpg"/>
    <hyperlink ref="F149" r:id="rId523" display="http://pbs.twimg.com/profile_images/710815889025835009/znsUOngE_normal.jpg"/>
    <hyperlink ref="F150" r:id="rId524" display="http://pbs.twimg.com/profile_images/1112008979834720256/pXorl7La_normal.jpg"/>
    <hyperlink ref="F151" r:id="rId525" display="http://pbs.twimg.com/profile_images/1040593480681177089/PxYRp8dv_normal.jpg"/>
    <hyperlink ref="F152" r:id="rId526" display="http://pbs.twimg.com/profile_images/1148168161784717313/8pKERoy5_normal.jpg"/>
    <hyperlink ref="F153" r:id="rId527" display="http://pbs.twimg.com/profile_images/962055181549502464/UWe9tyjo_normal.jpg"/>
    <hyperlink ref="F154" r:id="rId528" display="http://pbs.twimg.com/profile_images/962977186524422144/6ylj5UVL_normal.jpg"/>
    <hyperlink ref="F155" r:id="rId529" display="http://pbs.twimg.com/profile_images/746995420606382080/0b5PkXTE_normal.jpg"/>
    <hyperlink ref="F156" r:id="rId530" display="http://pbs.twimg.com/profile_images/452147170548805632/rM6v4Fau_normal.jpeg"/>
    <hyperlink ref="F157" r:id="rId531" display="http://pbs.twimg.com/profile_images/529639803025768448/Og0VHqVQ_normal.jpeg"/>
    <hyperlink ref="F158" r:id="rId532" display="http://pbs.twimg.com/profile_images/938653329084649472/k2WHL-TN_normal.jpg"/>
    <hyperlink ref="F159" r:id="rId533" display="http://pbs.twimg.com/profile_images/1099768199082594305/L535lD3m_normal.jpg"/>
    <hyperlink ref="AX3" r:id="rId534" display="https://twitter.com/travistn"/>
    <hyperlink ref="AX4" r:id="rId535" display="https://twitter.com/mihkal"/>
    <hyperlink ref="AX5" r:id="rId536" display="https://twitter.com/ilveshockey"/>
    <hyperlink ref="AX6" r:id="rId537" display="https://twitter.com/sdpipakistan"/>
    <hyperlink ref="AX7" r:id="rId538" display="https://twitter.com/louiseshaxson"/>
    <hyperlink ref="AX8" r:id="rId539" display="https://twitter.com/capabilityfi"/>
    <hyperlink ref="AX9" r:id="rId540" display="https://twitter.com/arnaldopellini"/>
    <hyperlink ref="AX10" r:id="rId541" display="https://twitter.com/vapriikki"/>
    <hyperlink ref="AX11" r:id="rId542" display="https://twitter.com/tjeldnet"/>
    <hyperlink ref="AX12" r:id="rId543" display="https://twitter.com/tamperekaupunki"/>
    <hyperlink ref="AX13" r:id="rId544" display="https://twitter.com/vsplyshka"/>
    <hyperlink ref="AX14" r:id="rId545" display="https://twitter.com/tampereratikka"/>
    <hyperlink ref="AX15" r:id="rId546" display="https://twitter.com/visittamperefi"/>
    <hyperlink ref="AX16" r:id="rId547" display="https://twitter.com/visittampere"/>
    <hyperlink ref="AX17" r:id="rId548" display="https://twitter.com/rsprachrohr"/>
    <hyperlink ref="AX18" r:id="rId549" display="https://twitter.com/makitalo82"/>
    <hyperlink ref="AX19" r:id="rId550" display="https://twitter.com/starafi"/>
    <hyperlink ref="AX20" r:id="rId551" display="https://twitter.com/rammsteinnews"/>
    <hyperlink ref="AX21" r:id="rId552" display="https://twitter.com/arkkitehtipaha"/>
    <hyperlink ref="AX22" r:id="rId553" display="https://twitter.com/jocka"/>
    <hyperlink ref="AX23" r:id="rId554" display="https://twitter.com/marytheluckyone"/>
    <hyperlink ref="AX24" r:id="rId555" display="https://twitter.com/nikontili"/>
    <hyperlink ref="AX25" r:id="rId556" display="https://twitter.com/visitlahti"/>
    <hyperlink ref="AX26" r:id="rId557" display="https://twitter.com/ourfinland"/>
    <hyperlink ref="AX27" r:id="rId558" display="https://twitter.com/helenporter1853"/>
    <hyperlink ref="AX28" r:id="rId559" display="https://twitter.com/moominofficial"/>
    <hyperlink ref="AX29" r:id="rId560" display="https://twitter.com/pahokas"/>
    <hyperlink ref="AX30" r:id="rId561" display="https://twitter.com/tamperetalo"/>
    <hyperlink ref="AX31" r:id="rId562" display="https://twitter.com/monamqureshi"/>
    <hyperlink ref="AX32" r:id="rId563" display="https://twitter.com/adven"/>
    <hyperlink ref="AX33" r:id="rId564" display="https://twitter.com/_girlwhotravels"/>
    <hyperlink ref="AX34" r:id="rId565" display="https://twitter.com/kimmorouhiainen"/>
    <hyperlink ref="AX35" r:id="rId566" display="https://twitter.com/brewdogtampere"/>
    <hyperlink ref="AX36" r:id="rId567" display="https://twitter.com/16kissa07"/>
    <hyperlink ref="AX37" r:id="rId568" display="https://twitter.com/yoshikosuge"/>
    <hyperlink ref="AX38" r:id="rId569" display="https://twitter.com/tuomaszacheus"/>
    <hyperlink ref="AX39" r:id="rId570" display="https://twitter.com/mistersopuli"/>
    <hyperlink ref="AX40" r:id="rId571" display="https://twitter.com/postigroup"/>
    <hyperlink ref="AX41" r:id="rId572" display="https://twitter.com/postimuseo"/>
    <hyperlink ref="AX42" r:id="rId573" display="https://twitter.com/pikalaturit"/>
    <hyperlink ref="AX43" r:id="rId574" display="https://twitter.com/lidlsuomi"/>
    <hyperlink ref="AX44" r:id="rId575" display="https://twitter.com/paavilaineneija"/>
    <hyperlink ref="AX45" r:id="rId576" display="https://twitter.com/pekkaruissalo"/>
    <hyperlink ref="AX46" r:id="rId577" display="https://twitter.com/mcelasari"/>
    <hyperlink ref="AX47" r:id="rId578" display="https://twitter.com/ksharrit"/>
    <hyperlink ref="AX48" r:id="rId579" display="https://twitter.com/destrecommended"/>
    <hyperlink ref="AX49" r:id="rId580" display="https://twitter.com/jbsenseofplace"/>
    <hyperlink ref="AX50" r:id="rId581" display="https://twitter.com/sopimusvuorenka"/>
    <hyperlink ref="AX51" r:id="rId582" display="https://twitter.com/hiedanranta"/>
    <hyperlink ref="AX52" r:id="rId583" display="https://twitter.com/1000histoires"/>
    <hyperlink ref="AX53" r:id="rId584" display="https://twitter.com/lsulonen"/>
    <hyperlink ref="AX54" r:id="rId585" display="https://twitter.com/hosekibako"/>
    <hyperlink ref="AX55" r:id="rId586" display="https://twitter.com/mikaitanen"/>
    <hyperlink ref="AX56" r:id="rId587" display="https://twitter.com/blogsallys"/>
    <hyperlink ref="AX57" r:id="rId588" display="https://twitter.com/liisahai"/>
    <hyperlink ref="AX58" r:id="rId589" display="https://twitter.com/helichristine"/>
    <hyperlink ref="AX59" r:id="rId590" display="https://twitter.com/jpvuorela"/>
    <hyperlink ref="AX60" r:id="rId591" display="https://twitter.com/akotwi"/>
    <hyperlink ref="AX61" r:id="rId592" display="https://twitter.com/midelario"/>
    <hyperlink ref="AX62" r:id="rId593" display="https://twitter.com/priouljp56"/>
    <hyperlink ref="AX63" r:id="rId594" display="https://twitter.com/hennapuisto"/>
    <hyperlink ref="AX64" r:id="rId595" display="https://twitter.com/markus_sjolund"/>
    <hyperlink ref="AX65" r:id="rId596" display="https://twitter.com/kauppakamari"/>
    <hyperlink ref="AX66" r:id="rId597" display="https://twitter.com/reijovaliharju"/>
    <hyperlink ref="AX67" r:id="rId598" display="https://twitter.com/graffiti_bot"/>
    <hyperlink ref="AX68" r:id="rId599" display="https://twitter.com/__subwaysurfer"/>
    <hyperlink ref="AX69" r:id="rId600" display="https://twitter.com/breizhwecan"/>
    <hyperlink ref="AX70" r:id="rId601" display="https://twitter.com/raidbreizhcap"/>
    <hyperlink ref="AX71" r:id="rId602" display="https://twitter.com/vidos"/>
    <hyperlink ref="AX72" r:id="rId603" display="https://twitter.com/mairiedevannes"/>
    <hyperlink ref="AX73" r:id="rId604" display="https://twitter.com/worldbays"/>
    <hyperlink ref="AX74" r:id="rId605" display="https://twitter.com/pol_aurelien"/>
    <hyperlink ref="AX75" r:id="rId606" display="https://twitter.com/jarkko_malmberg"/>
    <hyperlink ref="AX76" r:id="rId607" display="https://twitter.com/kpylsy"/>
    <hyperlink ref="AX77" r:id="rId608" display="https://twitter.com/karoliinapontys"/>
    <hyperlink ref="AX78" r:id="rId609" display="https://twitter.com/pirkkopiirainen"/>
    <hyperlink ref="AX79" r:id="rId610" display="https://twitter.com/sorinsirkus"/>
    <hyperlink ref="AX80" r:id="rId611" display="https://twitter.com/tampere2026team"/>
    <hyperlink ref="AX81" r:id="rId612" display="https://twitter.com/msipilai"/>
    <hyperlink ref="AX82" r:id="rId613" display="https://twitter.com/kvalisaari"/>
    <hyperlink ref="AX83" r:id="rId614" display="https://twitter.com/mikkolmmz"/>
    <hyperlink ref="AX84" r:id="rId615" display="https://twitter.com/travelwithxtina"/>
    <hyperlink ref="AX85" r:id="rId616" display="https://twitter.com/kivifaktaa"/>
    <hyperlink ref="AX86" r:id="rId617" display="https://twitter.com/ritvaasula"/>
    <hyperlink ref="AX87" r:id="rId618" display="https://twitter.com/parisc"/>
    <hyperlink ref="AX88" r:id="rId619" display="https://twitter.com/ammaunu"/>
    <hyperlink ref="AX89" r:id="rId620" display="https://twitter.com/sarkanniemi"/>
    <hyperlink ref="AX90" r:id="rId621" display="https://twitter.com/kirsikkakaipain"/>
    <hyperlink ref="AX91" r:id="rId622" display="https://twitter.com/foreignerfi"/>
    <hyperlink ref="AX92" r:id="rId623" display="https://twitter.com/michaelderry3"/>
    <hyperlink ref="AX93" r:id="rId624" display="https://twitter.com/discoverfinland"/>
    <hyperlink ref="AX94" r:id="rId625" display="https://twitter.com/planisferiocom"/>
    <hyperlink ref="AX95" r:id="rId626" display="https://twitter.com/sarikorju"/>
    <hyperlink ref="AX96" r:id="rId627" display="https://twitter.com/sunville0710"/>
    <hyperlink ref="AX97" r:id="rId628" display="https://twitter.com/duunipolku"/>
    <hyperlink ref="AX98" r:id="rId629" display="https://twitter.com/s34growth"/>
    <hyperlink ref="AX99" r:id="rId630" display="https://twitter.com/lakesperience"/>
    <hyperlink ref="AX100" r:id="rId631" display="https://twitter.com/fduchastel888"/>
    <hyperlink ref="AX101" r:id="rId632" display="https://twitter.com/fbonnardelcaq"/>
    <hyperlink ref="AX102" r:id="rId633" display="https://twitter.com/streuverluste"/>
    <hyperlink ref="AX103" r:id="rId634" display="https://twitter.com/ippu"/>
    <hyperlink ref="AX104" r:id="rId635" display="https://twitter.com/lacutara"/>
    <hyperlink ref="AX105" r:id="rId636" display="https://twitter.com/balticinstitute"/>
    <hyperlink ref="AX106" r:id="rId637" display="https://twitter.com/worldofreem06"/>
    <hyperlink ref="AX107" r:id="rId638" display="https://twitter.com/paivi_reponen"/>
    <hyperlink ref="AX108" r:id="rId639" display="https://twitter.com/jloukaskorpi"/>
    <hyperlink ref="AX109" r:id="rId640" display="https://twitter.com/hanneraikkonen"/>
    <hyperlink ref="AX110" r:id="rId641" display="https://twitter.com/mikko_ky"/>
    <hyperlink ref="AX111" r:id="rId642" display="https://twitter.com/smarttampere"/>
    <hyperlink ref="AX112" r:id="rId643" display="https://twitter.com/nuppua"/>
    <hyperlink ref="AX113" r:id="rId644" display="https://twitter.com/polamk"/>
    <hyperlink ref="AX114" r:id="rId645" display="https://twitter.com/takktampere"/>
    <hyperlink ref="AX115" r:id="rId646" display="https://twitter.com/treduofficial"/>
    <hyperlink ref="AX116" r:id="rId647" display="https://twitter.com/tamk_uas"/>
    <hyperlink ref="AX117" r:id="rId648" display="https://twitter.com/tampereuni"/>
    <hyperlink ref="AX118" r:id="rId649" display="https://twitter.com/talenttampere"/>
    <hyperlink ref="AX119" r:id="rId650" display="https://twitter.com/suomenkuvalehti"/>
    <hyperlink ref="AX120" r:id="rId651" display="https://twitter.com/jjuvakka"/>
    <hyperlink ref="AX121" r:id="rId652" display="https://twitter.com/marisiltanen"/>
    <hyperlink ref="AX122" r:id="rId653" display="https://twitter.com/caritaisomaki"/>
    <hyperlink ref="AX123" r:id="rId654" display="https://twitter.com/teatterikesa"/>
    <hyperlink ref="AX124" r:id="rId655" display="https://twitter.com/rammsteinfans"/>
    <hyperlink ref="AX125" r:id="rId656" display="https://twitter.com/serlachius"/>
    <hyperlink ref="AX126" r:id="rId657" display="https://twitter.com/wired"/>
    <hyperlink ref="AX127" r:id="rId658" display="https://twitter.com/moominmuseum"/>
    <hyperlink ref="AX128" r:id="rId659" display="https://twitter.com/tovejansson1914"/>
    <hyperlink ref="AX129" r:id="rId660" display="https://twitter.com/daerrina"/>
    <hyperlink ref="AX130" r:id="rId661" display="https://twitter.com/purnauskis"/>
    <hyperlink ref="AX131" r:id="rId662" display="https://twitter.com/pyhanasi"/>
    <hyperlink ref="AX132" r:id="rId663" display="https://twitter.com/sastamala"/>
    <hyperlink ref="AX133" r:id="rId664" display="https://twitter.com/trefinsku"/>
    <hyperlink ref="AX134" r:id="rId665" display="https://twitter.com/glivelabtampere"/>
    <hyperlink ref="AX135" r:id="rId666" display="https://twitter.com/pariscapnord"/>
    <hyperlink ref="AX136" r:id="rId667" display="https://twitter.com/pirfest"/>
    <hyperlink ref="AX137" r:id="rId668" display="https://twitter.com/tchambermusic"/>
    <hyperlink ref="AX138" r:id="rId669" display="https://twitter.com/sarahildenart"/>
    <hyperlink ref="AX139" r:id="rId670" display="https://twitter.com/samaekoskinen"/>
    <hyperlink ref="AX140" r:id="rId671" display="https://twitter.com/keisasenreetta"/>
    <hyperlink ref="AX141" r:id="rId672" display="https://twitter.com/maritaverne"/>
    <hyperlink ref="AX142" r:id="rId673" display="https://twitter.com/ursulahelsky"/>
    <hyperlink ref="AX143" r:id="rId674" display="https://twitter.com/juhakokkala"/>
    <hyperlink ref="AX144" r:id="rId675" display="https://twitter.com/yletampere"/>
    <hyperlink ref="AX145" r:id="rId676" display="https://twitter.com/sarittaduhamel"/>
    <hyperlink ref="AX146" r:id="rId677" display="https://twitter.com/valonkuvaaja"/>
    <hyperlink ref="AX147" r:id="rId678" display="https://twitter.com/goodnewsfinland"/>
    <hyperlink ref="AX148" r:id="rId679" display="https://twitter.com/saunafromfinlan"/>
    <hyperlink ref="AX149" r:id="rId680" display="https://twitter.com/thisisfinland"/>
    <hyperlink ref="AX150" r:id="rId681" display="https://twitter.com/mredegbe"/>
    <hyperlink ref="AX151" r:id="rId682" display="https://twitter.com/klusi73"/>
    <hyperlink ref="AX152" r:id="rId683" display="https://twitter.com/outituuliaviini"/>
    <hyperlink ref="AX153" r:id="rId684" display="https://twitter.com/pdro_almeida"/>
    <hyperlink ref="AX154" r:id="rId685" display="https://twitter.com/kekekfinn"/>
    <hyperlink ref="AX155" r:id="rId686" display="https://twitter.com/micheldennay"/>
    <hyperlink ref="AX156" r:id="rId687" display="https://twitter.com/puntomice"/>
    <hyperlink ref="AX157" r:id="rId688" display="https://twitter.com/matkailufoorumi"/>
    <hyperlink ref="AX158" r:id="rId689" display="https://twitter.com/g____b____"/>
    <hyperlink ref="AX159" r:id="rId690" display="https://twitter.com/kmrfanforever"/>
  </hyperlinks>
  <printOptions/>
  <pageMargins left="0.7" right="0.7" top="0.75" bottom="0.75" header="0.3" footer="0.3"/>
  <pageSetup horizontalDpi="600" verticalDpi="600" orientation="portrait" r:id="rId694"/>
  <legacyDrawing r:id="rId692"/>
  <tableParts>
    <tablePart r:id="rId6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2628</v>
      </c>
      <c r="Z2" s="13" t="s">
        <v>2653</v>
      </c>
      <c r="AA2" s="13" t="s">
        <v>2714</v>
      </c>
      <c r="AB2" s="13" t="s">
        <v>2801</v>
      </c>
      <c r="AC2" s="13" t="s">
        <v>2928</v>
      </c>
      <c r="AD2" s="13" t="s">
        <v>2969</v>
      </c>
      <c r="AE2" s="13" t="s">
        <v>2971</v>
      </c>
      <c r="AF2" s="13" t="s">
        <v>2991</v>
      </c>
      <c r="AG2" s="119" t="s">
        <v>3948</v>
      </c>
      <c r="AH2" s="119" t="s">
        <v>3949</v>
      </c>
      <c r="AI2" s="119" t="s">
        <v>3950</v>
      </c>
      <c r="AJ2" s="119" t="s">
        <v>3951</v>
      </c>
      <c r="AK2" s="119" t="s">
        <v>3952</v>
      </c>
      <c r="AL2" s="119" t="s">
        <v>3953</v>
      </c>
      <c r="AM2" s="119" t="s">
        <v>3954</v>
      </c>
      <c r="AN2" s="119" t="s">
        <v>3955</v>
      </c>
      <c r="AO2" s="119" t="s">
        <v>3958</v>
      </c>
    </row>
    <row r="3" spans="1:41" ht="15">
      <c r="A3" s="87" t="s">
        <v>2565</v>
      </c>
      <c r="B3" s="65" t="s">
        <v>2581</v>
      </c>
      <c r="C3" s="65" t="s">
        <v>56</v>
      </c>
      <c r="D3" s="103"/>
      <c r="E3" s="102"/>
      <c r="F3" s="104" t="s">
        <v>4032</v>
      </c>
      <c r="G3" s="105"/>
      <c r="H3" s="105"/>
      <c r="I3" s="106">
        <v>3</v>
      </c>
      <c r="J3" s="107"/>
      <c r="K3" s="48">
        <v>29</v>
      </c>
      <c r="L3" s="48">
        <v>38</v>
      </c>
      <c r="M3" s="48">
        <v>20</v>
      </c>
      <c r="N3" s="48">
        <v>58</v>
      </c>
      <c r="O3" s="48">
        <v>3</v>
      </c>
      <c r="P3" s="49">
        <v>0.023809523809523808</v>
      </c>
      <c r="Q3" s="49">
        <v>0.046511627906976744</v>
      </c>
      <c r="R3" s="48">
        <v>1</v>
      </c>
      <c r="S3" s="48">
        <v>0</v>
      </c>
      <c r="T3" s="48">
        <v>29</v>
      </c>
      <c r="U3" s="48">
        <v>58</v>
      </c>
      <c r="V3" s="48">
        <v>4</v>
      </c>
      <c r="W3" s="49">
        <v>1.952438</v>
      </c>
      <c r="X3" s="49">
        <v>0.05295566502463054</v>
      </c>
      <c r="Y3" s="78" t="s">
        <v>2629</v>
      </c>
      <c r="Z3" s="78" t="s">
        <v>2654</v>
      </c>
      <c r="AA3" s="78" t="s">
        <v>2715</v>
      </c>
      <c r="AB3" s="84" t="s">
        <v>2802</v>
      </c>
      <c r="AC3" s="84" t="s">
        <v>2929</v>
      </c>
      <c r="AD3" s="84" t="s">
        <v>2970</v>
      </c>
      <c r="AE3" s="84" t="s">
        <v>2972</v>
      </c>
      <c r="AF3" s="84" t="s">
        <v>2992</v>
      </c>
      <c r="AG3" s="116">
        <v>56</v>
      </c>
      <c r="AH3" s="120">
        <v>4.786324786324786</v>
      </c>
      <c r="AI3" s="116">
        <v>0</v>
      </c>
      <c r="AJ3" s="120">
        <v>0</v>
      </c>
      <c r="AK3" s="116">
        <v>0</v>
      </c>
      <c r="AL3" s="120">
        <v>0</v>
      </c>
      <c r="AM3" s="116">
        <v>1114</v>
      </c>
      <c r="AN3" s="120">
        <v>95.21367521367522</v>
      </c>
      <c r="AO3" s="116">
        <v>1170</v>
      </c>
    </row>
    <row r="4" spans="1:41" ht="15">
      <c r="A4" s="87" t="s">
        <v>2566</v>
      </c>
      <c r="B4" s="65" t="s">
        <v>2582</v>
      </c>
      <c r="C4" s="65" t="s">
        <v>56</v>
      </c>
      <c r="D4" s="109"/>
      <c r="E4" s="108"/>
      <c r="F4" s="110" t="s">
        <v>4033</v>
      </c>
      <c r="G4" s="111"/>
      <c r="H4" s="111"/>
      <c r="I4" s="112">
        <v>4</v>
      </c>
      <c r="J4" s="113"/>
      <c r="K4" s="48">
        <v>21</v>
      </c>
      <c r="L4" s="48">
        <v>31</v>
      </c>
      <c r="M4" s="48">
        <v>11</v>
      </c>
      <c r="N4" s="48">
        <v>42</v>
      </c>
      <c r="O4" s="48">
        <v>12</v>
      </c>
      <c r="P4" s="49">
        <v>0.034482758620689655</v>
      </c>
      <c r="Q4" s="49">
        <v>0.06666666666666667</v>
      </c>
      <c r="R4" s="48">
        <v>1</v>
      </c>
      <c r="S4" s="48">
        <v>0</v>
      </c>
      <c r="T4" s="48">
        <v>21</v>
      </c>
      <c r="U4" s="48">
        <v>42</v>
      </c>
      <c r="V4" s="48">
        <v>4</v>
      </c>
      <c r="W4" s="49">
        <v>2.031746</v>
      </c>
      <c r="X4" s="49">
        <v>0.07142857142857142</v>
      </c>
      <c r="Y4" s="78" t="s">
        <v>2630</v>
      </c>
      <c r="Z4" s="78" t="s">
        <v>2655</v>
      </c>
      <c r="AA4" s="78" t="s">
        <v>2716</v>
      </c>
      <c r="AB4" s="84" t="s">
        <v>2803</v>
      </c>
      <c r="AC4" s="84" t="s">
        <v>2930</v>
      </c>
      <c r="AD4" s="84"/>
      <c r="AE4" s="84" t="s">
        <v>2973</v>
      </c>
      <c r="AF4" s="84" t="s">
        <v>2993</v>
      </c>
      <c r="AG4" s="116">
        <v>9</v>
      </c>
      <c r="AH4" s="120">
        <v>0.9202453987730062</v>
      </c>
      <c r="AI4" s="116">
        <v>0</v>
      </c>
      <c r="AJ4" s="120">
        <v>0</v>
      </c>
      <c r="AK4" s="116">
        <v>0</v>
      </c>
      <c r="AL4" s="120">
        <v>0</v>
      </c>
      <c r="AM4" s="116">
        <v>969</v>
      </c>
      <c r="AN4" s="120">
        <v>99.079754601227</v>
      </c>
      <c r="AO4" s="116">
        <v>978</v>
      </c>
    </row>
    <row r="5" spans="1:41" ht="15">
      <c r="A5" s="87" t="s">
        <v>2567</v>
      </c>
      <c r="B5" s="65" t="s">
        <v>2583</v>
      </c>
      <c r="C5" s="65" t="s">
        <v>56</v>
      </c>
      <c r="D5" s="109"/>
      <c r="E5" s="108"/>
      <c r="F5" s="110" t="s">
        <v>4034</v>
      </c>
      <c r="G5" s="111"/>
      <c r="H5" s="111"/>
      <c r="I5" s="112">
        <v>5</v>
      </c>
      <c r="J5" s="113"/>
      <c r="K5" s="48">
        <v>18</v>
      </c>
      <c r="L5" s="48">
        <v>21</v>
      </c>
      <c r="M5" s="48">
        <v>8</v>
      </c>
      <c r="N5" s="48">
        <v>29</v>
      </c>
      <c r="O5" s="48">
        <v>6</v>
      </c>
      <c r="P5" s="49">
        <v>0.23529411764705882</v>
      </c>
      <c r="Q5" s="49">
        <v>0.38095238095238093</v>
      </c>
      <c r="R5" s="48">
        <v>1</v>
      </c>
      <c r="S5" s="48">
        <v>0</v>
      </c>
      <c r="T5" s="48">
        <v>18</v>
      </c>
      <c r="U5" s="48">
        <v>29</v>
      </c>
      <c r="V5" s="48">
        <v>3</v>
      </c>
      <c r="W5" s="49">
        <v>1.876543</v>
      </c>
      <c r="X5" s="49">
        <v>0.06862745098039216</v>
      </c>
      <c r="Y5" s="78" t="s">
        <v>2631</v>
      </c>
      <c r="Z5" s="78" t="s">
        <v>2656</v>
      </c>
      <c r="AA5" s="78" t="s">
        <v>2717</v>
      </c>
      <c r="AB5" s="84" t="s">
        <v>2804</v>
      </c>
      <c r="AC5" s="84" t="s">
        <v>2931</v>
      </c>
      <c r="AD5" s="84" t="s">
        <v>353</v>
      </c>
      <c r="AE5" s="84" t="s">
        <v>2974</v>
      </c>
      <c r="AF5" s="84" t="s">
        <v>2994</v>
      </c>
      <c r="AG5" s="116">
        <v>1</v>
      </c>
      <c r="AH5" s="120">
        <v>0.12919896640826872</v>
      </c>
      <c r="AI5" s="116">
        <v>0</v>
      </c>
      <c r="AJ5" s="120">
        <v>0</v>
      </c>
      <c r="AK5" s="116">
        <v>0</v>
      </c>
      <c r="AL5" s="120">
        <v>0</v>
      </c>
      <c r="AM5" s="116">
        <v>773</v>
      </c>
      <c r="AN5" s="120">
        <v>99.87080103359173</v>
      </c>
      <c r="AO5" s="116">
        <v>774</v>
      </c>
    </row>
    <row r="6" spans="1:41" ht="15">
      <c r="A6" s="87" t="s">
        <v>2568</v>
      </c>
      <c r="B6" s="65" t="s">
        <v>2584</v>
      </c>
      <c r="C6" s="65" t="s">
        <v>56</v>
      </c>
      <c r="D6" s="109"/>
      <c r="E6" s="108"/>
      <c r="F6" s="110" t="s">
        <v>4035</v>
      </c>
      <c r="G6" s="111"/>
      <c r="H6" s="111"/>
      <c r="I6" s="112">
        <v>6</v>
      </c>
      <c r="J6" s="113"/>
      <c r="K6" s="48">
        <v>16</v>
      </c>
      <c r="L6" s="48">
        <v>16</v>
      </c>
      <c r="M6" s="48">
        <v>5</v>
      </c>
      <c r="N6" s="48">
        <v>21</v>
      </c>
      <c r="O6" s="48">
        <v>6</v>
      </c>
      <c r="P6" s="49">
        <v>0</v>
      </c>
      <c r="Q6" s="49">
        <v>0</v>
      </c>
      <c r="R6" s="48">
        <v>1</v>
      </c>
      <c r="S6" s="48">
        <v>0</v>
      </c>
      <c r="T6" s="48">
        <v>16</v>
      </c>
      <c r="U6" s="48">
        <v>21</v>
      </c>
      <c r="V6" s="48">
        <v>9</v>
      </c>
      <c r="W6" s="49">
        <v>3.757813</v>
      </c>
      <c r="X6" s="49">
        <v>0.0625</v>
      </c>
      <c r="Y6" s="78" t="s">
        <v>2632</v>
      </c>
      <c r="Z6" s="78" t="s">
        <v>2657</v>
      </c>
      <c r="AA6" s="78" t="s">
        <v>2718</v>
      </c>
      <c r="AB6" s="84" t="s">
        <v>2805</v>
      </c>
      <c r="AC6" s="84" t="s">
        <v>2932</v>
      </c>
      <c r="AD6" s="84"/>
      <c r="AE6" s="84" t="s">
        <v>2975</v>
      </c>
      <c r="AF6" s="84" t="s">
        <v>2995</v>
      </c>
      <c r="AG6" s="116">
        <v>21</v>
      </c>
      <c r="AH6" s="120">
        <v>3.9697542533081287</v>
      </c>
      <c r="AI6" s="116">
        <v>4</v>
      </c>
      <c r="AJ6" s="120">
        <v>0.7561436672967864</v>
      </c>
      <c r="AK6" s="116">
        <v>0</v>
      </c>
      <c r="AL6" s="120">
        <v>0</v>
      </c>
      <c r="AM6" s="116">
        <v>504</v>
      </c>
      <c r="AN6" s="120">
        <v>95.27410207939508</v>
      </c>
      <c r="AO6" s="116">
        <v>529</v>
      </c>
    </row>
    <row r="7" spans="1:41" ht="15">
      <c r="A7" s="87" t="s">
        <v>2569</v>
      </c>
      <c r="B7" s="65" t="s">
        <v>2585</v>
      </c>
      <c r="C7" s="65" t="s">
        <v>56</v>
      </c>
      <c r="D7" s="109"/>
      <c r="E7" s="108"/>
      <c r="F7" s="110" t="s">
        <v>4036</v>
      </c>
      <c r="G7" s="111"/>
      <c r="H7" s="111"/>
      <c r="I7" s="112">
        <v>7</v>
      </c>
      <c r="J7" s="113"/>
      <c r="K7" s="48">
        <v>14</v>
      </c>
      <c r="L7" s="48">
        <v>11</v>
      </c>
      <c r="M7" s="48">
        <v>9</v>
      </c>
      <c r="N7" s="48">
        <v>20</v>
      </c>
      <c r="O7" s="48">
        <v>5</v>
      </c>
      <c r="P7" s="49">
        <v>0</v>
      </c>
      <c r="Q7" s="49">
        <v>0</v>
      </c>
      <c r="R7" s="48">
        <v>1</v>
      </c>
      <c r="S7" s="48">
        <v>0</v>
      </c>
      <c r="T7" s="48">
        <v>14</v>
      </c>
      <c r="U7" s="48">
        <v>20</v>
      </c>
      <c r="V7" s="48">
        <v>5</v>
      </c>
      <c r="W7" s="49">
        <v>2.316327</v>
      </c>
      <c r="X7" s="49">
        <v>0.07142857142857142</v>
      </c>
      <c r="Y7" s="78" t="s">
        <v>2633</v>
      </c>
      <c r="Z7" s="78" t="s">
        <v>2658</v>
      </c>
      <c r="AA7" s="78" t="s">
        <v>2719</v>
      </c>
      <c r="AB7" s="84" t="s">
        <v>2806</v>
      </c>
      <c r="AC7" s="84" t="s">
        <v>2933</v>
      </c>
      <c r="AD7" s="84" t="s">
        <v>340</v>
      </c>
      <c r="AE7" s="84" t="s">
        <v>2976</v>
      </c>
      <c r="AF7" s="84" t="s">
        <v>2996</v>
      </c>
      <c r="AG7" s="116">
        <v>4</v>
      </c>
      <c r="AH7" s="120">
        <v>1.465201465201465</v>
      </c>
      <c r="AI7" s="116">
        <v>0</v>
      </c>
      <c r="AJ7" s="120">
        <v>0</v>
      </c>
      <c r="AK7" s="116">
        <v>0</v>
      </c>
      <c r="AL7" s="120">
        <v>0</v>
      </c>
      <c r="AM7" s="116">
        <v>269</v>
      </c>
      <c r="AN7" s="120">
        <v>98.53479853479854</v>
      </c>
      <c r="AO7" s="116">
        <v>273</v>
      </c>
    </row>
    <row r="8" spans="1:41" ht="15">
      <c r="A8" s="87" t="s">
        <v>2570</v>
      </c>
      <c r="B8" s="65" t="s">
        <v>2586</v>
      </c>
      <c r="C8" s="65" t="s">
        <v>56</v>
      </c>
      <c r="D8" s="109"/>
      <c r="E8" s="108"/>
      <c r="F8" s="110" t="s">
        <v>4037</v>
      </c>
      <c r="G8" s="111"/>
      <c r="H8" s="111"/>
      <c r="I8" s="112">
        <v>8</v>
      </c>
      <c r="J8" s="113"/>
      <c r="K8" s="48">
        <v>12</v>
      </c>
      <c r="L8" s="48">
        <v>10</v>
      </c>
      <c r="M8" s="48">
        <v>5</v>
      </c>
      <c r="N8" s="48">
        <v>15</v>
      </c>
      <c r="O8" s="48">
        <v>15</v>
      </c>
      <c r="P8" s="49" t="s">
        <v>2596</v>
      </c>
      <c r="Q8" s="49" t="s">
        <v>2596</v>
      </c>
      <c r="R8" s="48">
        <v>12</v>
      </c>
      <c r="S8" s="48">
        <v>12</v>
      </c>
      <c r="T8" s="48">
        <v>1</v>
      </c>
      <c r="U8" s="48">
        <v>3</v>
      </c>
      <c r="V8" s="48">
        <v>0</v>
      </c>
      <c r="W8" s="49">
        <v>0</v>
      </c>
      <c r="X8" s="49">
        <v>0</v>
      </c>
      <c r="Y8" s="78" t="s">
        <v>2634</v>
      </c>
      <c r="Z8" s="78" t="s">
        <v>2659</v>
      </c>
      <c r="AA8" s="78" t="s">
        <v>2720</v>
      </c>
      <c r="AB8" s="84" t="s">
        <v>2807</v>
      </c>
      <c r="AC8" s="84" t="s">
        <v>2934</v>
      </c>
      <c r="AD8" s="84"/>
      <c r="AE8" s="84"/>
      <c r="AF8" s="84" t="s">
        <v>2997</v>
      </c>
      <c r="AG8" s="116">
        <v>2</v>
      </c>
      <c r="AH8" s="120">
        <v>0.8333333333333334</v>
      </c>
      <c r="AI8" s="116">
        <v>0</v>
      </c>
      <c r="AJ8" s="120">
        <v>0</v>
      </c>
      <c r="AK8" s="116">
        <v>0</v>
      </c>
      <c r="AL8" s="120">
        <v>0</v>
      </c>
      <c r="AM8" s="116">
        <v>238</v>
      </c>
      <c r="AN8" s="120">
        <v>99.16666666666667</v>
      </c>
      <c r="AO8" s="116">
        <v>240</v>
      </c>
    </row>
    <row r="9" spans="1:41" ht="15">
      <c r="A9" s="87" t="s">
        <v>2571</v>
      </c>
      <c r="B9" s="65" t="s">
        <v>2587</v>
      </c>
      <c r="C9" s="65" t="s">
        <v>56</v>
      </c>
      <c r="D9" s="109"/>
      <c r="E9" s="108"/>
      <c r="F9" s="110" t="s">
        <v>4038</v>
      </c>
      <c r="G9" s="111"/>
      <c r="H9" s="111"/>
      <c r="I9" s="112">
        <v>9</v>
      </c>
      <c r="J9" s="113"/>
      <c r="K9" s="48">
        <v>10</v>
      </c>
      <c r="L9" s="48">
        <v>13</v>
      </c>
      <c r="M9" s="48">
        <v>4</v>
      </c>
      <c r="N9" s="48">
        <v>17</v>
      </c>
      <c r="O9" s="48">
        <v>4</v>
      </c>
      <c r="P9" s="49">
        <v>0.08333333333333333</v>
      </c>
      <c r="Q9" s="49">
        <v>0.15384615384615385</v>
      </c>
      <c r="R9" s="48">
        <v>1</v>
      </c>
      <c r="S9" s="48">
        <v>0</v>
      </c>
      <c r="T9" s="48">
        <v>10</v>
      </c>
      <c r="U9" s="48">
        <v>17</v>
      </c>
      <c r="V9" s="48">
        <v>3</v>
      </c>
      <c r="W9" s="49">
        <v>1.64</v>
      </c>
      <c r="X9" s="49">
        <v>0.14444444444444443</v>
      </c>
      <c r="Y9" s="78" t="s">
        <v>2635</v>
      </c>
      <c r="Z9" s="78" t="s">
        <v>635</v>
      </c>
      <c r="AA9" s="78" t="s">
        <v>2721</v>
      </c>
      <c r="AB9" s="84" t="s">
        <v>2808</v>
      </c>
      <c r="AC9" s="84" t="s">
        <v>2935</v>
      </c>
      <c r="AD9" s="84" t="s">
        <v>257</v>
      </c>
      <c r="AE9" s="84" t="s">
        <v>2977</v>
      </c>
      <c r="AF9" s="84" t="s">
        <v>2998</v>
      </c>
      <c r="AG9" s="116">
        <v>0</v>
      </c>
      <c r="AH9" s="120">
        <v>0</v>
      </c>
      <c r="AI9" s="116">
        <v>0</v>
      </c>
      <c r="AJ9" s="120">
        <v>0</v>
      </c>
      <c r="AK9" s="116">
        <v>0</v>
      </c>
      <c r="AL9" s="120">
        <v>0</v>
      </c>
      <c r="AM9" s="116">
        <v>273</v>
      </c>
      <c r="AN9" s="120">
        <v>100</v>
      </c>
      <c r="AO9" s="116">
        <v>273</v>
      </c>
    </row>
    <row r="10" spans="1:41" ht="14.25" customHeight="1">
      <c r="A10" s="87" t="s">
        <v>2572</v>
      </c>
      <c r="B10" s="65" t="s">
        <v>2588</v>
      </c>
      <c r="C10" s="65" t="s">
        <v>56</v>
      </c>
      <c r="D10" s="109"/>
      <c r="E10" s="108"/>
      <c r="F10" s="110" t="s">
        <v>4039</v>
      </c>
      <c r="G10" s="111"/>
      <c r="H10" s="111"/>
      <c r="I10" s="112">
        <v>10</v>
      </c>
      <c r="J10" s="113"/>
      <c r="K10" s="48">
        <v>9</v>
      </c>
      <c r="L10" s="48">
        <v>23</v>
      </c>
      <c r="M10" s="48">
        <v>0</v>
      </c>
      <c r="N10" s="48">
        <v>23</v>
      </c>
      <c r="O10" s="48">
        <v>0</v>
      </c>
      <c r="P10" s="49">
        <v>0</v>
      </c>
      <c r="Q10" s="49">
        <v>0</v>
      </c>
      <c r="R10" s="48">
        <v>1</v>
      </c>
      <c r="S10" s="48">
        <v>0</v>
      </c>
      <c r="T10" s="48">
        <v>9</v>
      </c>
      <c r="U10" s="48">
        <v>23</v>
      </c>
      <c r="V10" s="48">
        <v>2</v>
      </c>
      <c r="W10" s="49">
        <v>1.209877</v>
      </c>
      <c r="X10" s="49">
        <v>0.3194444444444444</v>
      </c>
      <c r="Y10" s="78" t="s">
        <v>569</v>
      </c>
      <c r="Z10" s="78" t="s">
        <v>641</v>
      </c>
      <c r="AA10" s="78" t="s">
        <v>2722</v>
      </c>
      <c r="AB10" s="84" t="s">
        <v>2809</v>
      </c>
      <c r="AC10" s="84" t="s">
        <v>2936</v>
      </c>
      <c r="AD10" s="84"/>
      <c r="AE10" s="84" t="s">
        <v>2978</v>
      </c>
      <c r="AF10" s="84" t="s">
        <v>2999</v>
      </c>
      <c r="AG10" s="116">
        <v>8</v>
      </c>
      <c r="AH10" s="120">
        <v>10.256410256410257</v>
      </c>
      <c r="AI10" s="116">
        <v>0</v>
      </c>
      <c r="AJ10" s="120">
        <v>0</v>
      </c>
      <c r="AK10" s="116">
        <v>0</v>
      </c>
      <c r="AL10" s="120">
        <v>0</v>
      </c>
      <c r="AM10" s="116">
        <v>70</v>
      </c>
      <c r="AN10" s="120">
        <v>89.74358974358974</v>
      </c>
      <c r="AO10" s="116">
        <v>78</v>
      </c>
    </row>
    <row r="11" spans="1:41" ht="15">
      <c r="A11" s="87" t="s">
        <v>2573</v>
      </c>
      <c r="B11" s="65" t="s">
        <v>2589</v>
      </c>
      <c r="C11" s="65" t="s">
        <v>56</v>
      </c>
      <c r="D11" s="109"/>
      <c r="E11" s="108"/>
      <c r="F11" s="110" t="s">
        <v>4040</v>
      </c>
      <c r="G11" s="111"/>
      <c r="H11" s="111"/>
      <c r="I11" s="112">
        <v>11</v>
      </c>
      <c r="J11" s="113"/>
      <c r="K11" s="48">
        <v>8</v>
      </c>
      <c r="L11" s="48">
        <v>7</v>
      </c>
      <c r="M11" s="48">
        <v>9</v>
      </c>
      <c r="N11" s="48">
        <v>16</v>
      </c>
      <c r="O11" s="48">
        <v>0</v>
      </c>
      <c r="P11" s="49">
        <v>0</v>
      </c>
      <c r="Q11" s="49">
        <v>0</v>
      </c>
      <c r="R11" s="48">
        <v>1</v>
      </c>
      <c r="S11" s="48">
        <v>0</v>
      </c>
      <c r="T11" s="48">
        <v>8</v>
      </c>
      <c r="U11" s="48">
        <v>16</v>
      </c>
      <c r="V11" s="48">
        <v>2</v>
      </c>
      <c r="W11" s="49">
        <v>1.4375</v>
      </c>
      <c r="X11" s="49">
        <v>0.17857142857142858</v>
      </c>
      <c r="Y11" s="78" t="s">
        <v>563</v>
      </c>
      <c r="Z11" s="78" t="s">
        <v>637</v>
      </c>
      <c r="AA11" s="78" t="s">
        <v>2723</v>
      </c>
      <c r="AB11" s="84" t="s">
        <v>2810</v>
      </c>
      <c r="AC11" s="84" t="s">
        <v>2937</v>
      </c>
      <c r="AD11" s="84" t="s">
        <v>215</v>
      </c>
      <c r="AE11" s="84" t="s">
        <v>2979</v>
      </c>
      <c r="AF11" s="84" t="s">
        <v>3000</v>
      </c>
      <c r="AG11" s="116">
        <v>0</v>
      </c>
      <c r="AH11" s="120">
        <v>0</v>
      </c>
      <c r="AI11" s="116">
        <v>0</v>
      </c>
      <c r="AJ11" s="120">
        <v>0</v>
      </c>
      <c r="AK11" s="116">
        <v>0</v>
      </c>
      <c r="AL11" s="120">
        <v>0</v>
      </c>
      <c r="AM11" s="116">
        <v>154</v>
      </c>
      <c r="AN11" s="120">
        <v>100</v>
      </c>
      <c r="AO11" s="116">
        <v>154</v>
      </c>
    </row>
    <row r="12" spans="1:41" ht="15">
      <c r="A12" s="87" t="s">
        <v>2574</v>
      </c>
      <c r="B12" s="65" t="s">
        <v>2590</v>
      </c>
      <c r="C12" s="65" t="s">
        <v>56</v>
      </c>
      <c r="D12" s="109"/>
      <c r="E12" s="108"/>
      <c r="F12" s="110" t="s">
        <v>4041</v>
      </c>
      <c r="G12" s="111"/>
      <c r="H12" s="111"/>
      <c r="I12" s="112">
        <v>12</v>
      </c>
      <c r="J12" s="113"/>
      <c r="K12" s="48">
        <v>6</v>
      </c>
      <c r="L12" s="48">
        <v>4</v>
      </c>
      <c r="M12" s="48">
        <v>10</v>
      </c>
      <c r="N12" s="48">
        <v>14</v>
      </c>
      <c r="O12" s="48">
        <v>8</v>
      </c>
      <c r="P12" s="49">
        <v>0</v>
      </c>
      <c r="Q12" s="49">
        <v>0</v>
      </c>
      <c r="R12" s="48">
        <v>1</v>
      </c>
      <c r="S12" s="48">
        <v>0</v>
      </c>
      <c r="T12" s="48">
        <v>6</v>
      </c>
      <c r="U12" s="48">
        <v>14</v>
      </c>
      <c r="V12" s="48">
        <v>2</v>
      </c>
      <c r="W12" s="49">
        <v>1.388889</v>
      </c>
      <c r="X12" s="49">
        <v>0.16666666666666666</v>
      </c>
      <c r="Y12" s="78" t="s">
        <v>601</v>
      </c>
      <c r="Z12" s="78" t="s">
        <v>653</v>
      </c>
      <c r="AA12" s="78" t="s">
        <v>2724</v>
      </c>
      <c r="AB12" s="84" t="s">
        <v>2811</v>
      </c>
      <c r="AC12" s="84" t="s">
        <v>2938</v>
      </c>
      <c r="AD12" s="84"/>
      <c r="AE12" s="84" t="s">
        <v>726</v>
      </c>
      <c r="AF12" s="84" t="s">
        <v>3001</v>
      </c>
      <c r="AG12" s="116">
        <v>1</v>
      </c>
      <c r="AH12" s="120">
        <v>0.2932551319648094</v>
      </c>
      <c r="AI12" s="116">
        <v>0</v>
      </c>
      <c r="AJ12" s="120">
        <v>0</v>
      </c>
      <c r="AK12" s="116">
        <v>0</v>
      </c>
      <c r="AL12" s="120">
        <v>0</v>
      </c>
      <c r="AM12" s="116">
        <v>340</v>
      </c>
      <c r="AN12" s="120">
        <v>99.70674486803519</v>
      </c>
      <c r="AO12" s="116">
        <v>341</v>
      </c>
    </row>
    <row r="13" spans="1:41" ht="15">
      <c r="A13" s="87" t="s">
        <v>2575</v>
      </c>
      <c r="B13" s="65" t="s">
        <v>2591</v>
      </c>
      <c r="C13" s="65" t="s">
        <v>56</v>
      </c>
      <c r="D13" s="109"/>
      <c r="E13" s="108"/>
      <c r="F13" s="110" t="s">
        <v>4042</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583</v>
      </c>
      <c r="Z13" s="78" t="s">
        <v>646</v>
      </c>
      <c r="AA13" s="78" t="s">
        <v>704</v>
      </c>
      <c r="AB13" s="84" t="s">
        <v>2812</v>
      </c>
      <c r="AC13" s="84" t="s">
        <v>2939</v>
      </c>
      <c r="AD13" s="84"/>
      <c r="AE13" s="84" t="s">
        <v>284</v>
      </c>
      <c r="AF13" s="84" t="s">
        <v>3002</v>
      </c>
      <c r="AG13" s="116">
        <v>3</v>
      </c>
      <c r="AH13" s="120">
        <v>4.545454545454546</v>
      </c>
      <c r="AI13" s="116">
        <v>0</v>
      </c>
      <c r="AJ13" s="120">
        <v>0</v>
      </c>
      <c r="AK13" s="116">
        <v>0</v>
      </c>
      <c r="AL13" s="120">
        <v>0</v>
      </c>
      <c r="AM13" s="116">
        <v>63</v>
      </c>
      <c r="AN13" s="120">
        <v>95.45454545454545</v>
      </c>
      <c r="AO13" s="116">
        <v>66</v>
      </c>
    </row>
    <row r="14" spans="1:41" ht="15">
      <c r="A14" s="87" t="s">
        <v>2576</v>
      </c>
      <c r="B14" s="65" t="s">
        <v>2592</v>
      </c>
      <c r="C14" s="65" t="s">
        <v>56</v>
      </c>
      <c r="D14" s="109"/>
      <c r="E14" s="108"/>
      <c r="F14" s="110" t="s">
        <v>4043</v>
      </c>
      <c r="G14" s="111"/>
      <c r="H14" s="111"/>
      <c r="I14" s="112">
        <v>14</v>
      </c>
      <c r="J14" s="113"/>
      <c r="K14" s="48">
        <v>3</v>
      </c>
      <c r="L14" s="48">
        <v>3</v>
      </c>
      <c r="M14" s="48">
        <v>2</v>
      </c>
      <c r="N14" s="48">
        <v>5</v>
      </c>
      <c r="O14" s="48">
        <v>3</v>
      </c>
      <c r="P14" s="49">
        <v>0</v>
      </c>
      <c r="Q14" s="49">
        <v>0</v>
      </c>
      <c r="R14" s="48">
        <v>1</v>
      </c>
      <c r="S14" s="48">
        <v>0</v>
      </c>
      <c r="T14" s="48">
        <v>3</v>
      </c>
      <c r="U14" s="48">
        <v>5</v>
      </c>
      <c r="V14" s="48">
        <v>2</v>
      </c>
      <c r="W14" s="49">
        <v>0.888889</v>
      </c>
      <c r="X14" s="49">
        <v>0.3333333333333333</v>
      </c>
      <c r="Y14" s="78" t="s">
        <v>2636</v>
      </c>
      <c r="Z14" s="78" t="s">
        <v>645</v>
      </c>
      <c r="AA14" s="78" t="s">
        <v>2725</v>
      </c>
      <c r="AB14" s="84" t="s">
        <v>2813</v>
      </c>
      <c r="AC14" s="84" t="s">
        <v>2940</v>
      </c>
      <c r="AD14" s="84"/>
      <c r="AE14" s="84" t="s">
        <v>282</v>
      </c>
      <c r="AF14" s="84" t="s">
        <v>3003</v>
      </c>
      <c r="AG14" s="116">
        <v>3</v>
      </c>
      <c r="AH14" s="120">
        <v>2.5210084033613445</v>
      </c>
      <c r="AI14" s="116">
        <v>0</v>
      </c>
      <c r="AJ14" s="120">
        <v>0</v>
      </c>
      <c r="AK14" s="116">
        <v>0</v>
      </c>
      <c r="AL14" s="120">
        <v>0</v>
      </c>
      <c r="AM14" s="116">
        <v>116</v>
      </c>
      <c r="AN14" s="120">
        <v>97.47899159663865</v>
      </c>
      <c r="AO14" s="116">
        <v>119</v>
      </c>
    </row>
    <row r="15" spans="1:41" ht="15">
      <c r="A15" s="87" t="s">
        <v>2577</v>
      </c>
      <c r="B15" s="65" t="s">
        <v>2581</v>
      </c>
      <c r="C15" s="65" t="s">
        <v>59</v>
      </c>
      <c r="D15" s="109"/>
      <c r="E15" s="108"/>
      <c r="F15" s="110" t="s">
        <v>4044</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623</v>
      </c>
      <c r="Z15" s="78" t="s">
        <v>657</v>
      </c>
      <c r="AA15" s="78" t="s">
        <v>760</v>
      </c>
      <c r="AB15" s="84" t="s">
        <v>2814</v>
      </c>
      <c r="AC15" s="84" t="s">
        <v>2941</v>
      </c>
      <c r="AD15" s="84"/>
      <c r="AE15" s="84" t="s">
        <v>327</v>
      </c>
      <c r="AF15" s="84" t="s">
        <v>3004</v>
      </c>
      <c r="AG15" s="116">
        <v>2</v>
      </c>
      <c r="AH15" s="120">
        <v>3.3333333333333335</v>
      </c>
      <c r="AI15" s="116">
        <v>1</v>
      </c>
      <c r="AJ15" s="120">
        <v>1.6666666666666667</v>
      </c>
      <c r="AK15" s="116">
        <v>0</v>
      </c>
      <c r="AL15" s="120">
        <v>0</v>
      </c>
      <c r="AM15" s="116">
        <v>57</v>
      </c>
      <c r="AN15" s="120">
        <v>95</v>
      </c>
      <c r="AO15" s="116">
        <v>60</v>
      </c>
    </row>
    <row r="16" spans="1:41" ht="15">
      <c r="A16" s="87" t="s">
        <v>2578</v>
      </c>
      <c r="B16" s="65" t="s">
        <v>2582</v>
      </c>
      <c r="C16" s="65" t="s">
        <v>59</v>
      </c>
      <c r="D16" s="109"/>
      <c r="E16" s="108"/>
      <c r="F16" s="110" t="s">
        <v>4045</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c r="Z16" s="78"/>
      <c r="AA16" s="78" t="s">
        <v>709</v>
      </c>
      <c r="AB16" s="84" t="s">
        <v>2815</v>
      </c>
      <c r="AC16" s="84" t="s">
        <v>2942</v>
      </c>
      <c r="AD16" s="84"/>
      <c r="AE16" s="84" t="s">
        <v>292</v>
      </c>
      <c r="AF16" s="84" t="s">
        <v>3005</v>
      </c>
      <c r="AG16" s="116">
        <v>0</v>
      </c>
      <c r="AH16" s="120">
        <v>0</v>
      </c>
      <c r="AI16" s="116">
        <v>0</v>
      </c>
      <c r="AJ16" s="120">
        <v>0</v>
      </c>
      <c r="AK16" s="116">
        <v>0</v>
      </c>
      <c r="AL16" s="120">
        <v>0</v>
      </c>
      <c r="AM16" s="116">
        <v>44</v>
      </c>
      <c r="AN16" s="120">
        <v>100</v>
      </c>
      <c r="AO16" s="116">
        <v>44</v>
      </c>
    </row>
    <row r="17" spans="1:41" ht="15">
      <c r="A17" s="87" t="s">
        <v>2579</v>
      </c>
      <c r="B17" s="65" t="s">
        <v>2583</v>
      </c>
      <c r="C17" s="65" t="s">
        <v>59</v>
      </c>
      <c r="D17" s="109"/>
      <c r="E17" s="108"/>
      <c r="F17" s="110" t="s">
        <v>2579</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580</v>
      </c>
      <c r="Z17" s="78" t="s">
        <v>645</v>
      </c>
      <c r="AA17" s="78"/>
      <c r="AB17" s="84" t="s">
        <v>1459</v>
      </c>
      <c r="AC17" s="84" t="s">
        <v>1459</v>
      </c>
      <c r="AD17" s="84" t="s">
        <v>355</v>
      </c>
      <c r="AE17" s="84"/>
      <c r="AF17" s="84" t="s">
        <v>3006</v>
      </c>
      <c r="AG17" s="116">
        <v>0</v>
      </c>
      <c r="AH17" s="120">
        <v>0</v>
      </c>
      <c r="AI17" s="116">
        <v>0</v>
      </c>
      <c r="AJ17" s="120">
        <v>0</v>
      </c>
      <c r="AK17" s="116">
        <v>0</v>
      </c>
      <c r="AL17" s="120">
        <v>0</v>
      </c>
      <c r="AM17" s="116">
        <v>1</v>
      </c>
      <c r="AN17" s="120">
        <v>100</v>
      </c>
      <c r="AO17" s="116">
        <v>1</v>
      </c>
    </row>
    <row r="18" spans="1:41" ht="15">
      <c r="A18" s="87" t="s">
        <v>2580</v>
      </c>
      <c r="B18" s="65" t="s">
        <v>2584</v>
      </c>
      <c r="C18" s="65" t="s">
        <v>59</v>
      </c>
      <c r="D18" s="109"/>
      <c r="E18" s="108"/>
      <c r="F18" s="110" t="s">
        <v>4046</v>
      </c>
      <c r="G18" s="111"/>
      <c r="H18" s="111"/>
      <c r="I18" s="112">
        <v>18</v>
      </c>
      <c r="J18" s="113"/>
      <c r="K18" s="48">
        <v>2</v>
      </c>
      <c r="L18" s="48">
        <v>3</v>
      </c>
      <c r="M18" s="48">
        <v>0</v>
      </c>
      <c r="N18" s="48">
        <v>3</v>
      </c>
      <c r="O18" s="48">
        <v>2</v>
      </c>
      <c r="P18" s="49">
        <v>0</v>
      </c>
      <c r="Q18" s="49">
        <v>0</v>
      </c>
      <c r="R18" s="48">
        <v>1</v>
      </c>
      <c r="S18" s="48">
        <v>0</v>
      </c>
      <c r="T18" s="48">
        <v>2</v>
      </c>
      <c r="U18" s="48">
        <v>3</v>
      </c>
      <c r="V18" s="48">
        <v>1</v>
      </c>
      <c r="W18" s="49">
        <v>0.5</v>
      </c>
      <c r="X18" s="49">
        <v>0.5</v>
      </c>
      <c r="Y18" s="78" t="s">
        <v>2637</v>
      </c>
      <c r="Z18" s="78" t="s">
        <v>2660</v>
      </c>
      <c r="AA18" s="78" t="s">
        <v>2726</v>
      </c>
      <c r="AB18" s="84" t="s">
        <v>2816</v>
      </c>
      <c r="AC18" s="84" t="s">
        <v>2943</v>
      </c>
      <c r="AD18" s="84"/>
      <c r="AE18" s="84" t="s">
        <v>236</v>
      </c>
      <c r="AF18" s="84" t="s">
        <v>3007</v>
      </c>
      <c r="AG18" s="116">
        <v>3</v>
      </c>
      <c r="AH18" s="120">
        <v>3.5294117647058822</v>
      </c>
      <c r="AI18" s="116">
        <v>0</v>
      </c>
      <c r="AJ18" s="120">
        <v>0</v>
      </c>
      <c r="AK18" s="116">
        <v>0</v>
      </c>
      <c r="AL18" s="120">
        <v>0</v>
      </c>
      <c r="AM18" s="116">
        <v>82</v>
      </c>
      <c r="AN18" s="120">
        <v>96.47058823529412</v>
      </c>
      <c r="AO18" s="116">
        <v>85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2565</v>
      </c>
      <c r="B2" s="84" t="s">
        <v>335</v>
      </c>
      <c r="C2" s="78">
        <f>VLOOKUP(GroupVertices[[#This Row],[Vertex]],Vertices[],MATCH("ID",Vertices[[#Headers],[Vertex]:[Vertex Content Word Count]],0),FALSE)</f>
        <v>159</v>
      </c>
    </row>
    <row r="3" spans="1:3" ht="15">
      <c r="A3" s="78" t="s">
        <v>2565</v>
      </c>
      <c r="B3" s="84" t="s">
        <v>323</v>
      </c>
      <c r="C3" s="78">
        <f>VLOOKUP(GroupVertices[[#This Row],[Vertex]],Vertices[],MATCH("ID",Vertices[[#Headers],[Vertex]:[Vertex Content Word Count]],0),FALSE)</f>
        <v>149</v>
      </c>
    </row>
    <row r="4" spans="1:3" ht="15">
      <c r="A4" s="78" t="s">
        <v>2565</v>
      </c>
      <c r="B4" s="84" t="s">
        <v>295</v>
      </c>
      <c r="C4" s="78">
        <f>VLOOKUP(GroupVertices[[#This Row],[Vertex]],Vertices[],MATCH("ID",Vertices[[#Headers],[Vertex]:[Vertex Content Word Count]],0),FALSE)</f>
        <v>16</v>
      </c>
    </row>
    <row r="5" spans="1:3" ht="15">
      <c r="A5" s="78" t="s">
        <v>2565</v>
      </c>
      <c r="B5" s="84" t="s">
        <v>334</v>
      </c>
      <c r="C5" s="78">
        <f>VLOOKUP(GroupVertices[[#This Row],[Vertex]],Vertices[],MATCH("ID",Vertices[[#Headers],[Vertex]:[Vertex Content Word Count]],0),FALSE)</f>
        <v>158</v>
      </c>
    </row>
    <row r="6" spans="1:3" ht="15">
      <c r="A6" s="78" t="s">
        <v>2565</v>
      </c>
      <c r="B6" s="84" t="s">
        <v>331</v>
      </c>
      <c r="C6" s="78">
        <f>VLOOKUP(GroupVertices[[#This Row],[Vertex]],Vertices[],MATCH("ID",Vertices[[#Headers],[Vertex]:[Vertex Content Word Count]],0),FALSE)</f>
        <v>157</v>
      </c>
    </row>
    <row r="7" spans="1:3" ht="15">
      <c r="A7" s="78" t="s">
        <v>2565</v>
      </c>
      <c r="B7" s="84" t="s">
        <v>330</v>
      </c>
      <c r="C7" s="78">
        <f>VLOOKUP(GroupVertices[[#This Row],[Vertex]],Vertices[],MATCH("ID",Vertices[[#Headers],[Vertex]:[Vertex Content Word Count]],0),FALSE)</f>
        <v>156</v>
      </c>
    </row>
    <row r="8" spans="1:3" ht="15">
      <c r="A8" s="78" t="s">
        <v>2565</v>
      </c>
      <c r="B8" s="84" t="s">
        <v>344</v>
      </c>
      <c r="C8" s="78">
        <f>VLOOKUP(GroupVertices[[#This Row],[Vertex]],Vertices[],MATCH("ID",Vertices[[#Headers],[Vertex]:[Vertex Content Word Count]],0),FALSE)</f>
        <v>26</v>
      </c>
    </row>
    <row r="9" spans="1:3" ht="15">
      <c r="A9" s="78" t="s">
        <v>2565</v>
      </c>
      <c r="B9" s="84" t="s">
        <v>329</v>
      </c>
      <c r="C9" s="78">
        <f>VLOOKUP(GroupVertices[[#This Row],[Vertex]],Vertices[],MATCH("ID",Vertices[[#Headers],[Vertex]:[Vertex Content Word Count]],0),FALSE)</f>
        <v>155</v>
      </c>
    </row>
    <row r="10" spans="1:3" ht="15">
      <c r="A10" s="78" t="s">
        <v>2565</v>
      </c>
      <c r="B10" s="84" t="s">
        <v>326</v>
      </c>
      <c r="C10" s="78">
        <f>VLOOKUP(GroupVertices[[#This Row],[Vertex]],Vertices[],MATCH("ID",Vertices[[#Headers],[Vertex]:[Vertex Content Word Count]],0),FALSE)</f>
        <v>152</v>
      </c>
    </row>
    <row r="11" spans="1:3" ht="15">
      <c r="A11" s="78" t="s">
        <v>2565</v>
      </c>
      <c r="B11" s="84" t="s">
        <v>324</v>
      </c>
      <c r="C11" s="78">
        <f>VLOOKUP(GroupVertices[[#This Row],[Vertex]],Vertices[],MATCH("ID",Vertices[[#Headers],[Vertex]:[Vertex Content Word Count]],0),FALSE)</f>
        <v>150</v>
      </c>
    </row>
    <row r="12" spans="1:3" ht="15">
      <c r="A12" s="78" t="s">
        <v>2565</v>
      </c>
      <c r="B12" s="84" t="s">
        <v>368</v>
      </c>
      <c r="C12" s="78">
        <f>VLOOKUP(GroupVertices[[#This Row],[Vertex]],Vertices[],MATCH("ID",Vertices[[#Headers],[Vertex]:[Vertex Content Word Count]],0),FALSE)</f>
        <v>148</v>
      </c>
    </row>
    <row r="13" spans="1:3" ht="15">
      <c r="A13" s="78" t="s">
        <v>2565</v>
      </c>
      <c r="B13" s="84" t="s">
        <v>322</v>
      </c>
      <c r="C13" s="78">
        <f>VLOOKUP(GroupVertices[[#This Row],[Vertex]],Vertices[],MATCH("ID",Vertices[[#Headers],[Vertex]:[Vertex Content Word Count]],0),FALSE)</f>
        <v>147</v>
      </c>
    </row>
    <row r="14" spans="1:3" ht="15">
      <c r="A14" s="78" t="s">
        <v>2565</v>
      </c>
      <c r="B14" s="84" t="s">
        <v>300</v>
      </c>
      <c r="C14" s="78">
        <f>VLOOKUP(GroupVertices[[#This Row],[Vertex]],Vertices[],MATCH("ID",Vertices[[#Headers],[Vertex]:[Vertex Content Word Count]],0),FALSE)</f>
        <v>129</v>
      </c>
    </row>
    <row r="15" spans="1:3" ht="15">
      <c r="A15" s="78" t="s">
        <v>2565</v>
      </c>
      <c r="B15" s="84" t="s">
        <v>301</v>
      </c>
      <c r="C15" s="78">
        <f>VLOOKUP(GroupVertices[[#This Row],[Vertex]],Vertices[],MATCH("ID",Vertices[[#Headers],[Vertex]:[Vertex Content Word Count]],0),FALSE)</f>
        <v>130</v>
      </c>
    </row>
    <row r="16" spans="1:3" ht="15">
      <c r="A16" s="78" t="s">
        <v>2565</v>
      </c>
      <c r="B16" s="84" t="s">
        <v>298</v>
      </c>
      <c r="C16" s="78">
        <f>VLOOKUP(GroupVertices[[#This Row],[Vertex]],Vertices[],MATCH("ID",Vertices[[#Headers],[Vertex]:[Vertex Content Word Count]],0),FALSE)</f>
        <v>127</v>
      </c>
    </row>
    <row r="17" spans="1:3" ht="15">
      <c r="A17" s="78" t="s">
        <v>2565</v>
      </c>
      <c r="B17" s="84" t="s">
        <v>363</v>
      </c>
      <c r="C17" s="78">
        <f>VLOOKUP(GroupVertices[[#This Row],[Vertex]],Vertices[],MATCH("ID",Vertices[[#Headers],[Vertex]:[Vertex Content Word Count]],0),FALSE)</f>
        <v>126</v>
      </c>
    </row>
    <row r="18" spans="1:3" ht="15">
      <c r="A18" s="78" t="s">
        <v>2565</v>
      </c>
      <c r="B18" s="84" t="s">
        <v>297</v>
      </c>
      <c r="C18" s="78">
        <f>VLOOKUP(GroupVertices[[#This Row],[Vertex]],Vertices[],MATCH("ID",Vertices[[#Headers],[Vertex]:[Vertex Content Word Count]],0),FALSE)</f>
        <v>125</v>
      </c>
    </row>
    <row r="19" spans="1:3" ht="15">
      <c r="A19" s="78" t="s">
        <v>2565</v>
      </c>
      <c r="B19" s="84" t="s">
        <v>362</v>
      </c>
      <c r="C19" s="78">
        <f>VLOOKUP(GroupVertices[[#This Row],[Vertex]],Vertices[],MATCH("ID",Vertices[[#Headers],[Vertex]:[Vertex Content Word Count]],0),FALSE)</f>
        <v>123</v>
      </c>
    </row>
    <row r="20" spans="1:3" ht="15">
      <c r="A20" s="78" t="s">
        <v>2565</v>
      </c>
      <c r="B20" s="84" t="s">
        <v>271</v>
      </c>
      <c r="C20" s="78">
        <f>VLOOKUP(GroupVertices[[#This Row],[Vertex]],Vertices[],MATCH("ID",Vertices[[#Headers],[Vertex]:[Vertex Content Word Count]],0),FALSE)</f>
        <v>91</v>
      </c>
    </row>
    <row r="21" spans="1:3" ht="15">
      <c r="A21" s="78" t="s">
        <v>2565</v>
      </c>
      <c r="B21" s="84" t="s">
        <v>232</v>
      </c>
      <c r="C21" s="78">
        <f>VLOOKUP(GroupVertices[[#This Row],[Vertex]],Vertices[],MATCH("ID",Vertices[[#Headers],[Vertex]:[Vertex Content Word Count]],0),FALSE)</f>
        <v>44</v>
      </c>
    </row>
    <row r="22" spans="1:3" ht="15">
      <c r="A22" s="78" t="s">
        <v>2565</v>
      </c>
      <c r="B22" s="84" t="s">
        <v>231</v>
      </c>
      <c r="C22" s="78">
        <f>VLOOKUP(GroupVertices[[#This Row],[Vertex]],Vertices[],MATCH("ID",Vertices[[#Headers],[Vertex]:[Vertex Content Word Count]],0),FALSE)</f>
        <v>42</v>
      </c>
    </row>
    <row r="23" spans="1:3" ht="15">
      <c r="A23" s="78" t="s">
        <v>2565</v>
      </c>
      <c r="B23" s="84" t="s">
        <v>348</v>
      </c>
      <c r="C23" s="78">
        <f>VLOOKUP(GroupVertices[[#This Row],[Vertex]],Vertices[],MATCH("ID",Vertices[[#Headers],[Vertex]:[Vertex Content Word Count]],0),FALSE)</f>
        <v>43</v>
      </c>
    </row>
    <row r="24" spans="1:3" ht="15">
      <c r="A24" s="78" t="s">
        <v>2565</v>
      </c>
      <c r="B24" s="84" t="s">
        <v>228</v>
      </c>
      <c r="C24" s="78">
        <f>VLOOKUP(GroupVertices[[#This Row],[Vertex]],Vertices[],MATCH("ID",Vertices[[#Headers],[Vertex]:[Vertex Content Word Count]],0),FALSE)</f>
        <v>38</v>
      </c>
    </row>
    <row r="25" spans="1:3" ht="15">
      <c r="A25" s="78" t="s">
        <v>2565</v>
      </c>
      <c r="B25" s="84" t="s">
        <v>223</v>
      </c>
      <c r="C25" s="78">
        <f>VLOOKUP(GroupVertices[[#This Row],[Vertex]],Vertices[],MATCH("ID",Vertices[[#Headers],[Vertex]:[Vertex Content Word Count]],0),FALSE)</f>
        <v>31</v>
      </c>
    </row>
    <row r="26" spans="1:3" ht="15">
      <c r="A26" s="78" t="s">
        <v>2565</v>
      </c>
      <c r="B26" s="84" t="s">
        <v>224</v>
      </c>
      <c r="C26" s="78">
        <f>VLOOKUP(GroupVertices[[#This Row],[Vertex]],Vertices[],MATCH("ID",Vertices[[#Headers],[Vertex]:[Vertex Content Word Count]],0),FALSE)</f>
        <v>33</v>
      </c>
    </row>
    <row r="27" spans="1:3" ht="15">
      <c r="A27" s="78" t="s">
        <v>2565</v>
      </c>
      <c r="B27" s="84" t="s">
        <v>346</v>
      </c>
      <c r="C27" s="78">
        <f>VLOOKUP(GroupVertices[[#This Row],[Vertex]],Vertices[],MATCH("ID",Vertices[[#Headers],[Vertex]:[Vertex Content Word Count]],0),FALSE)</f>
        <v>32</v>
      </c>
    </row>
    <row r="28" spans="1:3" ht="15">
      <c r="A28" s="78" t="s">
        <v>2565</v>
      </c>
      <c r="B28" s="84" t="s">
        <v>234</v>
      </c>
      <c r="C28" s="78">
        <f>VLOOKUP(GroupVertices[[#This Row],[Vertex]],Vertices[],MATCH("ID",Vertices[[#Headers],[Vertex]:[Vertex Content Word Count]],0),FALSE)</f>
        <v>13</v>
      </c>
    </row>
    <row r="29" spans="1:3" ht="15">
      <c r="A29" s="78" t="s">
        <v>2565</v>
      </c>
      <c r="B29" s="84" t="s">
        <v>220</v>
      </c>
      <c r="C29" s="78">
        <f>VLOOKUP(GroupVertices[[#This Row],[Vertex]],Vertices[],MATCH("ID",Vertices[[#Headers],[Vertex]:[Vertex Content Word Count]],0),FALSE)</f>
        <v>25</v>
      </c>
    </row>
    <row r="30" spans="1:3" ht="15">
      <c r="A30" s="78" t="s">
        <v>2565</v>
      </c>
      <c r="B30" s="84" t="s">
        <v>219</v>
      </c>
      <c r="C30" s="78">
        <f>VLOOKUP(GroupVertices[[#This Row],[Vertex]],Vertices[],MATCH("ID",Vertices[[#Headers],[Vertex]:[Vertex Content Word Count]],0),FALSE)</f>
        <v>24</v>
      </c>
    </row>
    <row r="31" spans="1:3" ht="15">
      <c r="A31" s="78" t="s">
        <v>2566</v>
      </c>
      <c r="B31" s="84" t="s">
        <v>319</v>
      </c>
      <c r="C31" s="78">
        <f>VLOOKUP(GroupVertices[[#This Row],[Vertex]],Vertices[],MATCH("ID",Vertices[[#Headers],[Vertex]:[Vertex Content Word Count]],0),FALSE)</f>
        <v>144</v>
      </c>
    </row>
    <row r="32" spans="1:3" ht="15">
      <c r="A32" s="78" t="s">
        <v>2566</v>
      </c>
      <c r="B32" s="84" t="s">
        <v>306</v>
      </c>
      <c r="C32" s="78">
        <f>VLOOKUP(GroupVertices[[#This Row],[Vertex]],Vertices[],MATCH("ID",Vertices[[#Headers],[Vertex]:[Vertex Content Word Count]],0),FALSE)</f>
        <v>12</v>
      </c>
    </row>
    <row r="33" spans="1:3" ht="15">
      <c r="A33" s="78" t="s">
        <v>2566</v>
      </c>
      <c r="B33" s="84" t="s">
        <v>318</v>
      </c>
      <c r="C33" s="78">
        <f>VLOOKUP(GroupVertices[[#This Row],[Vertex]],Vertices[],MATCH("ID",Vertices[[#Headers],[Vertex]:[Vertex Content Word Count]],0),FALSE)</f>
        <v>143</v>
      </c>
    </row>
    <row r="34" spans="1:3" ht="15">
      <c r="A34" s="78" t="s">
        <v>2566</v>
      </c>
      <c r="B34" s="84" t="s">
        <v>312</v>
      </c>
      <c r="C34" s="78">
        <f>VLOOKUP(GroupVertices[[#This Row],[Vertex]],Vertices[],MATCH("ID",Vertices[[#Headers],[Vertex]:[Vertex Content Word Count]],0),FALSE)</f>
        <v>89</v>
      </c>
    </row>
    <row r="35" spans="1:3" ht="15">
      <c r="A35" s="78" t="s">
        <v>2566</v>
      </c>
      <c r="B35" s="84" t="s">
        <v>314</v>
      </c>
      <c r="C35" s="78">
        <f>VLOOKUP(GroupVertices[[#This Row],[Vertex]],Vertices[],MATCH("ID",Vertices[[#Headers],[Vertex]:[Vertex Content Word Count]],0),FALSE)</f>
        <v>140</v>
      </c>
    </row>
    <row r="36" spans="1:3" ht="15">
      <c r="A36" s="78" t="s">
        <v>2566</v>
      </c>
      <c r="B36" s="84" t="s">
        <v>289</v>
      </c>
      <c r="C36" s="78">
        <f>VLOOKUP(GroupVertices[[#This Row],[Vertex]],Vertices[],MATCH("ID",Vertices[[#Headers],[Vertex]:[Vertex Content Word Count]],0),FALSE)</f>
        <v>110</v>
      </c>
    </row>
    <row r="37" spans="1:3" ht="15">
      <c r="A37" s="78" t="s">
        <v>2566</v>
      </c>
      <c r="B37" s="84" t="s">
        <v>367</v>
      </c>
      <c r="C37" s="78">
        <f>VLOOKUP(GroupVertices[[#This Row],[Vertex]],Vertices[],MATCH("ID",Vertices[[#Headers],[Vertex]:[Vertex Content Word Count]],0),FALSE)</f>
        <v>138</v>
      </c>
    </row>
    <row r="38" spans="1:3" ht="15">
      <c r="A38" s="78" t="s">
        <v>2566</v>
      </c>
      <c r="B38" s="84" t="s">
        <v>311</v>
      </c>
      <c r="C38" s="78">
        <f>VLOOKUP(GroupVertices[[#This Row],[Vertex]],Vertices[],MATCH("ID",Vertices[[#Headers],[Vertex]:[Vertex Content Word Count]],0),FALSE)</f>
        <v>137</v>
      </c>
    </row>
    <row r="39" spans="1:3" ht="15">
      <c r="A39" s="78" t="s">
        <v>2566</v>
      </c>
      <c r="B39" s="84" t="s">
        <v>294</v>
      </c>
      <c r="C39" s="78">
        <f>VLOOKUP(GroupVertices[[#This Row],[Vertex]],Vertices[],MATCH("ID",Vertices[[#Headers],[Vertex]:[Vertex Content Word Count]],0),FALSE)</f>
        <v>122</v>
      </c>
    </row>
    <row r="40" spans="1:3" ht="15">
      <c r="A40" s="78" t="s">
        <v>2566</v>
      </c>
      <c r="B40" s="84" t="s">
        <v>291</v>
      </c>
      <c r="C40" s="78">
        <f>VLOOKUP(GroupVertices[[#This Row],[Vertex]],Vertices[],MATCH("ID",Vertices[[#Headers],[Vertex]:[Vertex Content Word Count]],0),FALSE)</f>
        <v>119</v>
      </c>
    </row>
    <row r="41" spans="1:3" ht="15">
      <c r="A41" s="78" t="s">
        <v>2566</v>
      </c>
      <c r="B41" s="84" t="s">
        <v>356</v>
      </c>
      <c r="C41" s="78">
        <f>VLOOKUP(GroupVertices[[#This Row],[Vertex]],Vertices[],MATCH("ID",Vertices[[#Headers],[Vertex]:[Vertex Content Word Count]],0),FALSE)</f>
        <v>111</v>
      </c>
    </row>
    <row r="42" spans="1:3" ht="15">
      <c r="A42" s="78" t="s">
        <v>2566</v>
      </c>
      <c r="B42" s="84" t="s">
        <v>352</v>
      </c>
      <c r="C42" s="78">
        <f>VLOOKUP(GroupVertices[[#This Row],[Vertex]],Vertices[],MATCH("ID",Vertices[[#Headers],[Vertex]:[Vertex Content Word Count]],0),FALSE)</f>
        <v>80</v>
      </c>
    </row>
    <row r="43" spans="1:3" ht="15">
      <c r="A43" s="78" t="s">
        <v>2566</v>
      </c>
      <c r="B43" s="84" t="s">
        <v>288</v>
      </c>
      <c r="C43" s="78">
        <f>VLOOKUP(GroupVertices[[#This Row],[Vertex]],Vertices[],MATCH("ID",Vertices[[#Headers],[Vertex]:[Vertex Content Word Count]],0),FALSE)</f>
        <v>109</v>
      </c>
    </row>
    <row r="44" spans="1:3" ht="15">
      <c r="A44" s="78" t="s">
        <v>2566</v>
      </c>
      <c r="B44" s="84" t="s">
        <v>276</v>
      </c>
      <c r="C44" s="78">
        <f>VLOOKUP(GroupVertices[[#This Row],[Vertex]],Vertices[],MATCH("ID",Vertices[[#Headers],[Vertex]:[Vertex Content Word Count]],0),FALSE)</f>
        <v>97</v>
      </c>
    </row>
    <row r="45" spans="1:3" ht="15">
      <c r="A45" s="78" t="s">
        <v>2566</v>
      </c>
      <c r="B45" s="84" t="s">
        <v>270</v>
      </c>
      <c r="C45" s="78">
        <f>VLOOKUP(GroupVertices[[#This Row],[Vertex]],Vertices[],MATCH("ID",Vertices[[#Headers],[Vertex]:[Vertex Content Word Count]],0),FALSE)</f>
        <v>90</v>
      </c>
    </row>
    <row r="46" spans="1:3" ht="15">
      <c r="A46" s="78" t="s">
        <v>2566</v>
      </c>
      <c r="B46" s="84" t="s">
        <v>265</v>
      </c>
      <c r="C46" s="78">
        <f>VLOOKUP(GroupVertices[[#This Row],[Vertex]],Vertices[],MATCH("ID",Vertices[[#Headers],[Vertex]:[Vertex Content Word Count]],0),FALSE)</f>
        <v>83</v>
      </c>
    </row>
    <row r="47" spans="1:3" ht="15">
      <c r="A47" s="78" t="s">
        <v>2566</v>
      </c>
      <c r="B47" s="84" t="s">
        <v>332</v>
      </c>
      <c r="C47" s="78">
        <f>VLOOKUP(GroupVertices[[#This Row],[Vertex]],Vertices[],MATCH("ID",Vertices[[#Headers],[Vertex]:[Vertex Content Word Count]],0),FALSE)</f>
        <v>82</v>
      </c>
    </row>
    <row r="48" spans="1:3" ht="15">
      <c r="A48" s="78" t="s">
        <v>2566</v>
      </c>
      <c r="B48" s="84" t="s">
        <v>264</v>
      </c>
      <c r="C48" s="78">
        <f>VLOOKUP(GroupVertices[[#This Row],[Vertex]],Vertices[],MATCH("ID",Vertices[[#Headers],[Vertex]:[Vertex Content Word Count]],0),FALSE)</f>
        <v>81</v>
      </c>
    </row>
    <row r="49" spans="1:3" ht="15">
      <c r="A49" s="78" t="s">
        <v>2566</v>
      </c>
      <c r="B49" s="84" t="s">
        <v>263</v>
      </c>
      <c r="C49" s="78">
        <f>VLOOKUP(GroupVertices[[#This Row],[Vertex]],Vertices[],MATCH("ID",Vertices[[#Headers],[Vertex]:[Vertex Content Word Count]],0),FALSE)</f>
        <v>79</v>
      </c>
    </row>
    <row r="50" spans="1:3" ht="15">
      <c r="A50" s="78" t="s">
        <v>2566</v>
      </c>
      <c r="B50" s="84" t="s">
        <v>246</v>
      </c>
      <c r="C50" s="78">
        <f>VLOOKUP(GroupVertices[[#This Row],[Vertex]],Vertices[],MATCH("ID",Vertices[[#Headers],[Vertex]:[Vertex Content Word Count]],0),FALSE)</f>
        <v>59</v>
      </c>
    </row>
    <row r="51" spans="1:3" ht="15">
      <c r="A51" s="78" t="s">
        <v>2566</v>
      </c>
      <c r="B51" s="84" t="s">
        <v>229</v>
      </c>
      <c r="C51" s="78">
        <f>VLOOKUP(GroupVertices[[#This Row],[Vertex]],Vertices[],MATCH("ID",Vertices[[#Headers],[Vertex]:[Vertex Content Word Count]],0),FALSE)</f>
        <v>39</v>
      </c>
    </row>
    <row r="52" spans="1:3" ht="15">
      <c r="A52" s="78" t="s">
        <v>2567</v>
      </c>
      <c r="B52" s="84" t="s">
        <v>313</v>
      </c>
      <c r="C52" s="78">
        <f>VLOOKUP(GroupVertices[[#This Row],[Vertex]],Vertices[],MATCH("ID",Vertices[[#Headers],[Vertex]:[Vertex Content Word Count]],0),FALSE)</f>
        <v>139</v>
      </c>
    </row>
    <row r="53" spans="1:3" ht="15">
      <c r="A53" s="78" t="s">
        <v>2567</v>
      </c>
      <c r="B53" s="84" t="s">
        <v>303</v>
      </c>
      <c r="C53" s="78">
        <f>VLOOKUP(GroupVertices[[#This Row],[Vertex]],Vertices[],MATCH("ID",Vertices[[#Headers],[Vertex]:[Vertex Content Word Count]],0),FALSE)</f>
        <v>15</v>
      </c>
    </row>
    <row r="54" spans="1:3" ht="15">
      <c r="A54" s="78" t="s">
        <v>2567</v>
      </c>
      <c r="B54" s="84" t="s">
        <v>310</v>
      </c>
      <c r="C54" s="78">
        <f>VLOOKUP(GroupVertices[[#This Row],[Vertex]],Vertices[],MATCH("ID",Vertices[[#Headers],[Vertex]:[Vertex Content Word Count]],0),FALSE)</f>
        <v>136</v>
      </c>
    </row>
    <row r="55" spans="1:3" ht="15">
      <c r="A55" s="78" t="s">
        <v>2567</v>
      </c>
      <c r="B55" s="84" t="s">
        <v>309</v>
      </c>
      <c r="C55" s="78">
        <f>VLOOKUP(GroupVertices[[#This Row],[Vertex]],Vertices[],MATCH("ID",Vertices[[#Headers],[Vertex]:[Vertex Content Word Count]],0),FALSE)</f>
        <v>135</v>
      </c>
    </row>
    <row r="56" spans="1:3" ht="15">
      <c r="A56" s="78" t="s">
        <v>2567</v>
      </c>
      <c r="B56" s="84" t="s">
        <v>366</v>
      </c>
      <c r="C56" s="78">
        <f>VLOOKUP(GroupVertices[[#This Row],[Vertex]],Vertices[],MATCH("ID",Vertices[[#Headers],[Vertex]:[Vertex Content Word Count]],0),FALSE)</f>
        <v>134</v>
      </c>
    </row>
    <row r="57" spans="1:3" ht="15">
      <c r="A57" s="78" t="s">
        <v>2567</v>
      </c>
      <c r="B57" s="84" t="s">
        <v>365</v>
      </c>
      <c r="C57" s="78">
        <f>VLOOKUP(GroupVertices[[#This Row],[Vertex]],Vertices[],MATCH("ID",Vertices[[#Headers],[Vertex]:[Vertex Content Word Count]],0),FALSE)</f>
        <v>133</v>
      </c>
    </row>
    <row r="58" spans="1:3" ht="15">
      <c r="A58" s="78" t="s">
        <v>2567</v>
      </c>
      <c r="B58" s="84" t="s">
        <v>304</v>
      </c>
      <c r="C58" s="78">
        <f>VLOOKUP(GroupVertices[[#This Row],[Vertex]],Vertices[],MATCH("ID",Vertices[[#Headers],[Vertex]:[Vertex Content Word Count]],0),FALSE)</f>
        <v>132</v>
      </c>
    </row>
    <row r="59" spans="1:3" ht="15">
      <c r="A59" s="78" t="s">
        <v>2567</v>
      </c>
      <c r="B59" s="84" t="s">
        <v>302</v>
      </c>
      <c r="C59" s="78">
        <f>VLOOKUP(GroupVertices[[#This Row],[Vertex]],Vertices[],MATCH("ID",Vertices[[#Headers],[Vertex]:[Vertex Content Word Count]],0),FALSE)</f>
        <v>131</v>
      </c>
    </row>
    <row r="60" spans="1:3" ht="15">
      <c r="A60" s="78" t="s">
        <v>2567</v>
      </c>
      <c r="B60" s="84" t="s">
        <v>274</v>
      </c>
      <c r="C60" s="78">
        <f>VLOOKUP(GroupVertices[[#This Row],[Vertex]],Vertices[],MATCH("ID",Vertices[[#Headers],[Vertex]:[Vertex Content Word Count]],0),FALSE)</f>
        <v>95</v>
      </c>
    </row>
    <row r="61" spans="1:3" ht="15">
      <c r="A61" s="78" t="s">
        <v>2567</v>
      </c>
      <c r="B61" s="84" t="s">
        <v>266</v>
      </c>
      <c r="C61" s="78">
        <f>VLOOKUP(GroupVertices[[#This Row],[Vertex]],Vertices[],MATCH("ID",Vertices[[#Headers],[Vertex]:[Vertex Content Word Count]],0),FALSE)</f>
        <v>84</v>
      </c>
    </row>
    <row r="62" spans="1:3" ht="15">
      <c r="A62" s="78" t="s">
        <v>2567</v>
      </c>
      <c r="B62" s="84" t="s">
        <v>353</v>
      </c>
      <c r="C62" s="78">
        <f>VLOOKUP(GroupVertices[[#This Row],[Vertex]],Vertices[],MATCH("ID",Vertices[[#Headers],[Vertex]:[Vertex Content Word Count]],0),FALSE)</f>
        <v>85</v>
      </c>
    </row>
    <row r="63" spans="1:3" ht="15">
      <c r="A63" s="78" t="s">
        <v>2567</v>
      </c>
      <c r="B63" s="84" t="s">
        <v>261</v>
      </c>
      <c r="C63" s="78">
        <f>VLOOKUP(GroupVertices[[#This Row],[Vertex]],Vertices[],MATCH("ID",Vertices[[#Headers],[Vertex]:[Vertex Content Word Count]],0),FALSE)</f>
        <v>77</v>
      </c>
    </row>
    <row r="64" spans="1:3" ht="15">
      <c r="A64" s="78" t="s">
        <v>2567</v>
      </c>
      <c r="B64" s="84" t="s">
        <v>260</v>
      </c>
      <c r="C64" s="78">
        <f>VLOOKUP(GroupVertices[[#This Row],[Vertex]],Vertices[],MATCH("ID",Vertices[[#Headers],[Vertex]:[Vertex Content Word Count]],0),FALSE)</f>
        <v>76</v>
      </c>
    </row>
    <row r="65" spans="1:3" ht="15">
      <c r="A65" s="78" t="s">
        <v>2567</v>
      </c>
      <c r="B65" s="84" t="s">
        <v>259</v>
      </c>
      <c r="C65" s="78">
        <f>VLOOKUP(GroupVertices[[#This Row],[Vertex]],Vertices[],MATCH("ID",Vertices[[#Headers],[Vertex]:[Vertex Content Word Count]],0),FALSE)</f>
        <v>75</v>
      </c>
    </row>
    <row r="66" spans="1:3" ht="15">
      <c r="A66" s="78" t="s">
        <v>2567</v>
      </c>
      <c r="B66" s="84" t="s">
        <v>251</v>
      </c>
      <c r="C66" s="78">
        <f>VLOOKUP(GroupVertices[[#This Row],[Vertex]],Vertices[],MATCH("ID",Vertices[[#Headers],[Vertex]:[Vertex Content Word Count]],0),FALSE)</f>
        <v>65</v>
      </c>
    </row>
    <row r="67" spans="1:3" ht="15">
      <c r="A67" s="78" t="s">
        <v>2567</v>
      </c>
      <c r="B67" s="84" t="s">
        <v>250</v>
      </c>
      <c r="C67" s="78">
        <f>VLOOKUP(GroupVertices[[#This Row],[Vertex]],Vertices[],MATCH("ID",Vertices[[#Headers],[Vertex]:[Vertex Content Word Count]],0),FALSE)</f>
        <v>64</v>
      </c>
    </row>
    <row r="68" spans="1:3" ht="15">
      <c r="A68" s="78" t="s">
        <v>2567</v>
      </c>
      <c r="B68" s="84" t="s">
        <v>249</v>
      </c>
      <c r="C68" s="78">
        <f>VLOOKUP(GroupVertices[[#This Row],[Vertex]],Vertices[],MATCH("ID",Vertices[[#Headers],[Vertex]:[Vertex Content Word Count]],0),FALSE)</f>
        <v>63</v>
      </c>
    </row>
    <row r="69" spans="1:3" ht="15">
      <c r="A69" s="78" t="s">
        <v>2567</v>
      </c>
      <c r="B69" s="84" t="s">
        <v>241</v>
      </c>
      <c r="C69" s="78">
        <f>VLOOKUP(GroupVertices[[#This Row],[Vertex]],Vertices[],MATCH("ID",Vertices[[#Headers],[Vertex]:[Vertex Content Word Count]],0),FALSE)</f>
        <v>54</v>
      </c>
    </row>
    <row r="70" spans="1:3" ht="15">
      <c r="A70" s="78" t="s">
        <v>2568</v>
      </c>
      <c r="B70" s="84" t="s">
        <v>299</v>
      </c>
      <c r="C70" s="78">
        <f>VLOOKUP(GroupVertices[[#This Row],[Vertex]],Vertices[],MATCH("ID",Vertices[[#Headers],[Vertex]:[Vertex Content Word Count]],0),FALSE)</f>
        <v>93</v>
      </c>
    </row>
    <row r="71" spans="1:3" ht="15">
      <c r="A71" s="78" t="s">
        <v>2568</v>
      </c>
      <c r="B71" s="84" t="s">
        <v>354</v>
      </c>
      <c r="C71" s="78">
        <f>VLOOKUP(GroupVertices[[#This Row],[Vertex]],Vertices[],MATCH("ID",Vertices[[#Headers],[Vertex]:[Vertex Content Word Count]],0),FALSE)</f>
        <v>87</v>
      </c>
    </row>
    <row r="72" spans="1:3" ht="15">
      <c r="A72" s="78" t="s">
        <v>2568</v>
      </c>
      <c r="B72" s="84" t="s">
        <v>364</v>
      </c>
      <c r="C72" s="78">
        <f>VLOOKUP(GroupVertices[[#This Row],[Vertex]],Vertices[],MATCH("ID",Vertices[[#Headers],[Vertex]:[Vertex Content Word Count]],0),FALSE)</f>
        <v>128</v>
      </c>
    </row>
    <row r="73" spans="1:3" ht="15">
      <c r="A73" s="78" t="s">
        <v>2568</v>
      </c>
      <c r="B73" s="84" t="s">
        <v>221</v>
      </c>
      <c r="C73" s="78">
        <f>VLOOKUP(GroupVertices[[#This Row],[Vertex]],Vertices[],MATCH("ID",Vertices[[#Headers],[Vertex]:[Vertex Content Word Count]],0),FALSE)</f>
        <v>27</v>
      </c>
    </row>
    <row r="74" spans="1:3" ht="15">
      <c r="A74" s="78" t="s">
        <v>2568</v>
      </c>
      <c r="B74" s="84" t="s">
        <v>280</v>
      </c>
      <c r="C74" s="78">
        <f>VLOOKUP(GroupVertices[[#This Row],[Vertex]],Vertices[],MATCH("ID",Vertices[[#Headers],[Vertex]:[Vertex Content Word Count]],0),FALSE)</f>
        <v>103</v>
      </c>
    </row>
    <row r="75" spans="1:3" ht="15">
      <c r="A75" s="78" t="s">
        <v>2568</v>
      </c>
      <c r="B75" s="84" t="s">
        <v>279</v>
      </c>
      <c r="C75" s="78">
        <f>VLOOKUP(GroupVertices[[#This Row],[Vertex]],Vertices[],MATCH("ID",Vertices[[#Headers],[Vertex]:[Vertex Content Word Count]],0),FALSE)</f>
        <v>102</v>
      </c>
    </row>
    <row r="76" spans="1:3" ht="15">
      <c r="A76" s="78" t="s">
        <v>2568</v>
      </c>
      <c r="B76" s="84" t="s">
        <v>275</v>
      </c>
      <c r="C76" s="78">
        <f>VLOOKUP(GroupVertices[[#This Row],[Vertex]],Vertices[],MATCH("ID",Vertices[[#Headers],[Vertex]:[Vertex Content Word Count]],0),FALSE)</f>
        <v>96</v>
      </c>
    </row>
    <row r="77" spans="1:3" ht="15">
      <c r="A77" s="78" t="s">
        <v>2568</v>
      </c>
      <c r="B77" s="84" t="s">
        <v>273</v>
      </c>
      <c r="C77" s="78">
        <f>VLOOKUP(GroupVertices[[#This Row],[Vertex]],Vertices[],MATCH("ID",Vertices[[#Headers],[Vertex]:[Vertex Content Word Count]],0),FALSE)</f>
        <v>94</v>
      </c>
    </row>
    <row r="78" spans="1:3" ht="15">
      <c r="A78" s="78" t="s">
        <v>2568</v>
      </c>
      <c r="B78" s="84" t="s">
        <v>272</v>
      </c>
      <c r="C78" s="78">
        <f>VLOOKUP(GroupVertices[[#This Row],[Vertex]],Vertices[],MATCH("ID",Vertices[[#Headers],[Vertex]:[Vertex Content Word Count]],0),FALSE)</f>
        <v>92</v>
      </c>
    </row>
    <row r="79" spans="1:3" ht="15">
      <c r="A79" s="78" t="s">
        <v>2568</v>
      </c>
      <c r="B79" s="84" t="s">
        <v>269</v>
      </c>
      <c r="C79" s="78">
        <f>VLOOKUP(GroupVertices[[#This Row],[Vertex]],Vertices[],MATCH("ID",Vertices[[#Headers],[Vertex]:[Vertex Content Word Count]],0),FALSE)</f>
        <v>88</v>
      </c>
    </row>
    <row r="80" spans="1:3" ht="15">
      <c r="A80" s="78" t="s">
        <v>2568</v>
      </c>
      <c r="B80" s="84" t="s">
        <v>307</v>
      </c>
      <c r="C80" s="78">
        <f>VLOOKUP(GroupVertices[[#This Row],[Vertex]],Vertices[],MATCH("ID",Vertices[[#Headers],[Vertex]:[Vertex Content Word Count]],0),FALSE)</f>
        <v>30</v>
      </c>
    </row>
    <row r="81" spans="1:3" ht="15">
      <c r="A81" s="78" t="s">
        <v>2568</v>
      </c>
      <c r="B81" s="84" t="s">
        <v>268</v>
      </c>
      <c r="C81" s="78">
        <f>VLOOKUP(GroupVertices[[#This Row],[Vertex]],Vertices[],MATCH("ID",Vertices[[#Headers],[Vertex]:[Vertex Content Word Count]],0),FALSE)</f>
        <v>46</v>
      </c>
    </row>
    <row r="82" spans="1:3" ht="15">
      <c r="A82" s="78" t="s">
        <v>2568</v>
      </c>
      <c r="B82" s="84" t="s">
        <v>240</v>
      </c>
      <c r="C82" s="78">
        <f>VLOOKUP(GroupVertices[[#This Row],[Vertex]],Vertices[],MATCH("ID",Vertices[[#Headers],[Vertex]:[Vertex Content Word Count]],0),FALSE)</f>
        <v>53</v>
      </c>
    </row>
    <row r="83" spans="1:3" ht="15">
      <c r="A83" s="78" t="s">
        <v>2568</v>
      </c>
      <c r="B83" s="84" t="s">
        <v>233</v>
      </c>
      <c r="C83" s="78">
        <f>VLOOKUP(GroupVertices[[#This Row],[Vertex]],Vertices[],MATCH("ID",Vertices[[#Headers],[Vertex]:[Vertex Content Word Count]],0),FALSE)</f>
        <v>45</v>
      </c>
    </row>
    <row r="84" spans="1:3" ht="15">
      <c r="A84" s="78" t="s">
        <v>2568</v>
      </c>
      <c r="B84" s="84" t="s">
        <v>222</v>
      </c>
      <c r="C84" s="78">
        <f>VLOOKUP(GroupVertices[[#This Row],[Vertex]],Vertices[],MATCH("ID",Vertices[[#Headers],[Vertex]:[Vertex Content Word Count]],0),FALSE)</f>
        <v>29</v>
      </c>
    </row>
    <row r="85" spans="1:3" ht="15">
      <c r="A85" s="78" t="s">
        <v>2568</v>
      </c>
      <c r="B85" s="84" t="s">
        <v>345</v>
      </c>
      <c r="C85" s="78">
        <f>VLOOKUP(GroupVertices[[#This Row],[Vertex]],Vertices[],MATCH("ID",Vertices[[#Headers],[Vertex]:[Vertex Content Word Count]],0),FALSE)</f>
        <v>28</v>
      </c>
    </row>
    <row r="86" spans="1:3" ht="15">
      <c r="A86" s="78" t="s">
        <v>2569</v>
      </c>
      <c r="B86" s="84" t="s">
        <v>333</v>
      </c>
      <c r="C86" s="78">
        <f>VLOOKUP(GroupVertices[[#This Row],[Vertex]],Vertices[],MATCH("ID",Vertices[[#Headers],[Vertex]:[Vertex Content Word Count]],0),FALSE)</f>
        <v>11</v>
      </c>
    </row>
    <row r="87" spans="1:3" ht="15">
      <c r="A87" s="78" t="s">
        <v>2569</v>
      </c>
      <c r="B87" s="84" t="s">
        <v>281</v>
      </c>
      <c r="C87" s="78">
        <f>VLOOKUP(GroupVertices[[#This Row],[Vertex]],Vertices[],MATCH("ID",Vertices[[#Headers],[Vertex]:[Vertex Content Word Count]],0),FALSE)</f>
        <v>104</v>
      </c>
    </row>
    <row r="88" spans="1:3" ht="15">
      <c r="A88" s="78" t="s">
        <v>2569</v>
      </c>
      <c r="B88" s="84" t="s">
        <v>235</v>
      </c>
      <c r="C88" s="78">
        <f>VLOOKUP(GroupVertices[[#This Row],[Vertex]],Vertices[],MATCH("ID",Vertices[[#Headers],[Vertex]:[Vertex Content Word Count]],0),FALSE)</f>
        <v>47</v>
      </c>
    </row>
    <row r="89" spans="1:3" ht="15">
      <c r="A89" s="78" t="s">
        <v>2569</v>
      </c>
      <c r="B89" s="84" t="s">
        <v>230</v>
      </c>
      <c r="C89" s="78">
        <f>VLOOKUP(GroupVertices[[#This Row],[Vertex]],Vertices[],MATCH("ID",Vertices[[#Headers],[Vertex]:[Vertex Content Word Count]],0),FALSE)</f>
        <v>40</v>
      </c>
    </row>
    <row r="90" spans="1:3" ht="15">
      <c r="A90" s="78" t="s">
        <v>2569</v>
      </c>
      <c r="B90" s="84" t="s">
        <v>347</v>
      </c>
      <c r="C90" s="78">
        <f>VLOOKUP(GroupVertices[[#This Row],[Vertex]],Vertices[],MATCH("ID",Vertices[[#Headers],[Vertex]:[Vertex Content Word Count]],0),FALSE)</f>
        <v>41</v>
      </c>
    </row>
    <row r="91" spans="1:3" ht="15">
      <c r="A91" s="78" t="s">
        <v>2569</v>
      </c>
      <c r="B91" s="84" t="s">
        <v>341</v>
      </c>
      <c r="C91" s="78">
        <f>VLOOKUP(GroupVertices[[#This Row],[Vertex]],Vertices[],MATCH("ID",Vertices[[#Headers],[Vertex]:[Vertex Content Word Count]],0),FALSE)</f>
        <v>10</v>
      </c>
    </row>
    <row r="92" spans="1:3" ht="15">
      <c r="A92" s="78" t="s">
        <v>2569</v>
      </c>
      <c r="B92" s="84" t="s">
        <v>218</v>
      </c>
      <c r="C92" s="78">
        <f>VLOOKUP(GroupVertices[[#This Row],[Vertex]],Vertices[],MATCH("ID",Vertices[[#Headers],[Vertex]:[Vertex Content Word Count]],0),FALSE)</f>
        <v>23</v>
      </c>
    </row>
    <row r="93" spans="1:3" ht="15">
      <c r="A93" s="78" t="s">
        <v>2569</v>
      </c>
      <c r="B93" s="84" t="s">
        <v>213</v>
      </c>
      <c r="C93" s="78">
        <f>VLOOKUP(GroupVertices[[#This Row],[Vertex]],Vertices[],MATCH("ID",Vertices[[#Headers],[Vertex]:[Vertex Content Word Count]],0),FALSE)</f>
        <v>4</v>
      </c>
    </row>
    <row r="94" spans="1:3" ht="15">
      <c r="A94" s="78" t="s">
        <v>2569</v>
      </c>
      <c r="B94" s="84" t="s">
        <v>305</v>
      </c>
      <c r="C94" s="78">
        <f>VLOOKUP(GroupVertices[[#This Row],[Vertex]],Vertices[],MATCH("ID",Vertices[[#Headers],[Vertex]:[Vertex Content Word Count]],0),FALSE)</f>
        <v>14</v>
      </c>
    </row>
    <row r="95" spans="1:3" ht="15">
      <c r="A95" s="78" t="s">
        <v>2569</v>
      </c>
      <c r="B95" s="84" t="s">
        <v>340</v>
      </c>
      <c r="C95" s="78">
        <f>VLOOKUP(GroupVertices[[#This Row],[Vertex]],Vertices[],MATCH("ID",Vertices[[#Headers],[Vertex]:[Vertex Content Word Count]],0),FALSE)</f>
        <v>9</v>
      </c>
    </row>
    <row r="96" spans="1:3" ht="15">
      <c r="A96" s="78" t="s">
        <v>2569</v>
      </c>
      <c r="B96" s="84" t="s">
        <v>339</v>
      </c>
      <c r="C96" s="78">
        <f>VLOOKUP(GroupVertices[[#This Row],[Vertex]],Vertices[],MATCH("ID",Vertices[[#Headers],[Vertex]:[Vertex Content Word Count]],0),FALSE)</f>
        <v>8</v>
      </c>
    </row>
    <row r="97" spans="1:3" ht="15">
      <c r="A97" s="78" t="s">
        <v>2569</v>
      </c>
      <c r="B97" s="84" t="s">
        <v>338</v>
      </c>
      <c r="C97" s="78">
        <f>VLOOKUP(GroupVertices[[#This Row],[Vertex]],Vertices[],MATCH("ID",Vertices[[#Headers],[Vertex]:[Vertex Content Word Count]],0),FALSE)</f>
        <v>7</v>
      </c>
    </row>
    <row r="98" spans="1:3" ht="15">
      <c r="A98" s="78" t="s">
        <v>2569</v>
      </c>
      <c r="B98" s="84" t="s">
        <v>337</v>
      </c>
      <c r="C98" s="78">
        <f>VLOOKUP(GroupVertices[[#This Row],[Vertex]],Vertices[],MATCH("ID",Vertices[[#Headers],[Vertex]:[Vertex Content Word Count]],0),FALSE)</f>
        <v>6</v>
      </c>
    </row>
    <row r="99" spans="1:3" ht="15">
      <c r="A99" s="78" t="s">
        <v>2569</v>
      </c>
      <c r="B99" s="84" t="s">
        <v>336</v>
      </c>
      <c r="C99" s="78">
        <f>VLOOKUP(GroupVertices[[#This Row],[Vertex]],Vertices[],MATCH("ID",Vertices[[#Headers],[Vertex]:[Vertex Content Word Count]],0),FALSE)</f>
        <v>5</v>
      </c>
    </row>
    <row r="100" spans="1:3" ht="15">
      <c r="A100" s="78" t="s">
        <v>2570</v>
      </c>
      <c r="B100" s="84" t="s">
        <v>212</v>
      </c>
      <c r="C100" s="78">
        <f>VLOOKUP(GroupVertices[[#This Row],[Vertex]],Vertices[],MATCH("ID",Vertices[[#Headers],[Vertex]:[Vertex Content Word Count]],0),FALSE)</f>
        <v>3</v>
      </c>
    </row>
    <row r="101" spans="1:3" ht="15">
      <c r="A101" s="78" t="s">
        <v>2570</v>
      </c>
      <c r="B101" s="84" t="s">
        <v>225</v>
      </c>
      <c r="C101" s="78">
        <f>VLOOKUP(GroupVertices[[#This Row],[Vertex]],Vertices[],MATCH("ID",Vertices[[#Headers],[Vertex]:[Vertex Content Word Count]],0),FALSE)</f>
        <v>34</v>
      </c>
    </row>
    <row r="102" spans="1:3" ht="15">
      <c r="A102" s="78" t="s">
        <v>2570</v>
      </c>
      <c r="B102" s="84" t="s">
        <v>226</v>
      </c>
      <c r="C102" s="78">
        <f>VLOOKUP(GroupVertices[[#This Row],[Vertex]],Vertices[],MATCH("ID",Vertices[[#Headers],[Vertex]:[Vertex Content Word Count]],0),FALSE)</f>
        <v>35</v>
      </c>
    </row>
    <row r="103" spans="1:3" ht="15">
      <c r="A103" s="78" t="s">
        <v>2570</v>
      </c>
      <c r="B103" s="84" t="s">
        <v>243</v>
      </c>
      <c r="C103" s="78">
        <f>VLOOKUP(GroupVertices[[#This Row],[Vertex]],Vertices[],MATCH("ID",Vertices[[#Headers],[Vertex]:[Vertex Content Word Count]],0),FALSE)</f>
        <v>56</v>
      </c>
    </row>
    <row r="104" spans="1:3" ht="15">
      <c r="A104" s="78" t="s">
        <v>2570</v>
      </c>
      <c r="B104" s="84" t="s">
        <v>247</v>
      </c>
      <c r="C104" s="78">
        <f>VLOOKUP(GroupVertices[[#This Row],[Vertex]],Vertices[],MATCH("ID",Vertices[[#Headers],[Vertex]:[Vertex Content Word Count]],0),FALSE)</f>
        <v>60</v>
      </c>
    </row>
    <row r="105" spans="1:3" ht="15">
      <c r="A105" s="78" t="s">
        <v>2570</v>
      </c>
      <c r="B105" s="84" t="s">
        <v>262</v>
      </c>
      <c r="C105" s="78">
        <f>VLOOKUP(GroupVertices[[#This Row],[Vertex]],Vertices[],MATCH("ID",Vertices[[#Headers],[Vertex]:[Vertex Content Word Count]],0),FALSE)</f>
        <v>78</v>
      </c>
    </row>
    <row r="106" spans="1:3" ht="15">
      <c r="A106" s="78" t="s">
        <v>2570</v>
      </c>
      <c r="B106" s="84" t="s">
        <v>267</v>
      </c>
      <c r="C106" s="78">
        <f>VLOOKUP(GroupVertices[[#This Row],[Vertex]],Vertices[],MATCH("ID",Vertices[[#Headers],[Vertex]:[Vertex Content Word Count]],0),FALSE)</f>
        <v>86</v>
      </c>
    </row>
    <row r="107" spans="1:3" ht="15">
      <c r="A107" s="78" t="s">
        <v>2570</v>
      </c>
      <c r="B107" s="84" t="s">
        <v>286</v>
      </c>
      <c r="C107" s="78">
        <f>VLOOKUP(GroupVertices[[#This Row],[Vertex]],Vertices[],MATCH("ID",Vertices[[#Headers],[Vertex]:[Vertex Content Word Count]],0),FALSE)</f>
        <v>107</v>
      </c>
    </row>
    <row r="108" spans="1:3" ht="15">
      <c r="A108" s="78" t="s">
        <v>2570</v>
      </c>
      <c r="B108" s="84" t="s">
        <v>287</v>
      </c>
      <c r="C108" s="78">
        <f>VLOOKUP(GroupVertices[[#This Row],[Vertex]],Vertices[],MATCH("ID",Vertices[[#Headers],[Vertex]:[Vertex Content Word Count]],0),FALSE)</f>
        <v>108</v>
      </c>
    </row>
    <row r="109" spans="1:3" ht="15">
      <c r="A109" s="78" t="s">
        <v>2570</v>
      </c>
      <c r="B109" s="84" t="s">
        <v>320</v>
      </c>
      <c r="C109" s="78">
        <f>VLOOKUP(GroupVertices[[#This Row],[Vertex]],Vertices[],MATCH("ID",Vertices[[#Headers],[Vertex]:[Vertex Content Word Count]],0),FALSE)</f>
        <v>145</v>
      </c>
    </row>
    <row r="110" spans="1:3" ht="15">
      <c r="A110" s="78" t="s">
        <v>2570</v>
      </c>
      <c r="B110" s="84" t="s">
        <v>321</v>
      </c>
      <c r="C110" s="78">
        <f>VLOOKUP(GroupVertices[[#This Row],[Vertex]],Vertices[],MATCH("ID",Vertices[[#Headers],[Vertex]:[Vertex Content Word Count]],0),FALSE)</f>
        <v>146</v>
      </c>
    </row>
    <row r="111" spans="1:3" ht="15">
      <c r="A111" s="78" t="s">
        <v>2570</v>
      </c>
      <c r="B111" s="84" t="s">
        <v>325</v>
      </c>
      <c r="C111" s="78">
        <f>VLOOKUP(GroupVertices[[#This Row],[Vertex]],Vertices[],MATCH("ID",Vertices[[#Headers],[Vertex]:[Vertex Content Word Count]],0),FALSE)</f>
        <v>151</v>
      </c>
    </row>
    <row r="112" spans="1:3" ht="15">
      <c r="A112" s="78" t="s">
        <v>2571</v>
      </c>
      <c r="B112" s="84" t="s">
        <v>258</v>
      </c>
      <c r="C112" s="78">
        <f>VLOOKUP(GroupVertices[[#This Row],[Vertex]],Vertices[],MATCH("ID",Vertices[[#Headers],[Vertex]:[Vertex Content Word Count]],0),FALSE)</f>
        <v>74</v>
      </c>
    </row>
    <row r="113" spans="1:3" ht="15">
      <c r="A113" s="78" t="s">
        <v>2571</v>
      </c>
      <c r="B113" s="84" t="s">
        <v>256</v>
      </c>
      <c r="C113" s="78">
        <f>VLOOKUP(GroupVertices[[#This Row],[Vertex]],Vertices[],MATCH("ID",Vertices[[#Headers],[Vertex]:[Vertex Content Word Count]],0),FALSE)</f>
        <v>62</v>
      </c>
    </row>
    <row r="114" spans="1:3" ht="15">
      <c r="A114" s="78" t="s">
        <v>2571</v>
      </c>
      <c r="B114" s="84" t="s">
        <v>257</v>
      </c>
      <c r="C114" s="78">
        <f>VLOOKUP(GroupVertices[[#This Row],[Vertex]],Vertices[],MATCH("ID",Vertices[[#Headers],[Vertex]:[Vertex Content Word Count]],0),FALSE)</f>
        <v>70</v>
      </c>
    </row>
    <row r="115" spans="1:3" ht="15">
      <c r="A115" s="78" t="s">
        <v>2571</v>
      </c>
      <c r="B115" s="84" t="s">
        <v>351</v>
      </c>
      <c r="C115" s="78">
        <f>VLOOKUP(GroupVertices[[#This Row],[Vertex]],Vertices[],MATCH("ID",Vertices[[#Headers],[Vertex]:[Vertex Content Word Count]],0),FALSE)</f>
        <v>73</v>
      </c>
    </row>
    <row r="116" spans="1:3" ht="15">
      <c r="A116" s="78" t="s">
        <v>2571</v>
      </c>
      <c r="B116" s="84" t="s">
        <v>350</v>
      </c>
      <c r="C116" s="78">
        <f>VLOOKUP(GroupVertices[[#This Row],[Vertex]],Vertices[],MATCH("ID",Vertices[[#Headers],[Vertex]:[Vertex Content Word Count]],0),FALSE)</f>
        <v>72</v>
      </c>
    </row>
    <row r="117" spans="1:3" ht="15">
      <c r="A117" s="78" t="s">
        <v>2571</v>
      </c>
      <c r="B117" s="84" t="s">
        <v>349</v>
      </c>
      <c r="C117" s="78">
        <f>VLOOKUP(GroupVertices[[#This Row],[Vertex]],Vertices[],MATCH("ID",Vertices[[#Headers],[Vertex]:[Vertex Content Word Count]],0),FALSE)</f>
        <v>71</v>
      </c>
    </row>
    <row r="118" spans="1:3" ht="15">
      <c r="A118" s="78" t="s">
        <v>2571</v>
      </c>
      <c r="B118" s="84" t="s">
        <v>255</v>
      </c>
      <c r="C118" s="78">
        <f>VLOOKUP(GroupVertices[[#This Row],[Vertex]],Vertices[],MATCH("ID",Vertices[[#Headers],[Vertex]:[Vertex Content Word Count]],0),FALSE)</f>
        <v>69</v>
      </c>
    </row>
    <row r="119" spans="1:3" ht="15">
      <c r="A119" s="78" t="s">
        <v>2571</v>
      </c>
      <c r="B119" s="84" t="s">
        <v>254</v>
      </c>
      <c r="C119" s="78">
        <f>VLOOKUP(GroupVertices[[#This Row],[Vertex]],Vertices[],MATCH("ID",Vertices[[#Headers],[Vertex]:[Vertex Content Word Count]],0),FALSE)</f>
        <v>68</v>
      </c>
    </row>
    <row r="120" spans="1:3" ht="15">
      <c r="A120" s="78" t="s">
        <v>2571</v>
      </c>
      <c r="B120" s="84" t="s">
        <v>253</v>
      </c>
      <c r="C120" s="78">
        <f>VLOOKUP(GroupVertices[[#This Row],[Vertex]],Vertices[],MATCH("ID",Vertices[[#Headers],[Vertex]:[Vertex Content Word Count]],0),FALSE)</f>
        <v>67</v>
      </c>
    </row>
    <row r="121" spans="1:3" ht="15">
      <c r="A121" s="78" t="s">
        <v>2571</v>
      </c>
      <c r="B121" s="84" t="s">
        <v>248</v>
      </c>
      <c r="C121" s="78">
        <f>VLOOKUP(GroupVertices[[#This Row],[Vertex]],Vertices[],MATCH("ID",Vertices[[#Headers],[Vertex]:[Vertex Content Word Count]],0),FALSE)</f>
        <v>61</v>
      </c>
    </row>
    <row r="122" spans="1:3" ht="15">
      <c r="A122" s="78" t="s">
        <v>2572</v>
      </c>
      <c r="B122" s="84" t="s">
        <v>317</v>
      </c>
      <c r="C122" s="78">
        <f>VLOOKUP(GroupVertices[[#This Row],[Vertex]],Vertices[],MATCH("ID",Vertices[[#Headers],[Vertex]:[Vertex Content Word Count]],0),FALSE)</f>
        <v>142</v>
      </c>
    </row>
    <row r="123" spans="1:3" ht="15">
      <c r="A123" s="78" t="s">
        <v>2572</v>
      </c>
      <c r="B123" s="84" t="s">
        <v>316</v>
      </c>
      <c r="C123" s="78">
        <f>VLOOKUP(GroupVertices[[#This Row],[Vertex]],Vertices[],MATCH("ID",Vertices[[#Headers],[Vertex]:[Vertex Content Word Count]],0),FALSE)</f>
        <v>118</v>
      </c>
    </row>
    <row r="124" spans="1:3" ht="15">
      <c r="A124" s="78" t="s">
        <v>2572</v>
      </c>
      <c r="B124" s="84" t="s">
        <v>361</v>
      </c>
      <c r="C124" s="78">
        <f>VLOOKUP(GroupVertices[[#This Row],[Vertex]],Vertices[],MATCH("ID",Vertices[[#Headers],[Vertex]:[Vertex Content Word Count]],0),FALSE)</f>
        <v>117</v>
      </c>
    </row>
    <row r="125" spans="1:3" ht="15">
      <c r="A125" s="78" t="s">
        <v>2572</v>
      </c>
      <c r="B125" s="84" t="s">
        <v>360</v>
      </c>
      <c r="C125" s="78">
        <f>VLOOKUP(GroupVertices[[#This Row],[Vertex]],Vertices[],MATCH("ID",Vertices[[#Headers],[Vertex]:[Vertex Content Word Count]],0),FALSE)</f>
        <v>116</v>
      </c>
    </row>
    <row r="126" spans="1:3" ht="15">
      <c r="A126" s="78" t="s">
        <v>2572</v>
      </c>
      <c r="B126" s="84" t="s">
        <v>359</v>
      </c>
      <c r="C126" s="78">
        <f>VLOOKUP(GroupVertices[[#This Row],[Vertex]],Vertices[],MATCH("ID",Vertices[[#Headers],[Vertex]:[Vertex Content Word Count]],0),FALSE)</f>
        <v>115</v>
      </c>
    </row>
    <row r="127" spans="1:3" ht="15">
      <c r="A127" s="78" t="s">
        <v>2572</v>
      </c>
      <c r="B127" s="84" t="s">
        <v>358</v>
      </c>
      <c r="C127" s="78">
        <f>VLOOKUP(GroupVertices[[#This Row],[Vertex]],Vertices[],MATCH("ID",Vertices[[#Headers],[Vertex]:[Vertex Content Word Count]],0),FALSE)</f>
        <v>114</v>
      </c>
    </row>
    <row r="128" spans="1:3" ht="15">
      <c r="A128" s="78" t="s">
        <v>2572</v>
      </c>
      <c r="B128" s="84" t="s">
        <v>357</v>
      </c>
      <c r="C128" s="78">
        <f>VLOOKUP(GroupVertices[[#This Row],[Vertex]],Vertices[],MATCH("ID",Vertices[[#Headers],[Vertex]:[Vertex Content Word Count]],0),FALSE)</f>
        <v>113</v>
      </c>
    </row>
    <row r="129" spans="1:3" ht="15">
      <c r="A129" s="78" t="s">
        <v>2572</v>
      </c>
      <c r="B129" s="84" t="s">
        <v>315</v>
      </c>
      <c r="C129" s="78">
        <f>VLOOKUP(GroupVertices[[#This Row],[Vertex]],Vertices[],MATCH("ID",Vertices[[#Headers],[Vertex]:[Vertex Content Word Count]],0),FALSE)</f>
        <v>141</v>
      </c>
    </row>
    <row r="130" spans="1:3" ht="15">
      <c r="A130" s="78" t="s">
        <v>2572</v>
      </c>
      <c r="B130" s="84" t="s">
        <v>290</v>
      </c>
      <c r="C130" s="78">
        <f>VLOOKUP(GroupVertices[[#This Row],[Vertex]],Vertices[],MATCH("ID",Vertices[[#Headers],[Vertex]:[Vertex Content Word Count]],0),FALSE)</f>
        <v>112</v>
      </c>
    </row>
    <row r="131" spans="1:3" ht="15">
      <c r="A131" s="78" t="s">
        <v>2573</v>
      </c>
      <c r="B131" s="84" t="s">
        <v>296</v>
      </c>
      <c r="C131" s="78">
        <f>VLOOKUP(GroupVertices[[#This Row],[Vertex]],Vertices[],MATCH("ID",Vertices[[#Headers],[Vertex]:[Vertex Content Word Count]],0),FALSE)</f>
        <v>124</v>
      </c>
    </row>
    <row r="132" spans="1:3" ht="15">
      <c r="A132" s="78" t="s">
        <v>2573</v>
      </c>
      <c r="B132" s="84" t="s">
        <v>215</v>
      </c>
      <c r="C132" s="78">
        <f>VLOOKUP(GroupVertices[[#This Row],[Vertex]],Vertices[],MATCH("ID",Vertices[[#Headers],[Vertex]:[Vertex Content Word Count]],0),FALSE)</f>
        <v>19</v>
      </c>
    </row>
    <row r="133" spans="1:3" ht="15">
      <c r="A133" s="78" t="s">
        <v>2573</v>
      </c>
      <c r="B133" s="84" t="s">
        <v>245</v>
      </c>
      <c r="C133" s="78">
        <f>VLOOKUP(GroupVertices[[#This Row],[Vertex]],Vertices[],MATCH("ID",Vertices[[#Headers],[Vertex]:[Vertex Content Word Count]],0),FALSE)</f>
        <v>58</v>
      </c>
    </row>
    <row r="134" spans="1:3" ht="15">
      <c r="A134" s="78" t="s">
        <v>2573</v>
      </c>
      <c r="B134" s="84" t="s">
        <v>216</v>
      </c>
      <c r="C134" s="78">
        <f>VLOOKUP(GroupVertices[[#This Row],[Vertex]],Vertices[],MATCH("ID",Vertices[[#Headers],[Vertex]:[Vertex Content Word Count]],0),FALSE)</f>
        <v>21</v>
      </c>
    </row>
    <row r="135" spans="1:3" ht="15">
      <c r="A135" s="78" t="s">
        <v>2573</v>
      </c>
      <c r="B135" s="84" t="s">
        <v>217</v>
      </c>
      <c r="C135" s="78">
        <f>VLOOKUP(GroupVertices[[#This Row],[Vertex]],Vertices[],MATCH("ID",Vertices[[#Headers],[Vertex]:[Vertex Content Word Count]],0),FALSE)</f>
        <v>22</v>
      </c>
    </row>
    <row r="136" spans="1:3" ht="15">
      <c r="A136" s="78" t="s">
        <v>2573</v>
      </c>
      <c r="B136" s="84" t="s">
        <v>342</v>
      </c>
      <c r="C136" s="78">
        <f>VLOOKUP(GroupVertices[[#This Row],[Vertex]],Vertices[],MATCH("ID",Vertices[[#Headers],[Vertex]:[Vertex Content Word Count]],0),FALSE)</f>
        <v>17</v>
      </c>
    </row>
    <row r="137" spans="1:3" ht="15">
      <c r="A137" s="78" t="s">
        <v>2573</v>
      </c>
      <c r="B137" s="84" t="s">
        <v>343</v>
      </c>
      <c r="C137" s="78">
        <f>VLOOKUP(GroupVertices[[#This Row],[Vertex]],Vertices[],MATCH("ID",Vertices[[#Headers],[Vertex]:[Vertex Content Word Count]],0),FALSE)</f>
        <v>20</v>
      </c>
    </row>
    <row r="138" spans="1:3" ht="15">
      <c r="A138" s="78" t="s">
        <v>2573</v>
      </c>
      <c r="B138" s="84" t="s">
        <v>214</v>
      </c>
      <c r="C138" s="78">
        <f>VLOOKUP(GroupVertices[[#This Row],[Vertex]],Vertices[],MATCH("ID",Vertices[[#Headers],[Vertex]:[Vertex Content Word Count]],0),FALSE)</f>
        <v>18</v>
      </c>
    </row>
    <row r="139" spans="1:3" ht="15">
      <c r="A139" s="78" t="s">
        <v>2574</v>
      </c>
      <c r="B139" s="84" t="s">
        <v>308</v>
      </c>
      <c r="C139" s="78">
        <f>VLOOKUP(GroupVertices[[#This Row],[Vertex]],Vertices[],MATCH("ID",Vertices[[#Headers],[Vertex]:[Vertex Content Word Count]],0),FALSE)</f>
        <v>51</v>
      </c>
    </row>
    <row r="140" spans="1:3" ht="15">
      <c r="A140" s="78" t="s">
        <v>2574</v>
      </c>
      <c r="B140" s="84" t="s">
        <v>252</v>
      </c>
      <c r="C140" s="78">
        <f>VLOOKUP(GroupVertices[[#This Row],[Vertex]],Vertices[],MATCH("ID",Vertices[[#Headers],[Vertex]:[Vertex Content Word Count]],0),FALSE)</f>
        <v>66</v>
      </c>
    </row>
    <row r="141" spans="1:3" ht="15">
      <c r="A141" s="78" t="s">
        <v>2574</v>
      </c>
      <c r="B141" s="84" t="s">
        <v>244</v>
      </c>
      <c r="C141" s="78">
        <f>VLOOKUP(GroupVertices[[#This Row],[Vertex]],Vertices[],MATCH("ID",Vertices[[#Headers],[Vertex]:[Vertex Content Word Count]],0),FALSE)</f>
        <v>57</v>
      </c>
    </row>
    <row r="142" spans="1:3" ht="15">
      <c r="A142" s="78" t="s">
        <v>2574</v>
      </c>
      <c r="B142" s="84" t="s">
        <v>242</v>
      </c>
      <c r="C142" s="78">
        <f>VLOOKUP(GroupVertices[[#This Row],[Vertex]],Vertices[],MATCH("ID",Vertices[[#Headers],[Vertex]:[Vertex Content Word Count]],0),FALSE)</f>
        <v>55</v>
      </c>
    </row>
    <row r="143" spans="1:3" ht="15">
      <c r="A143" s="78" t="s">
        <v>2574</v>
      </c>
      <c r="B143" s="84" t="s">
        <v>239</v>
      </c>
      <c r="C143" s="78">
        <f>VLOOKUP(GroupVertices[[#This Row],[Vertex]],Vertices[],MATCH("ID",Vertices[[#Headers],[Vertex]:[Vertex Content Word Count]],0),FALSE)</f>
        <v>52</v>
      </c>
    </row>
    <row r="144" spans="1:3" ht="15">
      <c r="A144" s="78" t="s">
        <v>2574</v>
      </c>
      <c r="B144" s="84" t="s">
        <v>238</v>
      </c>
      <c r="C144" s="78">
        <f>VLOOKUP(GroupVertices[[#This Row],[Vertex]],Vertices[],MATCH("ID",Vertices[[#Headers],[Vertex]:[Vertex Content Word Count]],0),FALSE)</f>
        <v>50</v>
      </c>
    </row>
    <row r="145" spans="1:3" ht="15">
      <c r="A145" s="78" t="s">
        <v>2575</v>
      </c>
      <c r="B145" s="84" t="s">
        <v>285</v>
      </c>
      <c r="C145" s="78">
        <f>VLOOKUP(GroupVertices[[#This Row],[Vertex]],Vertices[],MATCH("ID",Vertices[[#Headers],[Vertex]:[Vertex Content Word Count]],0),FALSE)</f>
        <v>106</v>
      </c>
    </row>
    <row r="146" spans="1:3" ht="15">
      <c r="A146" s="78" t="s">
        <v>2575</v>
      </c>
      <c r="B146" s="84" t="s">
        <v>284</v>
      </c>
      <c r="C146" s="78">
        <f>VLOOKUP(GroupVertices[[#This Row],[Vertex]],Vertices[],MATCH("ID",Vertices[[#Headers],[Vertex]:[Vertex Content Word Count]],0),FALSE)</f>
        <v>37</v>
      </c>
    </row>
    <row r="147" spans="1:3" ht="15">
      <c r="A147" s="78" t="s">
        <v>2575</v>
      </c>
      <c r="B147" s="84" t="s">
        <v>227</v>
      </c>
      <c r="C147" s="78">
        <f>VLOOKUP(GroupVertices[[#This Row],[Vertex]],Vertices[],MATCH("ID",Vertices[[#Headers],[Vertex]:[Vertex Content Word Count]],0),FALSE)</f>
        <v>36</v>
      </c>
    </row>
    <row r="148" spans="1:3" ht="15">
      <c r="A148" s="78" t="s">
        <v>2576</v>
      </c>
      <c r="B148" s="84" t="s">
        <v>283</v>
      </c>
      <c r="C148" s="78">
        <f>VLOOKUP(GroupVertices[[#This Row],[Vertex]],Vertices[],MATCH("ID",Vertices[[#Headers],[Vertex]:[Vertex Content Word Count]],0),FALSE)</f>
        <v>105</v>
      </c>
    </row>
    <row r="149" spans="1:3" ht="15">
      <c r="A149" s="78" t="s">
        <v>2576</v>
      </c>
      <c r="B149" s="84" t="s">
        <v>282</v>
      </c>
      <c r="C149" s="78">
        <f>VLOOKUP(GroupVertices[[#This Row],[Vertex]],Vertices[],MATCH("ID",Vertices[[#Headers],[Vertex]:[Vertex Content Word Count]],0),FALSE)</f>
        <v>99</v>
      </c>
    </row>
    <row r="150" spans="1:3" ht="15">
      <c r="A150" s="78" t="s">
        <v>2576</v>
      </c>
      <c r="B150" s="84" t="s">
        <v>277</v>
      </c>
      <c r="C150" s="78">
        <f>VLOOKUP(GroupVertices[[#This Row],[Vertex]],Vertices[],MATCH("ID",Vertices[[#Headers],[Vertex]:[Vertex Content Word Count]],0),FALSE)</f>
        <v>98</v>
      </c>
    </row>
    <row r="151" spans="1:3" ht="15">
      <c r="A151" s="78" t="s">
        <v>2577</v>
      </c>
      <c r="B151" s="84" t="s">
        <v>328</v>
      </c>
      <c r="C151" s="78">
        <f>VLOOKUP(GroupVertices[[#This Row],[Vertex]],Vertices[],MATCH("ID",Vertices[[#Headers],[Vertex]:[Vertex Content Word Count]],0),FALSE)</f>
        <v>154</v>
      </c>
    </row>
    <row r="152" spans="1:3" ht="15">
      <c r="A152" s="78" t="s">
        <v>2577</v>
      </c>
      <c r="B152" s="84" t="s">
        <v>327</v>
      </c>
      <c r="C152" s="78">
        <f>VLOOKUP(GroupVertices[[#This Row],[Vertex]],Vertices[],MATCH("ID",Vertices[[#Headers],[Vertex]:[Vertex Content Word Count]],0),FALSE)</f>
        <v>153</v>
      </c>
    </row>
    <row r="153" spans="1:3" ht="15">
      <c r="A153" s="78" t="s">
        <v>2578</v>
      </c>
      <c r="B153" s="84" t="s">
        <v>293</v>
      </c>
      <c r="C153" s="78">
        <f>VLOOKUP(GroupVertices[[#This Row],[Vertex]],Vertices[],MATCH("ID",Vertices[[#Headers],[Vertex]:[Vertex Content Word Count]],0),FALSE)</f>
        <v>121</v>
      </c>
    </row>
    <row r="154" spans="1:3" ht="15">
      <c r="A154" s="78" t="s">
        <v>2578</v>
      </c>
      <c r="B154" s="84" t="s">
        <v>292</v>
      </c>
      <c r="C154" s="78">
        <f>VLOOKUP(GroupVertices[[#This Row],[Vertex]],Vertices[],MATCH("ID",Vertices[[#Headers],[Vertex]:[Vertex Content Word Count]],0),FALSE)</f>
        <v>120</v>
      </c>
    </row>
    <row r="155" spans="1:3" ht="15">
      <c r="A155" s="78" t="s">
        <v>2579</v>
      </c>
      <c r="B155" s="84" t="s">
        <v>278</v>
      </c>
      <c r="C155" s="78">
        <f>VLOOKUP(GroupVertices[[#This Row],[Vertex]],Vertices[],MATCH("ID",Vertices[[#Headers],[Vertex]:[Vertex Content Word Count]],0),FALSE)</f>
        <v>100</v>
      </c>
    </row>
    <row r="156" spans="1:3" ht="15">
      <c r="A156" s="78" t="s">
        <v>2579</v>
      </c>
      <c r="B156" s="84" t="s">
        <v>355</v>
      </c>
      <c r="C156" s="78">
        <f>VLOOKUP(GroupVertices[[#This Row],[Vertex]],Vertices[],MATCH("ID",Vertices[[#Headers],[Vertex]:[Vertex Content Word Count]],0),FALSE)</f>
        <v>101</v>
      </c>
    </row>
    <row r="157" spans="1:3" ht="15">
      <c r="A157" s="78" t="s">
        <v>2580</v>
      </c>
      <c r="B157" s="84" t="s">
        <v>237</v>
      </c>
      <c r="C157" s="78">
        <f>VLOOKUP(GroupVertices[[#This Row],[Vertex]],Vertices[],MATCH("ID",Vertices[[#Headers],[Vertex]:[Vertex Content Word Count]],0),FALSE)</f>
        <v>49</v>
      </c>
    </row>
    <row r="158" spans="1:3" ht="15">
      <c r="A158" s="78" t="s">
        <v>2580</v>
      </c>
      <c r="B158" s="84" t="s">
        <v>236</v>
      </c>
      <c r="C158" s="78">
        <f>VLOOKUP(GroupVertices[[#This Row],[Vertex]],Vertices[],MATCH("ID",Vertices[[#Headers],[Vertex]:[Vertex Content Word Count]],0),FALSE)</f>
        <v>48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3962</v>
      </c>
      <c r="B2" s="34" t="s">
        <v>2526</v>
      </c>
      <c r="D2" s="31">
        <f>MIN(Vertices[Degree])</f>
        <v>0</v>
      </c>
      <c r="E2" s="3">
        <f>COUNTIF(Vertices[Degree],"&gt;= "&amp;D2)-COUNTIF(Vertices[Degree],"&gt;="&amp;D3)</f>
        <v>0</v>
      </c>
      <c r="F2" s="37">
        <f>MIN(Vertices[In-Degree])</f>
        <v>0</v>
      </c>
      <c r="G2" s="38">
        <f>COUNTIF(Vertices[In-Degree],"&gt;= "&amp;F2)-COUNTIF(Vertices[In-Degree],"&gt;="&amp;F3)</f>
        <v>71</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137</v>
      </c>
      <c r="L2" s="37">
        <f>MIN(Vertices[Closeness Centrality])</f>
        <v>0</v>
      </c>
      <c r="M2" s="38">
        <f>COUNTIF(Vertices[Closeness Centrality],"&gt;= "&amp;L2)-COUNTIF(Vertices[Closeness Centrality],"&gt;="&amp;L3)</f>
        <v>133</v>
      </c>
      <c r="N2" s="37">
        <f>MIN(Vertices[Eigenvector Centrality])</f>
        <v>0</v>
      </c>
      <c r="O2" s="38">
        <f>COUNTIF(Vertices[Eigenvector Centrality],"&gt;= "&amp;N2)-COUNTIF(Vertices[Eigenvector Centrality],"&gt;="&amp;N3)</f>
        <v>46</v>
      </c>
      <c r="P2" s="37">
        <f>MIN(Vertices[PageRank])</f>
        <v>0.360841</v>
      </c>
      <c r="Q2" s="38">
        <f>COUNTIF(Vertices[PageRank],"&gt;= "&amp;P2)-COUNTIF(Vertices[PageRank],"&gt;="&amp;P3)</f>
        <v>55</v>
      </c>
      <c r="R2" s="37">
        <f>MIN(Vertices[Clustering Coefficient])</f>
        <v>0</v>
      </c>
      <c r="S2" s="43">
        <f>COUNTIF(Vertices[Clustering Coefficient],"&gt;= "&amp;R2)-COUNTIF(Vertices[Clustering Coefficient],"&gt;="&amp;R3)</f>
        <v>92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41</v>
      </c>
      <c r="H3" s="39">
        <f aca="true" t="shared" si="3" ref="H3:H26">H2+($H$57-$H$2)/BinDivisor</f>
        <v>0.2909090909090909</v>
      </c>
      <c r="I3" s="40">
        <f>COUNTIF(Vertices[Out-Degree],"&gt;= "&amp;H3)-COUNTIF(Vertices[Out-Degree],"&gt;="&amp;H4)</f>
        <v>0</v>
      </c>
      <c r="J3" s="39">
        <f aca="true" t="shared" si="4" ref="J3:J26">J2+($J$57-$J$2)/BinDivisor</f>
        <v>158.54302745454544</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0.0012249272727272726</v>
      </c>
      <c r="O3" s="40">
        <f>COUNTIF(Vertices[Eigenvector Centrality],"&gt;= "&amp;N3)-COUNTIF(Vertices[Eigenvector Centrality],"&gt;="&amp;N4)</f>
        <v>22</v>
      </c>
      <c r="P3" s="39">
        <f aca="true" t="shared" si="7" ref="P3:P26">P2+($P$57-$P$2)/BinDivisor</f>
        <v>0.5830375818181819</v>
      </c>
      <c r="Q3" s="40">
        <f>COUNTIF(Vertices[PageRank],"&gt;= "&amp;P3)-COUNTIF(Vertices[PageRank],"&gt;="&amp;P4)</f>
        <v>37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157</v>
      </c>
      <c r="D4" s="32">
        <f t="shared" si="1"/>
        <v>0</v>
      </c>
      <c r="E4" s="3">
        <f>COUNTIF(Vertices[Degree],"&gt;= "&amp;D4)-COUNTIF(Vertices[Degree],"&gt;="&amp;D5)</f>
        <v>0</v>
      </c>
      <c r="F4" s="37">
        <f t="shared" si="2"/>
        <v>1.3818181818181818</v>
      </c>
      <c r="G4" s="38">
        <f>COUNTIF(Vertices[In-Degree],"&gt;= "&amp;F4)-COUNTIF(Vertices[In-Degree],"&gt;="&amp;F5)</f>
        <v>17</v>
      </c>
      <c r="H4" s="37">
        <f t="shared" si="3"/>
        <v>0.5818181818181818</v>
      </c>
      <c r="I4" s="38">
        <f>COUNTIF(Vertices[Out-Degree],"&gt;= "&amp;H4)-COUNTIF(Vertices[Out-Degree],"&gt;="&amp;H5)</f>
        <v>0</v>
      </c>
      <c r="J4" s="37">
        <f t="shared" si="4"/>
        <v>317.0860549090909</v>
      </c>
      <c r="K4" s="38">
        <f>COUNTIF(Vertices[Betweenness Centrality],"&gt;= "&amp;J4)-COUNTIF(Vertices[Betweenness Centrality],"&gt;="&amp;J5)</f>
        <v>3</v>
      </c>
      <c r="L4" s="37">
        <f t="shared" si="5"/>
        <v>0.03636363636363636</v>
      </c>
      <c r="M4" s="38">
        <f>COUNTIF(Vertices[Closeness Centrality],"&gt;= "&amp;L4)-COUNTIF(Vertices[Closeness Centrality],"&gt;="&amp;L5)</f>
        <v>1</v>
      </c>
      <c r="N4" s="37">
        <f t="shared" si="6"/>
        <v>0.0024498545454545453</v>
      </c>
      <c r="O4" s="38">
        <f>COUNTIF(Vertices[Eigenvector Centrality],"&gt;= "&amp;N4)-COUNTIF(Vertices[Eigenvector Centrality],"&gt;="&amp;N5)</f>
        <v>4</v>
      </c>
      <c r="P4" s="37">
        <f t="shared" si="7"/>
        <v>0.8052341636363637</v>
      </c>
      <c r="Q4" s="38">
        <f>COUNTIF(Vertices[PageRank],"&gt;= "&amp;P4)-COUNTIF(Vertices[PageRank],"&gt;="&amp;P5)</f>
        <v>38</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2.0727272727272728</v>
      </c>
      <c r="G5" s="40">
        <f>COUNTIF(Vertices[In-Degree],"&gt;= "&amp;F5)-COUNTIF(Vertices[In-Degree],"&gt;="&amp;F6)</f>
        <v>0</v>
      </c>
      <c r="H5" s="39">
        <f t="shared" si="3"/>
        <v>0.8727272727272727</v>
      </c>
      <c r="I5" s="40">
        <f>COUNTIF(Vertices[Out-Degree],"&gt;= "&amp;H5)-COUNTIF(Vertices[Out-Degree],"&gt;="&amp;H6)</f>
        <v>69</v>
      </c>
      <c r="J5" s="39">
        <f t="shared" si="4"/>
        <v>475.6290823636363</v>
      </c>
      <c r="K5" s="40">
        <f>COUNTIF(Vertices[Betweenness Centrality],"&gt;= "&amp;J5)-COUNTIF(Vertices[Betweenness Centrality],"&gt;="&amp;J6)</f>
        <v>1</v>
      </c>
      <c r="L5" s="39">
        <f t="shared" si="5"/>
        <v>0.05454545454545454</v>
      </c>
      <c r="M5" s="40">
        <f>COUNTIF(Vertices[Closeness Centrality],"&gt;= "&amp;L5)-COUNTIF(Vertices[Closeness Centrality],"&gt;="&amp;L6)</f>
        <v>7</v>
      </c>
      <c r="N5" s="39">
        <f t="shared" si="6"/>
        <v>0.0036747818181818177</v>
      </c>
      <c r="O5" s="40">
        <f>COUNTIF(Vertices[Eigenvector Centrality],"&gt;= "&amp;N5)-COUNTIF(Vertices[Eigenvector Centrality],"&gt;="&amp;N6)</f>
        <v>16</v>
      </c>
      <c r="P5" s="39">
        <f t="shared" si="7"/>
        <v>1.0274307454545455</v>
      </c>
      <c r="Q5" s="40">
        <f>COUNTIF(Vertices[PageRank],"&gt;= "&amp;P5)-COUNTIF(Vertices[PageRank],"&gt;="&amp;P6)</f>
        <v>4</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233</v>
      </c>
      <c r="D6" s="32">
        <f t="shared" si="1"/>
        <v>0</v>
      </c>
      <c r="E6" s="3">
        <f>COUNTIF(Vertices[Degree],"&gt;= "&amp;D6)-COUNTIF(Vertices[Degree],"&gt;="&amp;D7)</f>
        <v>0</v>
      </c>
      <c r="F6" s="37">
        <f t="shared" si="2"/>
        <v>2.7636363636363637</v>
      </c>
      <c r="G6" s="38">
        <f>COUNTIF(Vertices[In-Degree],"&gt;= "&amp;F6)-COUNTIF(Vertices[In-Degree],"&gt;="&amp;F7)</f>
        <v>10</v>
      </c>
      <c r="H6" s="37">
        <f t="shared" si="3"/>
        <v>1.1636363636363636</v>
      </c>
      <c r="I6" s="38">
        <f>COUNTIF(Vertices[Out-Degree],"&gt;= "&amp;H6)-COUNTIF(Vertices[Out-Degree],"&gt;="&amp;H7)</f>
        <v>0</v>
      </c>
      <c r="J6" s="37">
        <f t="shared" si="4"/>
        <v>634.1721098181818</v>
      </c>
      <c r="K6" s="38">
        <f>COUNTIF(Vertices[Betweenness Centrality],"&gt;= "&amp;J6)-COUNTIF(Vertices[Betweenness Centrality],"&gt;="&amp;J7)</f>
        <v>1</v>
      </c>
      <c r="L6" s="37">
        <f t="shared" si="5"/>
        <v>0.07272727272727272</v>
      </c>
      <c r="M6" s="38">
        <f>COUNTIF(Vertices[Closeness Centrality],"&gt;= "&amp;L6)-COUNTIF(Vertices[Closeness Centrality],"&gt;="&amp;L7)</f>
        <v>1</v>
      </c>
      <c r="N6" s="37">
        <f t="shared" si="6"/>
        <v>0.0048997090909090905</v>
      </c>
      <c r="O6" s="38">
        <f>COUNTIF(Vertices[Eigenvector Centrality],"&gt;= "&amp;N6)-COUNTIF(Vertices[Eigenvector Centrality],"&gt;="&amp;N7)</f>
        <v>1</v>
      </c>
      <c r="P6" s="37">
        <f t="shared" si="7"/>
        <v>1.2496273272727274</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142</v>
      </c>
      <c r="D7" s="32">
        <f t="shared" si="1"/>
        <v>0</v>
      </c>
      <c r="E7" s="3">
        <f>COUNTIF(Vertices[Degree],"&gt;= "&amp;D7)-COUNTIF(Vertices[Degree],"&gt;="&amp;D8)</f>
        <v>0</v>
      </c>
      <c r="F7" s="39">
        <f t="shared" si="2"/>
        <v>3.4545454545454546</v>
      </c>
      <c r="G7" s="40">
        <f>COUNTIF(Vertices[In-Degree],"&gt;= "&amp;F7)-COUNTIF(Vertices[In-Degree],"&gt;="&amp;F8)</f>
        <v>6</v>
      </c>
      <c r="H7" s="39">
        <f t="shared" si="3"/>
        <v>1.4545454545454546</v>
      </c>
      <c r="I7" s="40">
        <f>COUNTIF(Vertices[Out-Degree],"&gt;= "&amp;H7)-COUNTIF(Vertices[Out-Degree],"&gt;="&amp;H8)</f>
        <v>0</v>
      </c>
      <c r="J7" s="39">
        <f t="shared" si="4"/>
        <v>792.7151372727271</v>
      </c>
      <c r="K7" s="40">
        <f>COUNTIF(Vertices[Betweenness Centrality],"&gt;= "&amp;J7)-COUNTIF(Vertices[Betweenness Centrality],"&gt;="&amp;J8)</f>
        <v>3</v>
      </c>
      <c r="L7" s="39">
        <f t="shared" si="5"/>
        <v>0.09090909090909091</v>
      </c>
      <c r="M7" s="40">
        <f>COUNTIF(Vertices[Closeness Centrality],"&gt;= "&amp;L7)-COUNTIF(Vertices[Closeness Centrality],"&gt;="&amp;L8)</f>
        <v>1</v>
      </c>
      <c r="N7" s="39">
        <f t="shared" si="6"/>
        <v>0.006124636363636363</v>
      </c>
      <c r="O7" s="40">
        <f>COUNTIF(Vertices[Eigenvector Centrality],"&gt;= "&amp;N7)-COUNTIF(Vertices[Eigenvector Centrality],"&gt;="&amp;N8)</f>
        <v>16</v>
      </c>
      <c r="P7" s="39">
        <f t="shared" si="7"/>
        <v>1.4718239090909093</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375</v>
      </c>
      <c r="D8" s="32">
        <f t="shared" si="1"/>
        <v>0</v>
      </c>
      <c r="E8" s="3">
        <f>COUNTIF(Vertices[Degree],"&gt;= "&amp;D8)-COUNTIF(Vertices[Degree],"&gt;="&amp;D9)</f>
        <v>0</v>
      </c>
      <c r="F8" s="37">
        <f t="shared" si="2"/>
        <v>4.1454545454545455</v>
      </c>
      <c r="G8" s="38">
        <f>COUNTIF(Vertices[In-Degree],"&gt;= "&amp;F8)-COUNTIF(Vertices[In-Degree],"&gt;="&amp;F9)</f>
        <v>0</v>
      </c>
      <c r="H8" s="37">
        <f t="shared" si="3"/>
        <v>1.7454545454545456</v>
      </c>
      <c r="I8" s="38">
        <f>COUNTIF(Vertices[Out-Degree],"&gt;= "&amp;H8)-COUNTIF(Vertices[Out-Degree],"&gt;="&amp;H9)</f>
        <v>30</v>
      </c>
      <c r="J8" s="37">
        <f t="shared" si="4"/>
        <v>951.2581647272725</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0.007349563636363636</v>
      </c>
      <c r="O8" s="38">
        <f>COUNTIF(Vertices[Eigenvector Centrality],"&gt;= "&amp;N8)-COUNTIF(Vertices[Eigenvector Centrality],"&gt;="&amp;N9)</f>
        <v>12</v>
      </c>
      <c r="P8" s="37">
        <f t="shared" si="7"/>
        <v>1.6940204909090912</v>
      </c>
      <c r="Q8" s="38">
        <f>COUNTIF(Vertices[PageRank],"&gt;= "&amp;P8)-COUNTIF(Vertices[PageRank],"&gt;="&amp;P9)</f>
        <v>4</v>
      </c>
      <c r="R8" s="37">
        <f t="shared" si="8"/>
        <v>0.1090909090909091</v>
      </c>
      <c r="S8" s="43">
        <f>COUNTIF(Vertices[Clustering Coefficient],"&gt;= "&amp;R8)-COUNTIF(Vertices[Clustering Coefficient],"&gt;="&amp;R9)</f>
        <v>3</v>
      </c>
      <c r="T8" s="37" t="e">
        <f ca="1" t="shared" si="9"/>
        <v>#REF!</v>
      </c>
      <c r="U8" s="38" t="e">
        <f ca="1" t="shared" si="0"/>
        <v>#REF!</v>
      </c>
    </row>
    <row r="9" spans="1:21" ht="15">
      <c r="A9" s="123"/>
      <c r="B9" s="123"/>
      <c r="D9" s="32">
        <f t="shared" si="1"/>
        <v>0</v>
      </c>
      <c r="E9" s="3">
        <f>COUNTIF(Vertices[Degree],"&gt;= "&amp;D9)-COUNTIF(Vertices[Degree],"&gt;="&amp;D10)</f>
        <v>0</v>
      </c>
      <c r="F9" s="39">
        <f t="shared" si="2"/>
        <v>4.836363636363636</v>
      </c>
      <c r="G9" s="40">
        <f>COUNTIF(Vertices[In-Degree],"&gt;= "&amp;F9)-COUNTIF(Vertices[In-Degree],"&gt;="&amp;F10)</f>
        <v>0</v>
      </c>
      <c r="H9" s="39">
        <f t="shared" si="3"/>
        <v>2.0363636363636366</v>
      </c>
      <c r="I9" s="40">
        <f>COUNTIF(Vertices[Out-Degree],"&gt;= "&amp;H9)-COUNTIF(Vertices[Out-Degree],"&gt;="&amp;H10)</f>
        <v>0</v>
      </c>
      <c r="J9" s="39">
        <f t="shared" si="4"/>
        <v>1109.801192181818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0.008574490909090909</v>
      </c>
      <c r="O9" s="40">
        <f>COUNTIF(Vertices[Eigenvector Centrality],"&gt;= "&amp;N9)-COUNTIF(Vertices[Eigenvector Centrality],"&gt;="&amp;N10)</f>
        <v>15</v>
      </c>
      <c r="P9" s="39">
        <f t="shared" si="7"/>
        <v>1.9162170727272732</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3963</v>
      </c>
      <c r="B10" s="34">
        <v>3</v>
      </c>
      <c r="D10" s="32">
        <f t="shared" si="1"/>
        <v>0</v>
      </c>
      <c r="E10" s="3">
        <f>COUNTIF(Vertices[Degree],"&gt;= "&amp;D10)-COUNTIF(Vertices[Degree],"&gt;="&amp;D11)</f>
        <v>0</v>
      </c>
      <c r="F10" s="37">
        <f t="shared" si="2"/>
        <v>5.527272727272727</v>
      </c>
      <c r="G10" s="38">
        <f>COUNTIF(Vertices[In-Degree],"&gt;= "&amp;F10)-COUNTIF(Vertices[In-Degree],"&gt;="&amp;F11)</f>
        <v>3</v>
      </c>
      <c r="H10" s="37">
        <f t="shared" si="3"/>
        <v>2.3272727272727276</v>
      </c>
      <c r="I10" s="38">
        <f>COUNTIF(Vertices[Out-Degree],"&gt;= "&amp;H10)-COUNTIF(Vertices[Out-Degree],"&gt;="&amp;H11)</f>
        <v>0</v>
      </c>
      <c r="J10" s="37">
        <f t="shared" si="4"/>
        <v>1268.3442196363633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0.009799418181818181</v>
      </c>
      <c r="O10" s="38">
        <f>COUNTIF(Vertices[Eigenvector Centrality],"&gt;= "&amp;N10)-COUNTIF(Vertices[Eigenvector Centrality],"&gt;="&amp;N11)</f>
        <v>2</v>
      </c>
      <c r="P10" s="37">
        <f t="shared" si="7"/>
        <v>2.138413654545455</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6.218181818181819</v>
      </c>
      <c r="G11" s="40">
        <f>COUNTIF(Vertices[In-Degree],"&gt;= "&amp;F11)-COUNTIF(Vertices[In-Degree],"&gt;="&amp;F12)</f>
        <v>0</v>
      </c>
      <c r="H11" s="39">
        <f t="shared" si="3"/>
        <v>2.6181818181818186</v>
      </c>
      <c r="I11" s="40">
        <f>COUNTIF(Vertices[Out-Degree],"&gt;= "&amp;H11)-COUNTIF(Vertices[Out-Degree],"&gt;="&amp;H12)</f>
        <v>0</v>
      </c>
      <c r="J11" s="39">
        <f t="shared" si="4"/>
        <v>1426.8872470909087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0.011024345454545453</v>
      </c>
      <c r="O11" s="40">
        <f>COUNTIF(Vertices[Eigenvector Centrality],"&gt;= "&amp;N11)-COUNTIF(Vertices[Eigenvector Centrality],"&gt;="&amp;N12)</f>
        <v>4</v>
      </c>
      <c r="P11" s="39">
        <f t="shared" si="7"/>
        <v>2.360610236363637</v>
      </c>
      <c r="Q11" s="40">
        <f>COUNTIF(Vertices[PageRank],"&gt;= "&amp;P11)-COUNTIF(Vertices[PageRank],"&gt;="&amp;P12)</f>
        <v>2</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369</v>
      </c>
      <c r="B12" s="34">
        <v>300</v>
      </c>
      <c r="D12" s="32">
        <f t="shared" si="1"/>
        <v>0</v>
      </c>
      <c r="E12" s="3">
        <f>COUNTIF(Vertices[Degree],"&gt;= "&amp;D12)-COUNTIF(Vertices[Degree],"&gt;="&amp;D13)</f>
        <v>0</v>
      </c>
      <c r="F12" s="37">
        <f t="shared" si="2"/>
        <v>6.90909090909091</v>
      </c>
      <c r="G12" s="38">
        <f>COUNTIF(Vertices[In-Degree],"&gt;= "&amp;F12)-COUNTIF(Vertices[In-Degree],"&gt;="&amp;F13)</f>
        <v>2</v>
      </c>
      <c r="H12" s="37">
        <f t="shared" si="3"/>
        <v>2.9090909090909096</v>
      </c>
      <c r="I12" s="38">
        <f>COUNTIF(Vertices[Out-Degree],"&gt;= "&amp;H12)-COUNTIF(Vertices[Out-Degree],"&gt;="&amp;H13)</f>
        <v>11</v>
      </c>
      <c r="J12" s="37">
        <f t="shared" si="4"/>
        <v>1585.430274545454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0.012249272727272725</v>
      </c>
      <c r="O12" s="38">
        <f>COUNTIF(Vertices[Eigenvector Centrality],"&gt;= "&amp;N12)-COUNTIF(Vertices[Eigenvector Centrality],"&gt;="&amp;N13)</f>
        <v>2</v>
      </c>
      <c r="P12" s="37">
        <f t="shared" si="7"/>
        <v>2.582806818181819</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67</v>
      </c>
      <c r="D13" s="32">
        <f t="shared" si="1"/>
        <v>0</v>
      </c>
      <c r="E13" s="3">
        <f>COUNTIF(Vertices[Degree],"&gt;= "&amp;D13)-COUNTIF(Vertices[Degree],"&gt;="&amp;D14)</f>
        <v>0</v>
      </c>
      <c r="F13" s="39">
        <f t="shared" si="2"/>
        <v>7.600000000000001</v>
      </c>
      <c r="G13" s="40">
        <f>COUNTIF(Vertices[In-Degree],"&gt;= "&amp;F13)-COUNTIF(Vertices[In-Degree],"&gt;="&amp;F14)</f>
        <v>0</v>
      </c>
      <c r="H13" s="39">
        <f t="shared" si="3"/>
        <v>3.2000000000000006</v>
      </c>
      <c r="I13" s="40">
        <f>COUNTIF(Vertices[Out-Degree],"&gt;= "&amp;H13)-COUNTIF(Vertices[Out-Degree],"&gt;="&amp;H14)</f>
        <v>0</v>
      </c>
      <c r="J13" s="39">
        <f t="shared" si="4"/>
        <v>1743.9733019999994</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0.013474199999999997</v>
      </c>
      <c r="O13" s="40">
        <f>COUNTIF(Vertices[Eigenvector Centrality],"&gt;= "&amp;N13)-COUNTIF(Vertices[Eigenvector Centrality],"&gt;="&amp;N14)</f>
        <v>2</v>
      </c>
      <c r="P13" s="39">
        <f t="shared" si="7"/>
        <v>2.805003400000001</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370</v>
      </c>
      <c r="B14" s="34">
        <v>8</v>
      </c>
      <c r="D14" s="32">
        <f t="shared" si="1"/>
        <v>0</v>
      </c>
      <c r="E14" s="3">
        <f>COUNTIF(Vertices[Degree],"&gt;= "&amp;D14)-COUNTIF(Vertices[Degree],"&gt;="&amp;D15)</f>
        <v>0</v>
      </c>
      <c r="F14" s="37">
        <f t="shared" si="2"/>
        <v>8.290909090909093</v>
      </c>
      <c r="G14" s="38">
        <f>COUNTIF(Vertices[In-Degree],"&gt;= "&amp;F14)-COUNTIF(Vertices[In-Degree],"&gt;="&amp;F15)</f>
        <v>0</v>
      </c>
      <c r="H14" s="37">
        <f t="shared" si="3"/>
        <v>3.4909090909090916</v>
      </c>
      <c r="I14" s="38">
        <f>COUNTIF(Vertices[Out-Degree],"&gt;= "&amp;H14)-COUNTIF(Vertices[Out-Degree],"&gt;="&amp;H15)</f>
        <v>0</v>
      </c>
      <c r="J14" s="37">
        <f t="shared" si="4"/>
        <v>1902.5163294545448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0.014699127272727269</v>
      </c>
      <c r="O14" s="38">
        <f>COUNTIF(Vertices[Eigenvector Centrality],"&gt;= "&amp;N14)-COUNTIF(Vertices[Eigenvector Centrality],"&gt;="&amp;N15)</f>
        <v>1</v>
      </c>
      <c r="P14" s="37">
        <f t="shared" si="7"/>
        <v>3.0271999818181827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8.981818181818184</v>
      </c>
      <c r="G15" s="40">
        <f>COUNTIF(Vertices[In-Degree],"&gt;= "&amp;F15)-COUNTIF(Vertices[In-Degree],"&gt;="&amp;F16)</f>
        <v>4</v>
      </c>
      <c r="H15" s="39">
        <f t="shared" si="3"/>
        <v>3.7818181818181826</v>
      </c>
      <c r="I15" s="40">
        <f>COUNTIF(Vertices[Out-Degree],"&gt;= "&amp;H15)-COUNTIF(Vertices[Out-Degree],"&gt;="&amp;H16)</f>
        <v>3</v>
      </c>
      <c r="J15" s="39">
        <f t="shared" si="4"/>
        <v>2061.05935690909</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0.015924054545454543</v>
      </c>
      <c r="O15" s="40">
        <f>COUNTIF(Vertices[Eigenvector Centrality],"&gt;= "&amp;N15)-COUNTIF(Vertices[Eigenvector Centrality],"&gt;="&amp;N16)</f>
        <v>0</v>
      </c>
      <c r="P15" s="39">
        <f t="shared" si="7"/>
        <v>3.2493965636363646</v>
      </c>
      <c r="Q15" s="40">
        <f>COUNTIF(Vertices[PageRank],"&gt;= "&amp;P15)-COUNTIF(Vertices[PageRank],"&gt;="&amp;P16)</f>
        <v>1</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67</v>
      </c>
      <c r="D16" s="32">
        <f t="shared" si="1"/>
        <v>0</v>
      </c>
      <c r="E16" s="3">
        <f>COUNTIF(Vertices[Degree],"&gt;= "&amp;D16)-COUNTIF(Vertices[Degree],"&gt;="&amp;D17)</f>
        <v>0</v>
      </c>
      <c r="F16" s="37">
        <f t="shared" si="2"/>
        <v>9.672727272727276</v>
      </c>
      <c r="G16" s="38">
        <f>COUNTIF(Vertices[In-Degree],"&gt;= "&amp;F16)-COUNTIF(Vertices[In-Degree],"&gt;="&amp;F17)</f>
        <v>0</v>
      </c>
      <c r="H16" s="37">
        <f t="shared" si="3"/>
        <v>4.072727272727273</v>
      </c>
      <c r="I16" s="38">
        <f>COUNTIF(Vertices[Out-Degree],"&gt;= "&amp;H16)-COUNTIF(Vertices[Out-Degree],"&gt;="&amp;H17)</f>
        <v>0</v>
      </c>
      <c r="J16" s="37">
        <f t="shared" si="4"/>
        <v>2219.602384363636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0.017148981818181815</v>
      </c>
      <c r="O16" s="38">
        <f>COUNTIF(Vertices[Eigenvector Centrality],"&gt;= "&amp;N16)-COUNTIF(Vertices[Eigenvector Centrality],"&gt;="&amp;N17)</f>
        <v>5</v>
      </c>
      <c r="P16" s="37">
        <f t="shared" si="7"/>
        <v>3.4715931454545466</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10.363636363636367</v>
      </c>
      <c r="G17" s="40">
        <f>COUNTIF(Vertices[In-Degree],"&gt;= "&amp;F17)-COUNTIF(Vertices[In-Degree],"&gt;="&amp;F18)</f>
        <v>0</v>
      </c>
      <c r="H17" s="39">
        <f t="shared" si="3"/>
        <v>4.363636363636364</v>
      </c>
      <c r="I17" s="40">
        <f>COUNTIF(Vertices[Out-Degree],"&gt;= "&amp;H17)-COUNTIF(Vertices[Out-Degree],"&gt;="&amp;H18)</f>
        <v>0</v>
      </c>
      <c r="J17" s="39">
        <f t="shared" si="4"/>
        <v>2378.1454118181814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0.018373909090909087</v>
      </c>
      <c r="O17" s="40">
        <f>COUNTIF(Vertices[Eigenvector Centrality],"&gt;= "&amp;N17)-COUNTIF(Vertices[Eigenvector Centrality],"&gt;="&amp;N18)</f>
        <v>0</v>
      </c>
      <c r="P17" s="39">
        <f t="shared" si="7"/>
        <v>3.6937897272727285</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0.06607929515418502</v>
      </c>
      <c r="D18" s="32">
        <f t="shared" si="1"/>
        <v>0</v>
      </c>
      <c r="E18" s="3">
        <f>COUNTIF(Vertices[Degree],"&gt;= "&amp;D18)-COUNTIF(Vertices[Degree],"&gt;="&amp;D19)</f>
        <v>0</v>
      </c>
      <c r="F18" s="37">
        <f t="shared" si="2"/>
        <v>11.054545454545458</v>
      </c>
      <c r="G18" s="38">
        <f>COUNTIF(Vertices[In-Degree],"&gt;= "&amp;F18)-COUNTIF(Vertices[In-Degree],"&gt;="&amp;F19)</f>
        <v>0</v>
      </c>
      <c r="H18" s="37">
        <f t="shared" si="3"/>
        <v>4.654545454545455</v>
      </c>
      <c r="I18" s="38">
        <f>COUNTIF(Vertices[Out-Degree],"&gt;= "&amp;H18)-COUNTIF(Vertices[Out-Degree],"&gt;="&amp;H19)</f>
        <v>0</v>
      </c>
      <c r="J18" s="37">
        <f t="shared" si="4"/>
        <v>2536.688439272727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0.01959883636363636</v>
      </c>
      <c r="O18" s="38">
        <f>COUNTIF(Vertices[Eigenvector Centrality],"&gt;= "&amp;N18)-COUNTIF(Vertices[Eigenvector Centrality],"&gt;="&amp;N19)</f>
        <v>0</v>
      </c>
      <c r="P18" s="37">
        <f t="shared" si="7"/>
        <v>3.9159863090909104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0.12396694214876033</v>
      </c>
      <c r="D19" s="32">
        <f t="shared" si="1"/>
        <v>0</v>
      </c>
      <c r="E19" s="3">
        <f>COUNTIF(Vertices[Degree],"&gt;= "&amp;D19)-COUNTIF(Vertices[Degree],"&gt;="&amp;D20)</f>
        <v>0</v>
      </c>
      <c r="F19" s="39">
        <f t="shared" si="2"/>
        <v>11.74545454545455</v>
      </c>
      <c r="G19" s="40">
        <f>COUNTIF(Vertices[In-Degree],"&gt;= "&amp;F19)-COUNTIF(Vertices[In-Degree],"&gt;="&amp;F20)</f>
        <v>0</v>
      </c>
      <c r="H19" s="39">
        <f t="shared" si="3"/>
        <v>4.945454545454546</v>
      </c>
      <c r="I19" s="40">
        <f>COUNTIF(Vertices[Out-Degree],"&gt;= "&amp;H19)-COUNTIF(Vertices[Out-Degree],"&gt;="&amp;H20)</f>
        <v>2</v>
      </c>
      <c r="J19" s="39">
        <f t="shared" si="4"/>
        <v>2695.2314667272726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0.02082376363636363</v>
      </c>
      <c r="O19" s="40">
        <f>COUNTIF(Vertices[Eigenvector Centrality],"&gt;= "&amp;N19)-COUNTIF(Vertices[Eigenvector Centrality],"&gt;="&amp;N20)</f>
        <v>1</v>
      </c>
      <c r="P19" s="39">
        <f t="shared" si="7"/>
        <v>4.138182890909092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12.436363636363641</v>
      </c>
      <c r="G20" s="38">
        <f>COUNTIF(Vertices[In-Degree],"&gt;= "&amp;F20)-COUNTIF(Vertices[In-Degree],"&gt;="&amp;F21)</f>
        <v>0</v>
      </c>
      <c r="H20" s="37">
        <f t="shared" si="3"/>
        <v>5.236363636363637</v>
      </c>
      <c r="I20" s="38">
        <f>COUNTIF(Vertices[Out-Degree],"&gt;= "&amp;H20)-COUNTIF(Vertices[Out-Degree],"&gt;="&amp;H21)</f>
        <v>0</v>
      </c>
      <c r="J20" s="37">
        <f t="shared" si="4"/>
        <v>2853.774494181818</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0.022048690909090903</v>
      </c>
      <c r="O20" s="38">
        <f>COUNTIF(Vertices[Eigenvector Centrality],"&gt;= "&amp;N20)-COUNTIF(Vertices[Eigenvector Centrality],"&gt;="&amp;N21)</f>
        <v>5</v>
      </c>
      <c r="P20" s="37">
        <f t="shared" si="7"/>
        <v>4.360379472727273</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20</v>
      </c>
      <c r="D21" s="32">
        <f t="shared" si="1"/>
        <v>0</v>
      </c>
      <c r="E21" s="3">
        <f>COUNTIF(Vertices[Degree],"&gt;= "&amp;D21)-COUNTIF(Vertices[Degree],"&gt;="&amp;D22)</f>
        <v>0</v>
      </c>
      <c r="F21" s="39">
        <f t="shared" si="2"/>
        <v>13.127272727272732</v>
      </c>
      <c r="G21" s="40">
        <f>COUNTIF(Vertices[In-Degree],"&gt;= "&amp;F21)-COUNTIF(Vertices[In-Degree],"&gt;="&amp;F22)</f>
        <v>0</v>
      </c>
      <c r="H21" s="39">
        <f t="shared" si="3"/>
        <v>5.527272727272728</v>
      </c>
      <c r="I21" s="40">
        <f>COUNTIF(Vertices[Out-Degree],"&gt;= "&amp;H21)-COUNTIF(Vertices[Out-Degree],"&gt;="&amp;H22)</f>
        <v>0</v>
      </c>
      <c r="J21" s="39">
        <f t="shared" si="4"/>
        <v>3012.317521636364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0.023273618181818174</v>
      </c>
      <c r="O21" s="40">
        <f>COUNTIF(Vertices[Eigenvector Centrality],"&gt;= "&amp;N21)-COUNTIF(Vertices[Eigenvector Centrality],"&gt;="&amp;N22)</f>
        <v>0</v>
      </c>
      <c r="P21" s="39">
        <f t="shared" si="7"/>
        <v>4.582576054545455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12</v>
      </c>
      <c r="D22" s="32">
        <f t="shared" si="1"/>
        <v>0</v>
      </c>
      <c r="E22" s="3">
        <f>COUNTIF(Vertices[Degree],"&gt;= "&amp;D22)-COUNTIF(Vertices[Degree],"&gt;="&amp;D23)</f>
        <v>0</v>
      </c>
      <c r="F22" s="37">
        <f t="shared" si="2"/>
        <v>13.818181818181824</v>
      </c>
      <c r="G22" s="38">
        <f>COUNTIF(Vertices[In-Degree],"&gt;= "&amp;F22)-COUNTIF(Vertices[In-Degree],"&gt;="&amp;F23)</f>
        <v>0</v>
      </c>
      <c r="H22" s="37">
        <f t="shared" si="3"/>
        <v>5.818181818181819</v>
      </c>
      <c r="I22" s="38">
        <f>COUNTIF(Vertices[Out-Degree],"&gt;= "&amp;H22)-COUNTIF(Vertices[Out-Degree],"&gt;="&amp;H23)</f>
        <v>4</v>
      </c>
      <c r="J22" s="37">
        <f t="shared" si="4"/>
        <v>3170.8605490909094</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0.024498545454545446</v>
      </c>
      <c r="O22" s="38">
        <f>COUNTIF(Vertices[Eigenvector Centrality],"&gt;= "&amp;N22)-COUNTIF(Vertices[Eigenvector Centrality],"&gt;="&amp;N23)</f>
        <v>0</v>
      </c>
      <c r="P22" s="37">
        <f t="shared" si="7"/>
        <v>4.804772636363636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121</v>
      </c>
      <c r="D23" s="32">
        <f t="shared" si="1"/>
        <v>0</v>
      </c>
      <c r="E23" s="3">
        <f>COUNTIF(Vertices[Degree],"&gt;= "&amp;D23)-COUNTIF(Vertices[Degree],"&gt;="&amp;D24)</f>
        <v>0</v>
      </c>
      <c r="F23" s="39">
        <f t="shared" si="2"/>
        <v>14.509090909090915</v>
      </c>
      <c r="G23" s="40">
        <f>COUNTIF(Vertices[In-Degree],"&gt;= "&amp;F23)-COUNTIF(Vertices[In-Degree],"&gt;="&amp;F24)</f>
        <v>0</v>
      </c>
      <c r="H23" s="39">
        <f t="shared" si="3"/>
        <v>6.10909090909091</v>
      </c>
      <c r="I23" s="40">
        <f>COUNTIF(Vertices[Out-Degree],"&gt;= "&amp;H23)-COUNTIF(Vertices[Out-Degree],"&gt;="&amp;H24)</f>
        <v>0</v>
      </c>
      <c r="J23" s="39">
        <f t="shared" si="4"/>
        <v>3329.403576545455</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0.02572347272727272</v>
      </c>
      <c r="O23" s="40">
        <f>COUNTIF(Vertices[Eigenvector Centrality],"&gt;= "&amp;N23)-COUNTIF(Vertices[Eigenvector Centrality],"&gt;="&amp;N24)</f>
        <v>0</v>
      </c>
      <c r="P23" s="39">
        <f t="shared" si="7"/>
        <v>5.026969218181818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327</v>
      </c>
      <c r="D24" s="32">
        <f t="shared" si="1"/>
        <v>0</v>
      </c>
      <c r="E24" s="3">
        <f>COUNTIF(Vertices[Degree],"&gt;= "&amp;D24)-COUNTIF(Vertices[Degree],"&gt;="&amp;D25)</f>
        <v>0</v>
      </c>
      <c r="F24" s="37">
        <f t="shared" si="2"/>
        <v>15.200000000000006</v>
      </c>
      <c r="G24" s="38">
        <f>COUNTIF(Vertices[In-Degree],"&gt;= "&amp;F24)-COUNTIF(Vertices[In-Degree],"&gt;="&amp;F25)</f>
        <v>0</v>
      </c>
      <c r="H24" s="37">
        <f t="shared" si="3"/>
        <v>6.400000000000001</v>
      </c>
      <c r="I24" s="38">
        <f>COUNTIF(Vertices[Out-Degree],"&gt;= "&amp;H24)-COUNTIF(Vertices[Out-Degree],"&gt;="&amp;H25)</f>
        <v>0</v>
      </c>
      <c r="J24" s="37">
        <f t="shared" si="4"/>
        <v>3487.9466040000007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0.02694839999999999</v>
      </c>
      <c r="O24" s="38">
        <f>COUNTIF(Vertices[Eigenvector Centrality],"&gt;= "&amp;N24)-COUNTIF(Vertices[Eigenvector Centrality],"&gt;="&amp;N25)</f>
        <v>0</v>
      </c>
      <c r="P24" s="37">
        <f t="shared" si="7"/>
        <v>5.249165799999999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15.890909090909098</v>
      </c>
      <c r="G25" s="40">
        <f>COUNTIF(Vertices[In-Degree],"&gt;= "&amp;F25)-COUNTIF(Vertices[In-Degree],"&gt;="&amp;F26)</f>
        <v>0</v>
      </c>
      <c r="H25" s="39">
        <f t="shared" si="3"/>
        <v>6.690909090909092</v>
      </c>
      <c r="I25" s="40">
        <f>COUNTIF(Vertices[Out-Degree],"&gt;= "&amp;H25)-COUNTIF(Vertices[Out-Degree],"&gt;="&amp;H26)</f>
        <v>0</v>
      </c>
      <c r="J25" s="39">
        <f t="shared" si="4"/>
        <v>3646.4896314545463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0.028173327272727262</v>
      </c>
      <c r="O25" s="40">
        <f>COUNTIF(Vertices[Eigenvector Centrality],"&gt;= "&amp;N25)-COUNTIF(Vertices[Eigenvector Centrality],"&gt;="&amp;N26)</f>
        <v>0</v>
      </c>
      <c r="P25" s="39">
        <f t="shared" si="7"/>
        <v>5.471362381818181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16.58181818181819</v>
      </c>
      <c r="G26" s="38">
        <f>COUNTIF(Vertices[In-Degree],"&gt;= "&amp;F26)-COUNTIF(Vertices[In-Degree],"&gt;="&amp;F28)</f>
        <v>0</v>
      </c>
      <c r="H26" s="37">
        <f t="shared" si="3"/>
        <v>6.981818181818183</v>
      </c>
      <c r="I26" s="38">
        <f>COUNTIF(Vertices[Out-Degree],"&gt;= "&amp;H26)-COUNTIF(Vertices[Out-Degree],"&gt;="&amp;H28)</f>
        <v>0</v>
      </c>
      <c r="J26" s="37">
        <f t="shared" si="4"/>
        <v>3805.032658909092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0.029398254545454534</v>
      </c>
      <c r="O26" s="38">
        <f>COUNTIF(Vertices[Eigenvector Centrality],"&gt;= "&amp;N26)-COUNTIF(Vertices[Eigenvector Centrality],"&gt;="&amp;N28)</f>
        <v>0</v>
      </c>
      <c r="P26" s="37">
        <f t="shared" si="7"/>
        <v>5.693558963636362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2.952729</v>
      </c>
      <c r="D27" s="32"/>
      <c r="E27" s="3">
        <f>COUNTIF(Vertices[Degree],"&gt;= "&amp;D27)-COUNTIF(Vertices[Degree],"&gt;="&amp;D28)</f>
        <v>0</v>
      </c>
      <c r="F27" s="61"/>
      <c r="G27" s="62">
        <f>COUNTIF(Vertices[In-Degree],"&gt;= "&amp;F27)-COUNTIF(Vertices[In-Degree],"&gt;="&amp;F28)</f>
        <v>-3</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7.272727272727274</v>
      </c>
      <c r="I28" s="40">
        <f>COUNTIF(Vertices[Out-Degree],"&gt;= "&amp;H28)-COUNTIF(Vertices[Out-Degree],"&gt;="&amp;H40)</f>
        <v>0</v>
      </c>
      <c r="J28" s="39">
        <f>J26+($J$57-$J$2)/BinDivisor</f>
        <v>3963.5756863636375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0.030623181818181806</v>
      </c>
      <c r="O28" s="40">
        <f>COUNTIF(Vertices[Eigenvector Centrality],"&gt;= "&amp;N28)-COUNTIF(Vertices[Eigenvector Centrality],"&gt;="&amp;N40)</f>
        <v>0</v>
      </c>
      <c r="P28" s="39">
        <f>P26+($P$57-$P$2)/BinDivisor</f>
        <v>5.915755545454544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0.009880777396700964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3964</v>
      </c>
      <c r="B30" s="34">
        <v>0.451342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3965</v>
      </c>
      <c r="B32" s="34" t="s">
        <v>3966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7.563636363636365</v>
      </c>
      <c r="I40" s="38">
        <f>COUNTIF(Vertices[Out-Degree],"&gt;= "&amp;H40)-COUNTIF(Vertices[Out-Degree],"&gt;="&amp;H41)</f>
        <v>0</v>
      </c>
      <c r="J40" s="37">
        <f>J28+($J$57-$J$2)/BinDivisor</f>
        <v>4122.118713818183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0.03184810909090908</v>
      </c>
      <c r="O40" s="38">
        <f>COUNTIF(Vertices[Eigenvector Centrality],"&gt;= "&amp;N40)-COUNTIF(Vertices[Eigenvector Centrality],"&gt;="&amp;N41)</f>
        <v>0</v>
      </c>
      <c r="P40" s="37">
        <f>P28+($P$57-$P$2)/BinDivisor</f>
        <v>6.137952127272725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1</v>
      </c>
      <c r="H41" s="39">
        <f aca="true" t="shared" si="12" ref="H41:H56">H40+($H$57-$H$2)/BinDivisor</f>
        <v>7.854545454545456</v>
      </c>
      <c r="I41" s="40">
        <f>COUNTIF(Vertices[Out-Degree],"&gt;= "&amp;H41)-COUNTIF(Vertices[Out-Degree],"&gt;="&amp;H42)</f>
        <v>1</v>
      </c>
      <c r="J41" s="39">
        <f aca="true" t="shared" si="13" ref="J41:J56">J40+($J$57-$J$2)/BinDivisor</f>
        <v>4280.661741272728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0.03307303636363635</v>
      </c>
      <c r="O41" s="40">
        <f>COUNTIF(Vertices[Eigenvector Centrality],"&gt;= "&amp;N41)-COUNTIF(Vertices[Eigenvector Centrality],"&gt;="&amp;N42)</f>
        <v>0</v>
      </c>
      <c r="P41" s="39">
        <f aca="true" t="shared" si="16" ref="P41:P56">P40+($P$57-$P$2)/BinDivisor</f>
        <v>6.360148709090907</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1</v>
      </c>
      <c r="H42" s="37">
        <f t="shared" si="12"/>
        <v>8.145454545454546</v>
      </c>
      <c r="I42" s="38">
        <f>COUNTIF(Vertices[Out-Degree],"&gt;= "&amp;H42)-COUNTIF(Vertices[Out-Degree],"&gt;="&amp;H43)</f>
        <v>0</v>
      </c>
      <c r="J42" s="37">
        <f t="shared" si="13"/>
        <v>4439.204768727273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0.03429796363636362</v>
      </c>
      <c r="O42" s="38">
        <f>COUNTIF(Vertices[Eigenvector Centrality],"&gt;= "&amp;N42)-COUNTIF(Vertices[Eigenvector Centrality],"&gt;="&amp;N43)</f>
        <v>0</v>
      </c>
      <c r="P42" s="37">
        <f t="shared" si="16"/>
        <v>6.582345290909088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8.436363636363637</v>
      </c>
      <c r="I43" s="40">
        <f>COUNTIF(Vertices[Out-Degree],"&gt;= "&amp;H43)-COUNTIF(Vertices[Out-Degree],"&gt;="&amp;H44)</f>
        <v>0</v>
      </c>
      <c r="J43" s="39">
        <f t="shared" si="13"/>
        <v>4597.747796181819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0.035522890909090894</v>
      </c>
      <c r="O43" s="40">
        <f>COUNTIF(Vertices[Eigenvector Centrality],"&gt;= "&amp;N43)-COUNTIF(Vertices[Eigenvector Centrality],"&gt;="&amp;N44)</f>
        <v>1</v>
      </c>
      <c r="P43" s="39">
        <f t="shared" si="16"/>
        <v>6.8045418727272695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8.727272727272728</v>
      </c>
      <c r="I44" s="38">
        <f>COUNTIF(Vertices[Out-Degree],"&gt;= "&amp;H44)-COUNTIF(Vertices[Out-Degree],"&gt;="&amp;H45)</f>
        <v>0</v>
      </c>
      <c r="J44" s="37">
        <f t="shared" si="13"/>
        <v>4756.290823636364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0.036747818181818166</v>
      </c>
      <c r="O44" s="38">
        <f>COUNTIF(Vertices[Eigenvector Centrality],"&gt;= "&amp;N44)-COUNTIF(Vertices[Eigenvector Centrality],"&gt;="&amp;N45)</f>
        <v>0</v>
      </c>
      <c r="P44" s="37">
        <f t="shared" si="16"/>
        <v>7.026738454545451</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9.01818181818182</v>
      </c>
      <c r="I45" s="40">
        <f>COUNTIF(Vertices[Out-Degree],"&gt;= "&amp;H45)-COUNTIF(Vertices[Out-Degree],"&gt;="&amp;H46)</f>
        <v>0</v>
      </c>
      <c r="J45" s="39">
        <f t="shared" si="13"/>
        <v>4914.833851090909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0.03797274545454544</v>
      </c>
      <c r="O45" s="40">
        <f>COUNTIF(Vertices[Eigenvector Centrality],"&gt;= "&amp;N45)-COUNTIF(Vertices[Eigenvector Centrality],"&gt;="&amp;N46)</f>
        <v>0</v>
      </c>
      <c r="P45" s="39">
        <f t="shared" si="16"/>
        <v>7.2489350363636325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9.30909090909091</v>
      </c>
      <c r="I46" s="38">
        <f>COUNTIF(Vertices[Out-Degree],"&gt;= "&amp;H46)-COUNTIF(Vertices[Out-Degree],"&gt;="&amp;H47)</f>
        <v>0</v>
      </c>
      <c r="J46" s="37">
        <f t="shared" si="13"/>
        <v>5073.376878545454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0.03919767272727271</v>
      </c>
      <c r="O46" s="38">
        <f>COUNTIF(Vertices[Eigenvector Centrality],"&gt;= "&amp;N46)-COUNTIF(Vertices[Eigenvector Centrality],"&gt;="&amp;N47)</f>
        <v>0</v>
      </c>
      <c r="P46" s="37">
        <f t="shared" si="16"/>
        <v>7.471131618181814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9.600000000000001</v>
      </c>
      <c r="I47" s="40">
        <f>COUNTIF(Vertices[Out-Degree],"&gt;= "&amp;H47)-COUNTIF(Vertices[Out-Degree],"&gt;="&amp;H48)</f>
        <v>0</v>
      </c>
      <c r="J47" s="39">
        <f t="shared" si="13"/>
        <v>5231.919905999999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0.04042259999999998</v>
      </c>
      <c r="O47" s="40">
        <f>COUNTIF(Vertices[Eigenvector Centrality],"&gt;= "&amp;N47)-COUNTIF(Vertices[Eigenvector Centrality],"&gt;="&amp;N48)</f>
        <v>0</v>
      </c>
      <c r="P47" s="39">
        <f t="shared" si="16"/>
        <v>7.693328199999995</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9.890909090909092</v>
      </c>
      <c r="I48" s="38">
        <f>COUNTIF(Vertices[Out-Degree],"&gt;= "&amp;H48)-COUNTIF(Vertices[Out-Degree],"&gt;="&amp;H49)</f>
        <v>0</v>
      </c>
      <c r="J48" s="37">
        <f t="shared" si="13"/>
        <v>5390.462933454544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0.041647527272727254</v>
      </c>
      <c r="O48" s="38">
        <f>COUNTIF(Vertices[Eigenvector Centrality],"&gt;= "&amp;N48)-COUNTIF(Vertices[Eigenvector Centrality],"&gt;="&amp;N49)</f>
        <v>0</v>
      </c>
      <c r="P48" s="37">
        <f t="shared" si="16"/>
        <v>7.915524781818177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10.181818181818183</v>
      </c>
      <c r="I49" s="40">
        <f>COUNTIF(Vertices[Out-Degree],"&gt;= "&amp;H49)-COUNTIF(Vertices[Out-Degree],"&gt;="&amp;H50)</f>
        <v>0</v>
      </c>
      <c r="J49" s="39">
        <f t="shared" si="13"/>
        <v>5549.0059609090895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0.042872454545454526</v>
      </c>
      <c r="O49" s="40">
        <f>COUNTIF(Vertices[Eigenvector Centrality],"&gt;= "&amp;N49)-COUNTIF(Vertices[Eigenvector Centrality],"&gt;="&amp;N50)</f>
        <v>0</v>
      </c>
      <c r="P49" s="39">
        <f t="shared" si="16"/>
        <v>8.13772136363636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10.472727272727274</v>
      </c>
      <c r="I50" s="38">
        <f>COUNTIF(Vertices[Out-Degree],"&gt;= "&amp;H50)-COUNTIF(Vertices[Out-Degree],"&gt;="&amp;H51)</f>
        <v>0</v>
      </c>
      <c r="J50" s="37">
        <f t="shared" si="13"/>
        <v>5707.548988363635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0.0440973818181818</v>
      </c>
      <c r="O50" s="38">
        <f>COUNTIF(Vertices[Eigenvector Centrality],"&gt;= "&amp;N50)-COUNTIF(Vertices[Eigenvector Centrality],"&gt;="&amp;N51)</f>
        <v>0</v>
      </c>
      <c r="P50" s="37">
        <f t="shared" si="16"/>
        <v>8.35991794545454</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10.763636363636365</v>
      </c>
      <c r="I51" s="40">
        <f>COUNTIF(Vertices[Out-Degree],"&gt;= "&amp;H51)-COUNTIF(Vertices[Out-Degree],"&gt;="&amp;H52)</f>
        <v>0</v>
      </c>
      <c r="J51" s="39">
        <f t="shared" si="13"/>
        <v>5866.09201581818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0.04532230909090907</v>
      </c>
      <c r="O51" s="40">
        <f>COUNTIF(Vertices[Eigenvector Centrality],"&gt;= "&amp;N51)-COUNTIF(Vertices[Eigenvector Centrality],"&gt;="&amp;N52)</f>
        <v>0</v>
      </c>
      <c r="P51" s="39">
        <f t="shared" si="16"/>
        <v>8.582114527272722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11.054545454545456</v>
      </c>
      <c r="I52" s="38">
        <f>COUNTIF(Vertices[Out-Degree],"&gt;= "&amp;H52)-COUNTIF(Vertices[Out-Degree],"&gt;="&amp;H53)</f>
        <v>0</v>
      </c>
      <c r="J52" s="37">
        <f t="shared" si="13"/>
        <v>6024.635043272725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0.04654723636363634</v>
      </c>
      <c r="O52" s="38">
        <f>COUNTIF(Vertices[Eigenvector Centrality],"&gt;= "&amp;N52)-COUNTIF(Vertices[Eigenvector Centrality],"&gt;="&amp;N53)</f>
        <v>0</v>
      </c>
      <c r="P52" s="37">
        <f t="shared" si="16"/>
        <v>8.804311109090904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11.345454545454547</v>
      </c>
      <c r="I53" s="40">
        <f>COUNTIF(Vertices[Out-Degree],"&gt;= "&amp;H53)-COUNTIF(Vertices[Out-Degree],"&gt;="&amp;H54)</f>
        <v>0</v>
      </c>
      <c r="J53" s="39">
        <f t="shared" si="13"/>
        <v>6183.17807072727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0.047772163636363614</v>
      </c>
      <c r="O53" s="40">
        <f>COUNTIF(Vertices[Eigenvector Centrality],"&gt;= "&amp;N53)-COUNTIF(Vertices[Eigenvector Centrality],"&gt;="&amp;N54)</f>
        <v>0</v>
      </c>
      <c r="P53" s="39">
        <f t="shared" si="16"/>
        <v>9.026507690909085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0</v>
      </c>
      <c r="H54" s="37">
        <f t="shared" si="12"/>
        <v>11.636363636363638</v>
      </c>
      <c r="I54" s="38">
        <f>COUNTIF(Vertices[Out-Degree],"&gt;= "&amp;H54)-COUNTIF(Vertices[Out-Degree],"&gt;="&amp;H55)</f>
        <v>0</v>
      </c>
      <c r="J54" s="37">
        <f t="shared" si="13"/>
        <v>6341.721098181815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0.048997090909090886</v>
      </c>
      <c r="O54" s="38">
        <f>COUNTIF(Vertices[Eigenvector Centrality],"&gt;= "&amp;N54)-COUNTIF(Vertices[Eigenvector Centrality],"&gt;="&amp;N55)</f>
        <v>0</v>
      </c>
      <c r="P54" s="37">
        <f t="shared" si="16"/>
        <v>9.248704272727267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11.92727272727273</v>
      </c>
      <c r="I55" s="40">
        <f>COUNTIF(Vertices[Out-Degree],"&gt;= "&amp;H55)-COUNTIF(Vertices[Out-Degree],"&gt;="&amp;H56)</f>
        <v>0</v>
      </c>
      <c r="J55" s="39">
        <f t="shared" si="13"/>
        <v>6500.26412563636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0.05022201818181816</v>
      </c>
      <c r="O55" s="40">
        <f>COUNTIF(Vertices[Eigenvector Centrality],"&gt;= "&amp;N55)-COUNTIF(Vertices[Eigenvector Centrality],"&gt;="&amp;N56)</f>
        <v>0</v>
      </c>
      <c r="P55" s="39">
        <f t="shared" si="16"/>
        <v>9.470900854545448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0</v>
      </c>
      <c r="H56" s="37">
        <f t="shared" si="12"/>
        <v>12.21818181818182</v>
      </c>
      <c r="I56" s="38">
        <f>COUNTIF(Vertices[Out-Degree],"&gt;= "&amp;H56)-COUNTIF(Vertices[Out-Degree],"&gt;="&amp;H57)</f>
        <v>3</v>
      </c>
      <c r="J56" s="37">
        <f t="shared" si="13"/>
        <v>6658.807153090906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0.05144694545454543</v>
      </c>
      <c r="O56" s="38">
        <f>COUNTIF(Vertices[Eigenvector Centrality],"&gt;= "&amp;N56)-COUNTIF(Vertices[Eigenvector Centrality],"&gt;="&amp;N57)</f>
        <v>1</v>
      </c>
      <c r="P56" s="37">
        <f t="shared" si="16"/>
        <v>9.69309743636363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16</v>
      </c>
      <c r="I57" s="42">
        <f>COUNTIF(Vertices[Out-Degree],"&gt;= "&amp;H57)-COUNTIF(Vertices[Out-Degree],"&gt;="&amp;H58)</f>
        <v>1</v>
      </c>
      <c r="J57" s="41">
        <f>MAX(Vertices[Betweenness Centrality])</f>
        <v>8719.86651</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0.067371</v>
      </c>
      <c r="O57" s="42">
        <f>COUNTIF(Vertices[Eigenvector Centrality],"&gt;= "&amp;N57)-COUNTIF(Vertices[Eigenvector Centrality],"&gt;="&amp;N58)</f>
        <v>1</v>
      </c>
      <c r="P57" s="41">
        <f>MAX(Vertices[PageRank])</f>
        <v>12.581653</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1.7452229299363058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1.7452229299363058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8719.86651</v>
      </c>
    </row>
    <row r="99" spans="1:2" ht="15">
      <c r="A99" s="33" t="s">
        <v>102</v>
      </c>
      <c r="B99" s="47">
        <f>_xlfn.IFERROR(AVERAGE(Vertices[Betweenness Centrality]),NoMetricMessage)</f>
        <v>184.91719745222932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0.07205825477707009</v>
      </c>
    </row>
    <row r="114" spans="1:2" ht="15">
      <c r="A114" s="33" t="s">
        <v>109</v>
      </c>
      <c r="B114" s="47">
        <f>_xlfn.IFERROR(MEDIAN(Vertices[Closeness Centrality]),NoMetricMessage)</f>
        <v>0.002941</v>
      </c>
    </row>
    <row r="125" spans="1:2" ht="15">
      <c r="A125" s="33" t="s">
        <v>112</v>
      </c>
      <c r="B125" s="47">
        <f>IF(COUNT(Vertices[Eigenvector Centrality])&gt;0,N2,NoMetricMessage)</f>
        <v>0</v>
      </c>
    </row>
    <row r="126" spans="1:2" ht="15">
      <c r="A126" s="33" t="s">
        <v>113</v>
      </c>
      <c r="B126" s="47">
        <f>IF(COUNT(Vertices[Eigenvector Centrality])&gt;0,N57,NoMetricMessage)</f>
        <v>0.067371</v>
      </c>
    </row>
    <row r="127" spans="1:2" ht="15">
      <c r="A127" s="33" t="s">
        <v>114</v>
      </c>
      <c r="B127" s="47">
        <f>_xlfn.IFERROR(AVERAGE(Vertices[Eigenvector Centrality]),NoMetricMessage)</f>
        <v>0.006369394904458598</v>
      </c>
    </row>
    <row r="128" spans="1:2" ht="15">
      <c r="A128" s="33" t="s">
        <v>115</v>
      </c>
      <c r="B128" s="47">
        <f>_xlfn.IFERROR(MEDIAN(Vertices[Eigenvector Centrality]),NoMetricMessage)</f>
        <v>0.003888</v>
      </c>
    </row>
    <row r="139" spans="1:2" ht="15">
      <c r="A139" s="33" t="s">
        <v>140</v>
      </c>
      <c r="B139" s="47">
        <f>IF(COUNT(Vertices[PageRank])&gt;0,P2,NoMetricMessage)</f>
        <v>0.360841</v>
      </c>
    </row>
    <row r="140" spans="1:2" ht="15">
      <c r="A140" s="33" t="s">
        <v>141</v>
      </c>
      <c r="B140" s="47">
        <f>IF(COUNT(Vertices[PageRank])&gt;0,P57,NoMetricMessage)</f>
        <v>12.581653</v>
      </c>
    </row>
    <row r="141" spans="1:2" ht="15">
      <c r="A141" s="33" t="s">
        <v>142</v>
      </c>
      <c r="B141" s="47">
        <f>_xlfn.IFERROR(AVERAGE(Vertices[PageRank]),NoMetricMessage)</f>
        <v>0.999996885350319</v>
      </c>
    </row>
    <row r="142" spans="1:2" ht="15">
      <c r="A142" s="33" t="s">
        <v>143</v>
      </c>
      <c r="B142" s="47">
        <f>_xlfn.IFERROR(MEDIAN(Vertices[PageRank]),NoMetricMessage)</f>
        <v>0.638296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0.17965188781157848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2528</v>
      </c>
      <c r="K7" s="13" t="s">
        <v>2529</v>
      </c>
    </row>
    <row r="8" spans="1:11" ht="409.5">
      <c r="A8"/>
      <c r="B8">
        <v>2</v>
      </c>
      <c r="C8">
        <v>2</v>
      </c>
      <c r="D8" t="s">
        <v>61</v>
      </c>
      <c r="E8" t="s">
        <v>61</v>
      </c>
      <c r="H8" t="s">
        <v>73</v>
      </c>
      <c r="J8" t="s">
        <v>2530</v>
      </c>
      <c r="K8" s="13" t="s">
        <v>2531</v>
      </c>
    </row>
    <row r="9" spans="1:11" ht="409.5">
      <c r="A9"/>
      <c r="B9">
        <v>3</v>
      </c>
      <c r="C9">
        <v>4</v>
      </c>
      <c r="D9" t="s">
        <v>62</v>
      </c>
      <c r="E9" t="s">
        <v>62</v>
      </c>
      <c r="H9" t="s">
        <v>74</v>
      </c>
      <c r="J9" t="s">
        <v>2532</v>
      </c>
      <c r="K9" s="13" t="s">
        <v>2533</v>
      </c>
    </row>
    <row r="10" spans="1:11" ht="409.5">
      <c r="A10"/>
      <c r="B10">
        <v>4</v>
      </c>
      <c r="D10" t="s">
        <v>63</v>
      </c>
      <c r="E10" t="s">
        <v>63</v>
      </c>
      <c r="H10" t="s">
        <v>75</v>
      </c>
      <c r="J10" t="s">
        <v>2534</v>
      </c>
      <c r="K10" s="13" t="s">
        <v>2535</v>
      </c>
    </row>
    <row r="11" spans="1:11" ht="15">
      <c r="A11"/>
      <c r="B11">
        <v>5</v>
      </c>
      <c r="D11" t="s">
        <v>46</v>
      </c>
      <c r="E11">
        <v>1</v>
      </c>
      <c r="H11" t="s">
        <v>76</v>
      </c>
      <c r="J11" t="s">
        <v>2536</v>
      </c>
      <c r="K11" t="s">
        <v>2537</v>
      </c>
    </row>
    <row r="12" spans="1:11" ht="15">
      <c r="A12"/>
      <c r="B12"/>
      <c r="D12" t="s">
        <v>64</v>
      </c>
      <c r="E12">
        <v>2</v>
      </c>
      <c r="H12">
        <v>0</v>
      </c>
      <c r="J12" t="s">
        <v>2538</v>
      </c>
      <c r="K12" t="s">
        <v>2539</v>
      </c>
    </row>
    <row r="13" spans="1:11" ht="15">
      <c r="A13"/>
      <c r="B13"/>
      <c r="D13">
        <v>1</v>
      </c>
      <c r="E13">
        <v>3</v>
      </c>
      <c r="H13">
        <v>1</v>
      </c>
      <c r="J13" t="s">
        <v>2540</v>
      </c>
      <c r="K13" t="s">
        <v>2541</v>
      </c>
    </row>
    <row r="14" spans="4:11" ht="15">
      <c r="D14">
        <v>2</v>
      </c>
      <c r="E14">
        <v>4</v>
      </c>
      <c r="H14">
        <v>2</v>
      </c>
      <c r="J14" t="s">
        <v>2542</v>
      </c>
      <c r="K14" t="s">
        <v>2543</v>
      </c>
    </row>
    <row r="15" spans="4:11" ht="15">
      <c r="D15">
        <v>3</v>
      </c>
      <c r="E15">
        <v>5</v>
      </c>
      <c r="H15">
        <v>3</v>
      </c>
      <c r="J15" t="s">
        <v>2544</v>
      </c>
      <c r="K15" t="s">
        <v>2545</v>
      </c>
    </row>
    <row r="16" spans="4:11" ht="15">
      <c r="D16">
        <v>4</v>
      </c>
      <c r="E16">
        <v>6</v>
      </c>
      <c r="H16">
        <v>4</v>
      </c>
      <c r="J16" t="s">
        <v>2546</v>
      </c>
      <c r="K16" t="s">
        <v>2547</v>
      </c>
    </row>
    <row r="17" spans="4:11" ht="15">
      <c r="D17">
        <v>5</v>
      </c>
      <c r="E17">
        <v>7</v>
      </c>
      <c r="H17">
        <v>5</v>
      </c>
      <c r="J17" t="s">
        <v>2548</v>
      </c>
      <c r="K17" t="s">
        <v>2549</v>
      </c>
    </row>
    <row r="18" spans="4:11" ht="15">
      <c r="D18">
        <v>6</v>
      </c>
      <c r="E18">
        <v>8</v>
      </c>
      <c r="H18">
        <v>6</v>
      </c>
      <c r="J18" t="s">
        <v>2550</v>
      </c>
      <c r="K18" t="s">
        <v>2551</v>
      </c>
    </row>
    <row r="19" spans="4:11" ht="15">
      <c r="D19">
        <v>7</v>
      </c>
      <c r="E19">
        <v>9</v>
      </c>
      <c r="H19">
        <v>7</v>
      </c>
      <c r="J19" t="s">
        <v>2552</v>
      </c>
      <c r="K19" t="s">
        <v>2553</v>
      </c>
    </row>
    <row r="20" spans="4:11" ht="15">
      <c r="D20">
        <v>8</v>
      </c>
      <c r="H20">
        <v>8</v>
      </c>
      <c r="J20" t="s">
        <v>2554</v>
      </c>
      <c r="K20" t="s">
        <v>2555</v>
      </c>
    </row>
    <row r="21" spans="4:11" ht="409.5">
      <c r="D21">
        <v>9</v>
      </c>
      <c r="H21">
        <v>9</v>
      </c>
      <c r="J21" t="s">
        <v>2556</v>
      </c>
      <c r="K21" s="13" t="s">
        <v>2557</v>
      </c>
    </row>
    <row r="22" spans="4:11" ht="409.5">
      <c r="D22">
        <v>10</v>
      </c>
      <c r="J22" t="s">
        <v>2558</v>
      </c>
      <c r="K22" s="13" t="s">
        <v>2559</v>
      </c>
    </row>
    <row r="23" spans="4:11" ht="409.5">
      <c r="D23">
        <v>11</v>
      </c>
      <c r="J23" t="s">
        <v>2560</v>
      </c>
      <c r="K23" s="13" t="s">
        <v>2561</v>
      </c>
    </row>
    <row r="24" spans="10:11" ht="409.5">
      <c r="J24" t="s">
        <v>2562</v>
      </c>
      <c r="K24" s="13" t="s">
        <v>4049</v>
      </c>
    </row>
    <row r="25" spans="10:11" ht="15">
      <c r="J25" t="s">
        <v>2563</v>
      </c>
      <c r="K25" t="b">
        <v>0</v>
      </c>
    </row>
    <row r="26" spans="10:11" ht="15">
      <c r="J26" t="s">
        <v>4047</v>
      </c>
      <c r="K26" t="s">
        <v>4048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2597</v>
      </c>
      <c r="B1" s="13" t="s">
        <v>2598</v>
      </c>
      <c r="C1" s="13" t="s">
        <v>2599</v>
      </c>
      <c r="D1" s="13" t="s">
        <v>2603</v>
      </c>
      <c r="E1" s="13" t="s">
        <v>2602</v>
      </c>
      <c r="F1" s="13" t="s">
        <v>2612</v>
      </c>
      <c r="G1" s="13" t="s">
        <v>2611</v>
      </c>
      <c r="H1" s="13" t="s">
        <v>2614</v>
      </c>
      <c r="I1" s="13" t="s">
        <v>2613</v>
      </c>
      <c r="J1" s="13" t="s">
        <v>2616</v>
      </c>
      <c r="K1" s="13" t="s">
        <v>2615</v>
      </c>
      <c r="L1" s="13" t="s">
        <v>2618</v>
      </c>
      <c r="M1" s="13" t="s">
        <v>2617</v>
      </c>
      <c r="N1" s="13" t="s">
        <v>2620</v>
      </c>
      <c r="O1" s="13" t="s">
        <v>2619</v>
      </c>
      <c r="P1" s="13" t="s">
        <v>2622</v>
      </c>
      <c r="Q1" s="13" t="s">
        <v>2621</v>
      </c>
      <c r="R1" s="13" t="s">
        <v>2624</v>
      </c>
      <c r="S1" s="13" t="s">
        <v>2623</v>
      </c>
      <c r="T1" s="13" t="s">
        <v>2626</v>
      </c>
      <c r="U1" s="13" t="s">
        <v>2625</v>
      </c>
      <c r="V1" s="13" t="s">
        <v>2627</v>
      </c>
    </row>
    <row r="2" spans="1:22" ht="15">
      <c r="A2" s="82" t="s">
        <v>563</v>
      </c>
      <c r="B2" s="78">
        <v>11</v>
      </c>
      <c r="C2" s="82" t="s">
        <v>569</v>
      </c>
      <c r="D2" s="78">
        <v>4</v>
      </c>
      <c r="E2" s="82" t="s">
        <v>609</v>
      </c>
      <c r="F2" s="78">
        <v>1</v>
      </c>
      <c r="G2" s="82" t="s">
        <v>569</v>
      </c>
      <c r="H2" s="78">
        <v>2</v>
      </c>
      <c r="I2" s="82" t="s">
        <v>633</v>
      </c>
      <c r="J2" s="78">
        <v>2</v>
      </c>
      <c r="K2" s="82" t="s">
        <v>567</v>
      </c>
      <c r="L2" s="78">
        <v>1</v>
      </c>
      <c r="M2" s="82" t="s">
        <v>560</v>
      </c>
      <c r="N2" s="78">
        <v>1</v>
      </c>
      <c r="O2" s="82" t="s">
        <v>574</v>
      </c>
      <c r="P2" s="78">
        <v>1</v>
      </c>
      <c r="Q2" s="82" t="s">
        <v>569</v>
      </c>
      <c r="R2" s="78">
        <v>1</v>
      </c>
      <c r="S2" s="82" t="s">
        <v>563</v>
      </c>
      <c r="T2" s="78">
        <v>9</v>
      </c>
      <c r="U2" s="82" t="s">
        <v>601</v>
      </c>
      <c r="V2" s="78">
        <v>1</v>
      </c>
    </row>
    <row r="3" spans="1:22" ht="15">
      <c r="A3" s="82" t="s">
        <v>569</v>
      </c>
      <c r="B3" s="78">
        <v>9</v>
      </c>
      <c r="C3" s="82" t="s">
        <v>621</v>
      </c>
      <c r="D3" s="78">
        <v>3</v>
      </c>
      <c r="E3" s="82" t="s">
        <v>2604</v>
      </c>
      <c r="F3" s="78">
        <v>1</v>
      </c>
      <c r="G3" s="82" t="s">
        <v>616</v>
      </c>
      <c r="H3" s="78">
        <v>1</v>
      </c>
      <c r="I3" s="82" t="s">
        <v>582</v>
      </c>
      <c r="J3" s="78">
        <v>1</v>
      </c>
      <c r="K3" s="82" t="s">
        <v>562</v>
      </c>
      <c r="L3" s="78">
        <v>1</v>
      </c>
      <c r="M3" s="82" t="s">
        <v>565</v>
      </c>
      <c r="N3" s="78">
        <v>1</v>
      </c>
      <c r="O3" s="82" t="s">
        <v>575</v>
      </c>
      <c r="P3" s="78">
        <v>1</v>
      </c>
      <c r="Q3" s="78"/>
      <c r="R3" s="78"/>
      <c r="S3" s="78"/>
      <c r="T3" s="78"/>
      <c r="U3" s="78"/>
      <c r="V3" s="78"/>
    </row>
    <row r="4" spans="1:22" ht="15">
      <c r="A4" s="82" t="s">
        <v>621</v>
      </c>
      <c r="B4" s="78">
        <v>3</v>
      </c>
      <c r="C4" s="82" t="s">
        <v>599</v>
      </c>
      <c r="D4" s="78">
        <v>2</v>
      </c>
      <c r="E4" s="82" t="s">
        <v>2605</v>
      </c>
      <c r="F4" s="78">
        <v>1</v>
      </c>
      <c r="G4" s="82" t="s">
        <v>610</v>
      </c>
      <c r="H4" s="78">
        <v>1</v>
      </c>
      <c r="I4" s="82" t="s">
        <v>632</v>
      </c>
      <c r="J4" s="78">
        <v>1</v>
      </c>
      <c r="K4" s="82" t="s">
        <v>561</v>
      </c>
      <c r="L4" s="78">
        <v>1</v>
      </c>
      <c r="M4" s="82" t="s">
        <v>572</v>
      </c>
      <c r="N4" s="78">
        <v>1</v>
      </c>
      <c r="O4" s="78"/>
      <c r="P4" s="78"/>
      <c r="Q4" s="78"/>
      <c r="R4" s="78"/>
      <c r="S4" s="78"/>
      <c r="T4" s="78"/>
      <c r="U4" s="78"/>
      <c r="V4" s="78"/>
    </row>
    <row r="5" spans="1:22" ht="15">
      <c r="A5" s="82" t="s">
        <v>578</v>
      </c>
      <c r="B5" s="78">
        <v>3</v>
      </c>
      <c r="C5" s="82" t="s">
        <v>611</v>
      </c>
      <c r="D5" s="78">
        <v>1</v>
      </c>
      <c r="E5" s="82" t="s">
        <v>2606</v>
      </c>
      <c r="F5" s="78">
        <v>1</v>
      </c>
      <c r="G5" s="82" t="s">
        <v>611</v>
      </c>
      <c r="H5" s="78">
        <v>1</v>
      </c>
      <c r="I5" s="82" t="s">
        <v>569</v>
      </c>
      <c r="J5" s="78">
        <v>1</v>
      </c>
      <c r="K5" s="78"/>
      <c r="L5" s="78"/>
      <c r="M5" s="82" t="s">
        <v>573</v>
      </c>
      <c r="N5" s="78">
        <v>1</v>
      </c>
      <c r="O5" s="78"/>
      <c r="P5" s="78"/>
      <c r="Q5" s="78"/>
      <c r="R5" s="78"/>
      <c r="S5" s="78"/>
      <c r="T5" s="78"/>
      <c r="U5" s="78"/>
      <c r="V5" s="78"/>
    </row>
    <row r="6" spans="1:22" ht="15">
      <c r="A6" s="82" t="s">
        <v>582</v>
      </c>
      <c r="B6" s="78">
        <v>3</v>
      </c>
      <c r="C6" s="82" t="s">
        <v>582</v>
      </c>
      <c r="D6" s="78">
        <v>1</v>
      </c>
      <c r="E6" s="82" t="s">
        <v>2607</v>
      </c>
      <c r="F6" s="78">
        <v>1</v>
      </c>
      <c r="G6" s="82" t="s">
        <v>612</v>
      </c>
      <c r="H6" s="78">
        <v>1</v>
      </c>
      <c r="I6" s="82" t="s">
        <v>634</v>
      </c>
      <c r="J6" s="78">
        <v>1</v>
      </c>
      <c r="K6" s="78"/>
      <c r="L6" s="78"/>
      <c r="M6" s="82" t="s">
        <v>576</v>
      </c>
      <c r="N6" s="78">
        <v>1</v>
      </c>
      <c r="O6" s="78"/>
      <c r="P6" s="78"/>
      <c r="Q6" s="78"/>
      <c r="R6" s="78"/>
      <c r="S6" s="78"/>
      <c r="T6" s="78"/>
      <c r="U6" s="78"/>
      <c r="V6" s="78"/>
    </row>
    <row r="7" spans="1:22" ht="15">
      <c r="A7" s="82" t="s">
        <v>599</v>
      </c>
      <c r="B7" s="78">
        <v>2</v>
      </c>
      <c r="C7" s="82" t="s">
        <v>2600</v>
      </c>
      <c r="D7" s="78">
        <v>1</v>
      </c>
      <c r="E7" s="82" t="s">
        <v>628</v>
      </c>
      <c r="F7" s="78">
        <v>1</v>
      </c>
      <c r="G7" s="82" t="s">
        <v>613</v>
      </c>
      <c r="H7" s="78">
        <v>1</v>
      </c>
      <c r="I7" s="82" t="s">
        <v>598</v>
      </c>
      <c r="J7" s="78">
        <v>1</v>
      </c>
      <c r="K7" s="78"/>
      <c r="L7" s="78"/>
      <c r="M7" s="82" t="s">
        <v>578</v>
      </c>
      <c r="N7" s="78">
        <v>1</v>
      </c>
      <c r="O7" s="78"/>
      <c r="P7" s="78"/>
      <c r="Q7" s="78"/>
      <c r="R7" s="78"/>
      <c r="S7" s="78"/>
      <c r="T7" s="78"/>
      <c r="U7" s="78"/>
      <c r="V7" s="78"/>
    </row>
    <row r="8" spans="1:22" ht="15">
      <c r="A8" s="82" t="s">
        <v>633</v>
      </c>
      <c r="B8" s="78">
        <v>2</v>
      </c>
      <c r="C8" s="82" t="s">
        <v>2601</v>
      </c>
      <c r="D8" s="78">
        <v>1</v>
      </c>
      <c r="E8" s="82" t="s">
        <v>2608</v>
      </c>
      <c r="F8" s="78">
        <v>1</v>
      </c>
      <c r="G8" s="82" t="s">
        <v>614</v>
      </c>
      <c r="H8" s="78">
        <v>1</v>
      </c>
      <c r="I8" s="82" t="s">
        <v>579</v>
      </c>
      <c r="J8" s="78">
        <v>1</v>
      </c>
      <c r="K8" s="78"/>
      <c r="L8" s="78"/>
      <c r="M8" s="82" t="s">
        <v>586</v>
      </c>
      <c r="N8" s="78">
        <v>1</v>
      </c>
      <c r="O8" s="78"/>
      <c r="P8" s="78"/>
      <c r="Q8" s="78"/>
      <c r="R8" s="78"/>
      <c r="S8" s="78"/>
      <c r="T8" s="78"/>
      <c r="U8" s="78"/>
      <c r="V8" s="78"/>
    </row>
    <row r="9" spans="1:22" ht="15">
      <c r="A9" s="82" t="s">
        <v>570</v>
      </c>
      <c r="B9" s="78">
        <v>2</v>
      </c>
      <c r="C9" s="82" t="s">
        <v>591</v>
      </c>
      <c r="D9" s="78">
        <v>1</v>
      </c>
      <c r="E9" s="82" t="s">
        <v>579</v>
      </c>
      <c r="F9" s="78">
        <v>1</v>
      </c>
      <c r="G9" s="82" t="s">
        <v>596</v>
      </c>
      <c r="H9" s="78">
        <v>1</v>
      </c>
      <c r="I9" s="82" t="s">
        <v>564</v>
      </c>
      <c r="J9" s="78">
        <v>1</v>
      </c>
      <c r="K9" s="78"/>
      <c r="L9" s="78"/>
      <c r="M9" s="82" t="s">
        <v>584</v>
      </c>
      <c r="N9" s="78">
        <v>1</v>
      </c>
      <c r="O9" s="78"/>
      <c r="P9" s="78"/>
      <c r="Q9" s="78"/>
      <c r="R9" s="78"/>
      <c r="S9" s="78"/>
      <c r="T9" s="78"/>
      <c r="U9" s="78"/>
      <c r="V9" s="78"/>
    </row>
    <row r="10" spans="1:22" ht="15">
      <c r="A10" s="82" t="s">
        <v>579</v>
      </c>
      <c r="B10" s="78">
        <v>2</v>
      </c>
      <c r="C10" s="82" t="s">
        <v>593</v>
      </c>
      <c r="D10" s="78">
        <v>1</v>
      </c>
      <c r="E10" s="82" t="s">
        <v>2609</v>
      </c>
      <c r="F10" s="78">
        <v>1</v>
      </c>
      <c r="G10" s="82" t="s">
        <v>563</v>
      </c>
      <c r="H10" s="78">
        <v>1</v>
      </c>
      <c r="I10" s="78"/>
      <c r="J10" s="78"/>
      <c r="K10" s="78"/>
      <c r="L10" s="78"/>
      <c r="M10" s="82" t="s">
        <v>585</v>
      </c>
      <c r="N10" s="78">
        <v>1</v>
      </c>
      <c r="O10" s="78"/>
      <c r="P10" s="78"/>
      <c r="Q10" s="78"/>
      <c r="R10" s="78"/>
      <c r="S10" s="78"/>
      <c r="T10" s="78"/>
      <c r="U10" s="78"/>
      <c r="V10" s="78"/>
    </row>
    <row r="11" spans="1:22" ht="15">
      <c r="A11" s="82" t="s">
        <v>611</v>
      </c>
      <c r="B11" s="78">
        <v>2</v>
      </c>
      <c r="C11" s="82" t="s">
        <v>624</v>
      </c>
      <c r="D11" s="78">
        <v>1</v>
      </c>
      <c r="E11" s="82" t="s">
        <v>2610</v>
      </c>
      <c r="F11" s="78">
        <v>1</v>
      </c>
      <c r="G11" s="82" t="s">
        <v>602</v>
      </c>
      <c r="H11" s="78">
        <v>1</v>
      </c>
      <c r="I11" s="78"/>
      <c r="J11" s="78"/>
      <c r="K11" s="78"/>
      <c r="L11" s="78"/>
      <c r="M11" s="82" t="s">
        <v>587</v>
      </c>
      <c r="N11" s="78">
        <v>1</v>
      </c>
      <c r="O11" s="78"/>
      <c r="P11" s="78"/>
      <c r="Q11" s="78"/>
      <c r="R11" s="78"/>
      <c r="S11" s="78"/>
      <c r="T11" s="78"/>
      <c r="U11" s="78"/>
      <c r="V11" s="78"/>
    </row>
    <row r="14" spans="1:22" ht="15" customHeight="1">
      <c r="A14" s="13" t="s">
        <v>2638</v>
      </c>
      <c r="B14" s="13" t="s">
        <v>2598</v>
      </c>
      <c r="C14" s="13" t="s">
        <v>2640</v>
      </c>
      <c r="D14" s="13" t="s">
        <v>2603</v>
      </c>
      <c r="E14" s="13" t="s">
        <v>2642</v>
      </c>
      <c r="F14" s="13" t="s">
        <v>2612</v>
      </c>
      <c r="G14" s="13" t="s">
        <v>2645</v>
      </c>
      <c r="H14" s="13" t="s">
        <v>2614</v>
      </c>
      <c r="I14" s="13" t="s">
        <v>2646</v>
      </c>
      <c r="J14" s="13" t="s">
        <v>2616</v>
      </c>
      <c r="K14" s="13" t="s">
        <v>2647</v>
      </c>
      <c r="L14" s="13" t="s">
        <v>2618</v>
      </c>
      <c r="M14" s="13" t="s">
        <v>2648</v>
      </c>
      <c r="N14" s="13" t="s">
        <v>2620</v>
      </c>
      <c r="O14" s="13" t="s">
        <v>2649</v>
      </c>
      <c r="P14" s="13" t="s">
        <v>2622</v>
      </c>
      <c r="Q14" s="13" t="s">
        <v>2650</v>
      </c>
      <c r="R14" s="13" t="s">
        <v>2624</v>
      </c>
      <c r="S14" s="13" t="s">
        <v>2651</v>
      </c>
      <c r="T14" s="13" t="s">
        <v>2626</v>
      </c>
      <c r="U14" s="13" t="s">
        <v>2652</v>
      </c>
      <c r="V14" s="13" t="s">
        <v>2627</v>
      </c>
    </row>
    <row r="15" spans="1:22" ht="15">
      <c r="A15" s="78" t="s">
        <v>645</v>
      </c>
      <c r="B15" s="78">
        <v>30</v>
      </c>
      <c r="C15" s="78" t="s">
        <v>645</v>
      </c>
      <c r="D15" s="78">
        <v>8</v>
      </c>
      <c r="E15" s="78" t="s">
        <v>639</v>
      </c>
      <c r="F15" s="78">
        <v>7</v>
      </c>
      <c r="G15" s="78" t="s">
        <v>645</v>
      </c>
      <c r="H15" s="78">
        <v>13</v>
      </c>
      <c r="I15" s="78" t="s">
        <v>645</v>
      </c>
      <c r="J15" s="78">
        <v>2</v>
      </c>
      <c r="K15" s="78" t="s">
        <v>636</v>
      </c>
      <c r="L15" s="78">
        <v>2</v>
      </c>
      <c r="M15" s="78" t="s">
        <v>635</v>
      </c>
      <c r="N15" s="78">
        <v>9</v>
      </c>
      <c r="O15" s="78" t="s">
        <v>635</v>
      </c>
      <c r="P15" s="78">
        <v>2</v>
      </c>
      <c r="Q15" s="78" t="s">
        <v>641</v>
      </c>
      <c r="R15" s="78">
        <v>1</v>
      </c>
      <c r="S15" s="78" t="s">
        <v>637</v>
      </c>
      <c r="T15" s="78">
        <v>9</v>
      </c>
      <c r="U15" s="78" t="s">
        <v>653</v>
      </c>
      <c r="V15" s="78">
        <v>1</v>
      </c>
    </row>
    <row r="16" spans="1:22" ht="15">
      <c r="A16" s="78" t="s">
        <v>635</v>
      </c>
      <c r="B16" s="78">
        <v>15</v>
      </c>
      <c r="C16" s="78" t="s">
        <v>641</v>
      </c>
      <c r="D16" s="78">
        <v>4</v>
      </c>
      <c r="E16" s="78" t="s">
        <v>653</v>
      </c>
      <c r="F16" s="78">
        <v>4</v>
      </c>
      <c r="G16" s="78" t="s">
        <v>641</v>
      </c>
      <c r="H16" s="78">
        <v>2</v>
      </c>
      <c r="I16" s="78" t="s">
        <v>663</v>
      </c>
      <c r="J16" s="78">
        <v>2</v>
      </c>
      <c r="K16" s="78" t="s">
        <v>639</v>
      </c>
      <c r="L16" s="78">
        <v>1</v>
      </c>
      <c r="M16" s="78" t="s">
        <v>639</v>
      </c>
      <c r="N16" s="78">
        <v>2</v>
      </c>
      <c r="O16" s="78"/>
      <c r="P16" s="78"/>
      <c r="Q16" s="78"/>
      <c r="R16" s="78"/>
      <c r="S16" s="78"/>
      <c r="T16" s="78"/>
      <c r="U16" s="78"/>
      <c r="V16" s="78"/>
    </row>
    <row r="17" spans="1:22" ht="15">
      <c r="A17" s="78" t="s">
        <v>639</v>
      </c>
      <c r="B17" s="78">
        <v>13</v>
      </c>
      <c r="C17" s="78" t="s">
        <v>635</v>
      </c>
      <c r="D17" s="78">
        <v>2</v>
      </c>
      <c r="E17" s="78" t="s">
        <v>645</v>
      </c>
      <c r="F17" s="78">
        <v>2</v>
      </c>
      <c r="G17" s="78" t="s">
        <v>635</v>
      </c>
      <c r="H17" s="78">
        <v>1</v>
      </c>
      <c r="I17" s="78" t="s">
        <v>662</v>
      </c>
      <c r="J17" s="78">
        <v>1</v>
      </c>
      <c r="K17" s="78"/>
      <c r="L17" s="78"/>
      <c r="M17" s="78" t="s">
        <v>638</v>
      </c>
      <c r="N17" s="78">
        <v>1</v>
      </c>
      <c r="O17" s="78"/>
      <c r="P17" s="78"/>
      <c r="Q17" s="78"/>
      <c r="R17" s="78"/>
      <c r="S17" s="78"/>
      <c r="T17" s="78"/>
      <c r="U17" s="78"/>
      <c r="V17" s="78"/>
    </row>
    <row r="18" spans="1:22" ht="15">
      <c r="A18" s="78" t="s">
        <v>637</v>
      </c>
      <c r="B18" s="78">
        <v>11</v>
      </c>
      <c r="C18" s="78" t="s">
        <v>639</v>
      </c>
      <c r="D18" s="78">
        <v>2</v>
      </c>
      <c r="E18" s="78" t="s">
        <v>2643</v>
      </c>
      <c r="F18" s="78">
        <v>1</v>
      </c>
      <c r="G18" s="78" t="s">
        <v>638</v>
      </c>
      <c r="H18" s="78">
        <v>1</v>
      </c>
      <c r="I18" s="78" t="s">
        <v>641</v>
      </c>
      <c r="J18" s="78">
        <v>1</v>
      </c>
      <c r="K18" s="78"/>
      <c r="L18" s="78"/>
      <c r="M18" s="78" t="s">
        <v>644</v>
      </c>
      <c r="N18" s="78">
        <v>1</v>
      </c>
      <c r="O18" s="78"/>
      <c r="P18" s="78"/>
      <c r="Q18" s="78"/>
      <c r="R18" s="78"/>
      <c r="S18" s="78"/>
      <c r="T18" s="78"/>
      <c r="U18" s="78"/>
      <c r="V18" s="78"/>
    </row>
    <row r="19" spans="1:22" ht="15">
      <c r="A19" s="78" t="s">
        <v>641</v>
      </c>
      <c r="B19" s="78">
        <v>9</v>
      </c>
      <c r="C19" s="78" t="s">
        <v>2641</v>
      </c>
      <c r="D19" s="78">
        <v>1</v>
      </c>
      <c r="E19" s="78" t="s">
        <v>2644</v>
      </c>
      <c r="F19" s="78">
        <v>1</v>
      </c>
      <c r="G19" s="78" t="s">
        <v>637</v>
      </c>
      <c r="H19" s="78">
        <v>1</v>
      </c>
      <c r="I19" s="78" t="s">
        <v>651</v>
      </c>
      <c r="J19" s="78">
        <v>1</v>
      </c>
      <c r="K19" s="78"/>
      <c r="L19" s="78"/>
      <c r="M19" s="78" t="s">
        <v>645</v>
      </c>
      <c r="N19" s="78">
        <v>1</v>
      </c>
      <c r="O19" s="78"/>
      <c r="P19" s="78"/>
      <c r="Q19" s="78"/>
      <c r="R19" s="78"/>
      <c r="S19" s="78"/>
      <c r="T19" s="78"/>
      <c r="U19" s="78"/>
      <c r="V19" s="78"/>
    </row>
    <row r="20" spans="1:22" ht="15">
      <c r="A20" s="78" t="s">
        <v>653</v>
      </c>
      <c r="B20" s="78">
        <v>6</v>
      </c>
      <c r="C20" s="78" t="s">
        <v>650</v>
      </c>
      <c r="D20" s="78">
        <v>1</v>
      </c>
      <c r="E20" s="78" t="s">
        <v>637</v>
      </c>
      <c r="F20" s="78">
        <v>1</v>
      </c>
      <c r="G20" s="78" t="s">
        <v>652</v>
      </c>
      <c r="H20" s="78">
        <v>1</v>
      </c>
      <c r="I20" s="78" t="s">
        <v>639</v>
      </c>
      <c r="J20" s="78">
        <v>1</v>
      </c>
      <c r="K20" s="78"/>
      <c r="L20" s="78"/>
      <c r="M20" s="78"/>
      <c r="N20" s="78"/>
      <c r="O20" s="78"/>
      <c r="P20" s="78"/>
      <c r="Q20" s="78"/>
      <c r="R20" s="78"/>
      <c r="S20" s="78"/>
      <c r="T20" s="78"/>
      <c r="U20" s="78"/>
      <c r="V20" s="78"/>
    </row>
    <row r="21" spans="1:22" ht="15">
      <c r="A21" s="78" t="s">
        <v>663</v>
      </c>
      <c r="B21" s="78">
        <v>2</v>
      </c>
      <c r="C21" s="78" t="s">
        <v>658</v>
      </c>
      <c r="D21" s="78">
        <v>1</v>
      </c>
      <c r="E21" s="78" t="s">
        <v>641</v>
      </c>
      <c r="F21" s="78">
        <v>1</v>
      </c>
      <c r="G21" s="78" t="s">
        <v>653</v>
      </c>
      <c r="H21" s="78">
        <v>1</v>
      </c>
      <c r="I21" s="78" t="s">
        <v>635</v>
      </c>
      <c r="J21" s="78">
        <v>1</v>
      </c>
      <c r="K21" s="78"/>
      <c r="L21" s="78"/>
      <c r="M21" s="78"/>
      <c r="N21" s="78"/>
      <c r="O21" s="78"/>
      <c r="P21" s="78"/>
      <c r="Q21" s="78"/>
      <c r="R21" s="78"/>
      <c r="S21" s="78"/>
      <c r="T21" s="78"/>
      <c r="U21" s="78"/>
      <c r="V21" s="78"/>
    </row>
    <row r="22" spans="1:22" ht="15">
      <c r="A22" s="78" t="s">
        <v>2639</v>
      </c>
      <c r="B22" s="78">
        <v>2</v>
      </c>
      <c r="C22" s="78" t="s">
        <v>649</v>
      </c>
      <c r="D22" s="78">
        <v>1</v>
      </c>
      <c r="E22" s="78" t="s">
        <v>654</v>
      </c>
      <c r="F22" s="78">
        <v>1</v>
      </c>
      <c r="G22" s="78" t="s">
        <v>655</v>
      </c>
      <c r="H22" s="78">
        <v>1</v>
      </c>
      <c r="I22" s="78"/>
      <c r="J22" s="78"/>
      <c r="K22" s="78"/>
      <c r="L22" s="78"/>
      <c r="M22" s="78"/>
      <c r="N22" s="78"/>
      <c r="O22" s="78"/>
      <c r="P22" s="78"/>
      <c r="Q22" s="78"/>
      <c r="R22" s="78"/>
      <c r="S22" s="78"/>
      <c r="T22" s="78"/>
      <c r="U22" s="78"/>
      <c r="V22" s="78"/>
    </row>
    <row r="23" spans="1:22" ht="15">
      <c r="A23" s="78" t="s">
        <v>642</v>
      </c>
      <c r="B23" s="78">
        <v>2</v>
      </c>
      <c r="C23" s="78" t="s">
        <v>640</v>
      </c>
      <c r="D23" s="78">
        <v>1</v>
      </c>
      <c r="E23" s="78" t="s">
        <v>656</v>
      </c>
      <c r="F23" s="78">
        <v>1</v>
      </c>
      <c r="G23" s="78"/>
      <c r="H23" s="78"/>
      <c r="I23" s="78"/>
      <c r="J23" s="78"/>
      <c r="K23" s="78"/>
      <c r="L23" s="78"/>
      <c r="M23" s="78"/>
      <c r="N23" s="78"/>
      <c r="O23" s="78"/>
      <c r="P23" s="78"/>
      <c r="Q23" s="78"/>
      <c r="R23" s="78"/>
      <c r="S23" s="78"/>
      <c r="T23" s="78"/>
      <c r="U23" s="78"/>
      <c r="V23" s="78"/>
    </row>
    <row r="24" spans="1:22" ht="15">
      <c r="A24" s="78" t="s">
        <v>638</v>
      </c>
      <c r="B24" s="78">
        <v>2</v>
      </c>
      <c r="C24" s="78"/>
      <c r="D24" s="78"/>
      <c r="E24" s="78" t="s">
        <v>647</v>
      </c>
      <c r="F24" s="78">
        <v>1</v>
      </c>
      <c r="G24" s="78"/>
      <c r="H24" s="78"/>
      <c r="I24" s="78"/>
      <c r="J24" s="78"/>
      <c r="K24" s="78"/>
      <c r="L24" s="78"/>
      <c r="M24" s="78"/>
      <c r="N24" s="78"/>
      <c r="O24" s="78"/>
      <c r="P24" s="78"/>
      <c r="Q24" s="78"/>
      <c r="R24" s="78"/>
      <c r="S24" s="78"/>
      <c r="T24" s="78"/>
      <c r="U24" s="78"/>
      <c r="V24" s="78"/>
    </row>
    <row r="27" spans="1:22" ht="15" customHeight="1">
      <c r="A27" s="13" t="s">
        <v>2661</v>
      </c>
      <c r="B27" s="13" t="s">
        <v>2598</v>
      </c>
      <c r="C27" s="13" t="s">
        <v>2669</v>
      </c>
      <c r="D27" s="13" t="s">
        <v>2603</v>
      </c>
      <c r="E27" s="13" t="s">
        <v>2673</v>
      </c>
      <c r="F27" s="13" t="s">
        <v>2612</v>
      </c>
      <c r="G27" s="13" t="s">
        <v>2679</v>
      </c>
      <c r="H27" s="13" t="s">
        <v>2614</v>
      </c>
      <c r="I27" s="13" t="s">
        <v>2684</v>
      </c>
      <c r="J27" s="13" t="s">
        <v>2616</v>
      </c>
      <c r="K27" s="13" t="s">
        <v>2688</v>
      </c>
      <c r="L27" s="13" t="s">
        <v>2618</v>
      </c>
      <c r="M27" s="13" t="s">
        <v>2694</v>
      </c>
      <c r="N27" s="13" t="s">
        <v>2620</v>
      </c>
      <c r="O27" s="13" t="s">
        <v>2701</v>
      </c>
      <c r="P27" s="13" t="s">
        <v>2622</v>
      </c>
      <c r="Q27" s="13" t="s">
        <v>2708</v>
      </c>
      <c r="R27" s="13" t="s">
        <v>2624</v>
      </c>
      <c r="S27" s="13" t="s">
        <v>2710</v>
      </c>
      <c r="T27" s="13" t="s">
        <v>2626</v>
      </c>
      <c r="U27" s="13" t="s">
        <v>2711</v>
      </c>
      <c r="V27" s="13" t="s">
        <v>2627</v>
      </c>
    </row>
    <row r="28" spans="1:22" ht="15">
      <c r="A28" s="78" t="s">
        <v>674</v>
      </c>
      <c r="B28" s="78">
        <v>128</v>
      </c>
      <c r="C28" s="78" t="s">
        <v>674</v>
      </c>
      <c r="D28" s="78">
        <v>30</v>
      </c>
      <c r="E28" s="78" t="s">
        <v>674</v>
      </c>
      <c r="F28" s="78">
        <v>22</v>
      </c>
      <c r="G28" s="78" t="s">
        <v>674</v>
      </c>
      <c r="H28" s="78">
        <v>25</v>
      </c>
      <c r="I28" s="78" t="s">
        <v>674</v>
      </c>
      <c r="J28" s="78">
        <v>10</v>
      </c>
      <c r="K28" s="78" t="s">
        <v>674</v>
      </c>
      <c r="L28" s="78">
        <v>12</v>
      </c>
      <c r="M28" s="78" t="s">
        <v>295</v>
      </c>
      <c r="N28" s="78">
        <v>14</v>
      </c>
      <c r="O28" s="78" t="s">
        <v>689</v>
      </c>
      <c r="P28" s="78">
        <v>12</v>
      </c>
      <c r="Q28" s="78" t="s">
        <v>674</v>
      </c>
      <c r="R28" s="78">
        <v>5</v>
      </c>
      <c r="S28" s="78" t="s">
        <v>674</v>
      </c>
      <c r="T28" s="78">
        <v>4</v>
      </c>
      <c r="U28" s="78" t="s">
        <v>308</v>
      </c>
      <c r="V28" s="78">
        <v>8</v>
      </c>
    </row>
    <row r="29" spans="1:22" ht="15">
      <c r="A29" s="78" t="s">
        <v>295</v>
      </c>
      <c r="B29" s="78">
        <v>107</v>
      </c>
      <c r="C29" s="78" t="s">
        <v>295</v>
      </c>
      <c r="D29" s="78">
        <v>20</v>
      </c>
      <c r="E29" s="78" t="s">
        <v>295</v>
      </c>
      <c r="F29" s="78">
        <v>17</v>
      </c>
      <c r="G29" s="78" t="s">
        <v>295</v>
      </c>
      <c r="H29" s="78">
        <v>19</v>
      </c>
      <c r="I29" s="78" t="s">
        <v>295</v>
      </c>
      <c r="J29" s="78">
        <v>3</v>
      </c>
      <c r="K29" s="78" t="s">
        <v>2664</v>
      </c>
      <c r="L29" s="78">
        <v>10</v>
      </c>
      <c r="M29" s="78" t="s">
        <v>674</v>
      </c>
      <c r="N29" s="78">
        <v>7</v>
      </c>
      <c r="O29" s="78" t="s">
        <v>295</v>
      </c>
      <c r="P29" s="78">
        <v>9</v>
      </c>
      <c r="Q29" s="78" t="s">
        <v>295</v>
      </c>
      <c r="R29" s="78">
        <v>2</v>
      </c>
      <c r="S29" s="78" t="s">
        <v>2663</v>
      </c>
      <c r="T29" s="78">
        <v>3</v>
      </c>
      <c r="U29" s="78" t="s">
        <v>295</v>
      </c>
      <c r="V29" s="78">
        <v>8</v>
      </c>
    </row>
    <row r="30" spans="1:22" ht="15">
      <c r="A30" s="78" t="s">
        <v>2662</v>
      </c>
      <c r="B30" s="78">
        <v>22</v>
      </c>
      <c r="C30" s="78" t="s">
        <v>2662</v>
      </c>
      <c r="D30" s="78">
        <v>9</v>
      </c>
      <c r="E30" s="78" t="s">
        <v>2674</v>
      </c>
      <c r="F30" s="78">
        <v>6</v>
      </c>
      <c r="G30" s="78" t="s">
        <v>2680</v>
      </c>
      <c r="H30" s="78">
        <v>4</v>
      </c>
      <c r="I30" s="78" t="s">
        <v>307</v>
      </c>
      <c r="J30" s="78">
        <v>3</v>
      </c>
      <c r="K30" s="78" t="s">
        <v>295</v>
      </c>
      <c r="L30" s="78">
        <v>9</v>
      </c>
      <c r="M30" s="78" t="s">
        <v>2662</v>
      </c>
      <c r="N30" s="78">
        <v>4</v>
      </c>
      <c r="O30" s="78" t="s">
        <v>2702</v>
      </c>
      <c r="P30" s="78">
        <v>9</v>
      </c>
      <c r="Q30" s="78" t="s">
        <v>2709</v>
      </c>
      <c r="R30" s="78">
        <v>1</v>
      </c>
      <c r="S30" s="78" t="s">
        <v>2680</v>
      </c>
      <c r="T30" s="78">
        <v>1</v>
      </c>
      <c r="U30" s="78" t="s">
        <v>2712</v>
      </c>
      <c r="V30" s="78">
        <v>1</v>
      </c>
    </row>
    <row r="31" spans="1:22" ht="15">
      <c r="A31" s="78" t="s">
        <v>2663</v>
      </c>
      <c r="B31" s="78">
        <v>13</v>
      </c>
      <c r="C31" s="78" t="s">
        <v>2668</v>
      </c>
      <c r="D31" s="78">
        <v>5</v>
      </c>
      <c r="E31" s="78" t="s">
        <v>2675</v>
      </c>
      <c r="F31" s="78">
        <v>5</v>
      </c>
      <c r="G31" s="78" t="s">
        <v>2663</v>
      </c>
      <c r="H31" s="78">
        <v>3</v>
      </c>
      <c r="I31" s="78" t="s">
        <v>678</v>
      </c>
      <c r="J31" s="78">
        <v>2</v>
      </c>
      <c r="K31" s="78" t="s">
        <v>2667</v>
      </c>
      <c r="L31" s="78">
        <v>8</v>
      </c>
      <c r="M31" s="78" t="s">
        <v>2695</v>
      </c>
      <c r="N31" s="78">
        <v>3</v>
      </c>
      <c r="O31" s="78" t="s">
        <v>674</v>
      </c>
      <c r="P31" s="78">
        <v>7</v>
      </c>
      <c r="Q31" s="78" t="s">
        <v>316</v>
      </c>
      <c r="R31" s="78">
        <v>1</v>
      </c>
      <c r="S31" s="78"/>
      <c r="T31" s="78"/>
      <c r="U31" s="78" t="s">
        <v>2704</v>
      </c>
      <c r="V31" s="78">
        <v>1</v>
      </c>
    </row>
    <row r="32" spans="1:22" ht="15">
      <c r="A32" s="78" t="s">
        <v>689</v>
      </c>
      <c r="B32" s="78">
        <v>12</v>
      </c>
      <c r="C32" s="78" t="s">
        <v>2670</v>
      </c>
      <c r="D32" s="78">
        <v>4</v>
      </c>
      <c r="E32" s="78" t="s">
        <v>2676</v>
      </c>
      <c r="F32" s="78">
        <v>5</v>
      </c>
      <c r="G32" s="78" t="s">
        <v>2681</v>
      </c>
      <c r="H32" s="78">
        <v>2</v>
      </c>
      <c r="I32" s="78" t="s">
        <v>2685</v>
      </c>
      <c r="J32" s="78">
        <v>2</v>
      </c>
      <c r="K32" s="78" t="s">
        <v>2665</v>
      </c>
      <c r="L32" s="78">
        <v>8</v>
      </c>
      <c r="M32" s="78" t="s">
        <v>2696</v>
      </c>
      <c r="N32" s="78">
        <v>3</v>
      </c>
      <c r="O32" s="78" t="s">
        <v>2703</v>
      </c>
      <c r="P32" s="78">
        <v>7</v>
      </c>
      <c r="Q32" s="78" t="s">
        <v>2670</v>
      </c>
      <c r="R32" s="78">
        <v>1</v>
      </c>
      <c r="S32" s="78"/>
      <c r="T32" s="78"/>
      <c r="U32" s="78" t="s">
        <v>674</v>
      </c>
      <c r="V32" s="78">
        <v>1</v>
      </c>
    </row>
    <row r="33" spans="1:22" ht="15">
      <c r="A33" s="78" t="s">
        <v>2664</v>
      </c>
      <c r="B33" s="78">
        <v>11</v>
      </c>
      <c r="C33" s="78" t="s">
        <v>2666</v>
      </c>
      <c r="D33" s="78">
        <v>4</v>
      </c>
      <c r="E33" s="78" t="s">
        <v>2677</v>
      </c>
      <c r="F33" s="78">
        <v>5</v>
      </c>
      <c r="G33" s="78" t="s">
        <v>2666</v>
      </c>
      <c r="H33" s="78">
        <v>2</v>
      </c>
      <c r="I33" s="78" t="s">
        <v>2670</v>
      </c>
      <c r="J33" s="78">
        <v>1</v>
      </c>
      <c r="K33" s="78" t="s">
        <v>2689</v>
      </c>
      <c r="L33" s="78">
        <v>7</v>
      </c>
      <c r="M33" s="78" t="s">
        <v>2697</v>
      </c>
      <c r="N33" s="78">
        <v>3</v>
      </c>
      <c r="O33" s="78" t="s">
        <v>2704</v>
      </c>
      <c r="P33" s="78">
        <v>7</v>
      </c>
      <c r="Q33" s="78"/>
      <c r="R33" s="78"/>
      <c r="S33" s="78"/>
      <c r="T33" s="78"/>
      <c r="U33" s="78" t="s">
        <v>2713</v>
      </c>
      <c r="V33" s="78">
        <v>1</v>
      </c>
    </row>
    <row r="34" spans="1:22" ht="15">
      <c r="A34" s="78" t="s">
        <v>2665</v>
      </c>
      <c r="B34" s="78">
        <v>10</v>
      </c>
      <c r="C34" s="78" t="s">
        <v>2671</v>
      </c>
      <c r="D34" s="78">
        <v>3</v>
      </c>
      <c r="E34" s="78" t="s">
        <v>2678</v>
      </c>
      <c r="F34" s="78">
        <v>5</v>
      </c>
      <c r="G34" s="78" t="s">
        <v>2670</v>
      </c>
      <c r="H34" s="78">
        <v>2</v>
      </c>
      <c r="I34" s="78" t="s">
        <v>2686</v>
      </c>
      <c r="J34" s="78">
        <v>1</v>
      </c>
      <c r="K34" s="78" t="s">
        <v>2690</v>
      </c>
      <c r="L34" s="78">
        <v>5</v>
      </c>
      <c r="M34" s="78" t="s">
        <v>2698</v>
      </c>
      <c r="N34" s="78">
        <v>2</v>
      </c>
      <c r="O34" s="78" t="s">
        <v>2705</v>
      </c>
      <c r="P34" s="78">
        <v>6</v>
      </c>
      <c r="Q34" s="78"/>
      <c r="R34" s="78"/>
      <c r="S34" s="78"/>
      <c r="T34" s="78"/>
      <c r="U34" s="78" t="s">
        <v>302</v>
      </c>
      <c r="V34" s="78">
        <v>1</v>
      </c>
    </row>
    <row r="35" spans="1:22" ht="15">
      <c r="A35" s="78" t="s">
        <v>2666</v>
      </c>
      <c r="B35" s="78">
        <v>10</v>
      </c>
      <c r="C35" s="78" t="s">
        <v>678</v>
      </c>
      <c r="D35" s="78">
        <v>3</v>
      </c>
      <c r="E35" s="78" t="s">
        <v>749</v>
      </c>
      <c r="F35" s="78">
        <v>4</v>
      </c>
      <c r="G35" s="78" t="s">
        <v>2682</v>
      </c>
      <c r="H35" s="78">
        <v>2</v>
      </c>
      <c r="I35" s="78" t="s">
        <v>2687</v>
      </c>
      <c r="J35" s="78">
        <v>1</v>
      </c>
      <c r="K35" s="78" t="s">
        <v>2691</v>
      </c>
      <c r="L35" s="78">
        <v>4</v>
      </c>
      <c r="M35" s="78" t="s">
        <v>2663</v>
      </c>
      <c r="N35" s="78">
        <v>2</v>
      </c>
      <c r="O35" s="78" t="s">
        <v>309</v>
      </c>
      <c r="P35" s="78">
        <v>5</v>
      </c>
      <c r="Q35" s="78"/>
      <c r="R35" s="78"/>
      <c r="S35" s="78"/>
      <c r="T35" s="78"/>
      <c r="U35" s="78" t="s">
        <v>678</v>
      </c>
      <c r="V35" s="78">
        <v>1</v>
      </c>
    </row>
    <row r="36" spans="1:22" ht="15">
      <c r="A36" s="78" t="s">
        <v>2667</v>
      </c>
      <c r="B36" s="78">
        <v>9</v>
      </c>
      <c r="C36" s="78" t="s">
        <v>2672</v>
      </c>
      <c r="D36" s="78">
        <v>3</v>
      </c>
      <c r="E36" s="78" t="s">
        <v>2662</v>
      </c>
      <c r="F36" s="78">
        <v>4</v>
      </c>
      <c r="G36" s="78" t="s">
        <v>2683</v>
      </c>
      <c r="H36" s="78">
        <v>2</v>
      </c>
      <c r="I36" s="78" t="s">
        <v>2662</v>
      </c>
      <c r="J36" s="78">
        <v>1</v>
      </c>
      <c r="K36" s="78" t="s">
        <v>2692</v>
      </c>
      <c r="L36" s="78">
        <v>4</v>
      </c>
      <c r="M36" s="78" t="s">
        <v>2699</v>
      </c>
      <c r="N36" s="78">
        <v>2</v>
      </c>
      <c r="O36" s="78" t="s">
        <v>2706</v>
      </c>
      <c r="P36" s="78">
        <v>2</v>
      </c>
      <c r="Q36" s="78"/>
      <c r="R36" s="78"/>
      <c r="S36" s="78"/>
      <c r="T36" s="78"/>
      <c r="U36" s="78"/>
      <c r="V36" s="78"/>
    </row>
    <row r="37" spans="1:22" ht="15">
      <c r="A37" s="78" t="s">
        <v>2668</v>
      </c>
      <c r="B37" s="78">
        <v>9</v>
      </c>
      <c r="C37" s="78" t="s">
        <v>2663</v>
      </c>
      <c r="D37" s="78">
        <v>2</v>
      </c>
      <c r="E37" s="78" t="s">
        <v>708</v>
      </c>
      <c r="F37" s="78">
        <v>4</v>
      </c>
      <c r="G37" s="78" t="s">
        <v>2668</v>
      </c>
      <c r="H37" s="78">
        <v>2</v>
      </c>
      <c r="I37" s="78" t="s">
        <v>2663</v>
      </c>
      <c r="J37" s="78">
        <v>1</v>
      </c>
      <c r="K37" s="78" t="s">
        <v>2693</v>
      </c>
      <c r="L37" s="78">
        <v>3</v>
      </c>
      <c r="M37" s="78" t="s">
        <v>2700</v>
      </c>
      <c r="N37" s="78">
        <v>2</v>
      </c>
      <c r="O37" s="78" t="s">
        <v>2707</v>
      </c>
      <c r="P37" s="78">
        <v>2</v>
      </c>
      <c r="Q37" s="78"/>
      <c r="R37" s="78"/>
      <c r="S37" s="78"/>
      <c r="T37" s="78"/>
      <c r="U37" s="78"/>
      <c r="V37" s="78"/>
    </row>
    <row r="40" spans="1:22" ht="15" customHeight="1">
      <c r="A40" s="13" t="s">
        <v>2727</v>
      </c>
      <c r="B40" s="13" t="s">
        <v>2598</v>
      </c>
      <c r="C40" s="13" t="s">
        <v>2735</v>
      </c>
      <c r="D40" s="13" t="s">
        <v>2603</v>
      </c>
      <c r="E40" s="13" t="s">
        <v>2740</v>
      </c>
      <c r="F40" s="13" t="s">
        <v>2612</v>
      </c>
      <c r="G40" s="13" t="s">
        <v>2744</v>
      </c>
      <c r="H40" s="13" t="s">
        <v>2614</v>
      </c>
      <c r="I40" s="13" t="s">
        <v>2749</v>
      </c>
      <c r="J40" s="13" t="s">
        <v>2616</v>
      </c>
      <c r="K40" s="13" t="s">
        <v>2756</v>
      </c>
      <c r="L40" s="13" t="s">
        <v>2618</v>
      </c>
      <c r="M40" s="13" t="s">
        <v>2763</v>
      </c>
      <c r="N40" s="13" t="s">
        <v>2620</v>
      </c>
      <c r="O40" s="13" t="s">
        <v>2770</v>
      </c>
      <c r="P40" s="13" t="s">
        <v>2622</v>
      </c>
      <c r="Q40" s="13" t="s">
        <v>2780</v>
      </c>
      <c r="R40" s="13" t="s">
        <v>2624</v>
      </c>
      <c r="S40" s="13" t="s">
        <v>2785</v>
      </c>
      <c r="T40" s="13" t="s">
        <v>2626</v>
      </c>
      <c r="U40" s="13" t="s">
        <v>2794</v>
      </c>
      <c r="V40" s="13" t="s">
        <v>2627</v>
      </c>
    </row>
    <row r="41" spans="1:22" ht="15">
      <c r="A41" s="84" t="s">
        <v>2728</v>
      </c>
      <c r="B41" s="84">
        <v>113</v>
      </c>
      <c r="C41" s="84" t="s">
        <v>2666</v>
      </c>
      <c r="D41" s="84">
        <v>34</v>
      </c>
      <c r="E41" s="84" t="s">
        <v>1469</v>
      </c>
      <c r="F41" s="84">
        <v>40</v>
      </c>
      <c r="G41" s="84" t="s">
        <v>1469</v>
      </c>
      <c r="H41" s="84">
        <v>40</v>
      </c>
      <c r="I41" s="84" t="s">
        <v>674</v>
      </c>
      <c r="J41" s="84">
        <v>15</v>
      </c>
      <c r="K41" s="84" t="s">
        <v>2733</v>
      </c>
      <c r="L41" s="84">
        <v>12</v>
      </c>
      <c r="M41" s="84" t="s">
        <v>2734</v>
      </c>
      <c r="N41" s="84">
        <v>14</v>
      </c>
      <c r="O41" s="84" t="s">
        <v>2771</v>
      </c>
      <c r="P41" s="84">
        <v>20</v>
      </c>
      <c r="Q41" s="84" t="s">
        <v>2733</v>
      </c>
      <c r="R41" s="84">
        <v>5</v>
      </c>
      <c r="S41" s="84" t="s">
        <v>2663</v>
      </c>
      <c r="T41" s="84">
        <v>9</v>
      </c>
      <c r="U41" s="84" t="s">
        <v>1469</v>
      </c>
      <c r="V41" s="84">
        <v>20</v>
      </c>
    </row>
    <row r="42" spans="1:22" ht="15">
      <c r="A42" s="84" t="s">
        <v>2729</v>
      </c>
      <c r="B42" s="84">
        <v>5</v>
      </c>
      <c r="C42" s="84" t="s">
        <v>2733</v>
      </c>
      <c r="D42" s="84">
        <v>30</v>
      </c>
      <c r="E42" s="84" t="s">
        <v>2733</v>
      </c>
      <c r="F42" s="84">
        <v>17</v>
      </c>
      <c r="G42" s="84" t="s">
        <v>2734</v>
      </c>
      <c r="H42" s="84">
        <v>19</v>
      </c>
      <c r="I42" s="84" t="s">
        <v>2733</v>
      </c>
      <c r="J42" s="84">
        <v>9</v>
      </c>
      <c r="K42" s="84" t="s">
        <v>2757</v>
      </c>
      <c r="L42" s="84">
        <v>10</v>
      </c>
      <c r="M42" s="84" t="s">
        <v>2733</v>
      </c>
      <c r="N42" s="84">
        <v>7</v>
      </c>
      <c r="O42" s="84" t="s">
        <v>2772</v>
      </c>
      <c r="P42" s="84">
        <v>14</v>
      </c>
      <c r="Q42" s="84" t="s">
        <v>2781</v>
      </c>
      <c r="R42" s="84">
        <v>4</v>
      </c>
      <c r="S42" s="84" t="s">
        <v>2786</v>
      </c>
      <c r="T42" s="84">
        <v>9</v>
      </c>
      <c r="U42" s="84" t="s">
        <v>2795</v>
      </c>
      <c r="V42" s="84">
        <v>8</v>
      </c>
    </row>
    <row r="43" spans="1:22" ht="15">
      <c r="A43" s="84" t="s">
        <v>2730</v>
      </c>
      <c r="B43" s="84">
        <v>0</v>
      </c>
      <c r="C43" s="84" t="s">
        <v>295</v>
      </c>
      <c r="D43" s="84">
        <v>25</v>
      </c>
      <c r="E43" s="84" t="s">
        <v>2734</v>
      </c>
      <c r="F43" s="84">
        <v>17</v>
      </c>
      <c r="G43" s="84" t="s">
        <v>2733</v>
      </c>
      <c r="H43" s="84">
        <v>17</v>
      </c>
      <c r="I43" s="84" t="s">
        <v>2750</v>
      </c>
      <c r="J43" s="84">
        <v>7</v>
      </c>
      <c r="K43" s="84" t="s">
        <v>2734</v>
      </c>
      <c r="L43" s="84">
        <v>9</v>
      </c>
      <c r="M43" s="84" t="s">
        <v>674</v>
      </c>
      <c r="N43" s="84">
        <v>4</v>
      </c>
      <c r="O43" s="84" t="s">
        <v>2773</v>
      </c>
      <c r="P43" s="84">
        <v>13</v>
      </c>
      <c r="Q43" s="84" t="s">
        <v>2782</v>
      </c>
      <c r="R43" s="84">
        <v>4</v>
      </c>
      <c r="S43" s="84" t="s">
        <v>2787</v>
      </c>
      <c r="T43" s="84">
        <v>9</v>
      </c>
      <c r="U43" s="84" t="s">
        <v>2734</v>
      </c>
      <c r="V43" s="84">
        <v>8</v>
      </c>
    </row>
    <row r="44" spans="1:22" ht="15">
      <c r="A44" s="84" t="s">
        <v>2731</v>
      </c>
      <c r="B44" s="84">
        <v>5067</v>
      </c>
      <c r="C44" s="84" t="s">
        <v>2734</v>
      </c>
      <c r="D44" s="84">
        <v>20</v>
      </c>
      <c r="E44" s="84" t="s">
        <v>674</v>
      </c>
      <c r="F44" s="84">
        <v>15</v>
      </c>
      <c r="G44" s="84" t="s">
        <v>303</v>
      </c>
      <c r="H44" s="84">
        <v>13</v>
      </c>
      <c r="I44" s="84" t="s">
        <v>2668</v>
      </c>
      <c r="J44" s="84">
        <v>7</v>
      </c>
      <c r="K44" s="84" t="s">
        <v>2758</v>
      </c>
      <c r="L44" s="84">
        <v>8</v>
      </c>
      <c r="M44" s="84" t="s">
        <v>2764</v>
      </c>
      <c r="N44" s="84">
        <v>4</v>
      </c>
      <c r="O44" s="84" t="s">
        <v>2774</v>
      </c>
      <c r="P44" s="84">
        <v>12</v>
      </c>
      <c r="Q44" s="84" t="s">
        <v>2783</v>
      </c>
      <c r="R44" s="84">
        <v>4</v>
      </c>
      <c r="S44" s="84" t="s">
        <v>2788</v>
      </c>
      <c r="T44" s="84">
        <v>9</v>
      </c>
      <c r="U44" s="84" t="s">
        <v>2796</v>
      </c>
      <c r="V44" s="84">
        <v>8</v>
      </c>
    </row>
    <row r="45" spans="1:22" ht="15">
      <c r="A45" s="84" t="s">
        <v>2732</v>
      </c>
      <c r="B45" s="84">
        <v>5185</v>
      </c>
      <c r="C45" s="84" t="s">
        <v>2736</v>
      </c>
      <c r="D45" s="84">
        <v>13</v>
      </c>
      <c r="E45" s="84" t="s">
        <v>306</v>
      </c>
      <c r="F45" s="84">
        <v>13</v>
      </c>
      <c r="G45" s="84" t="s">
        <v>306</v>
      </c>
      <c r="H45" s="84">
        <v>8</v>
      </c>
      <c r="I45" s="84" t="s">
        <v>2751</v>
      </c>
      <c r="J45" s="84">
        <v>5</v>
      </c>
      <c r="K45" s="84" t="s">
        <v>2759</v>
      </c>
      <c r="L45" s="84">
        <v>8</v>
      </c>
      <c r="M45" s="84" t="s">
        <v>2765</v>
      </c>
      <c r="N45" s="84">
        <v>3</v>
      </c>
      <c r="O45" s="84" t="s">
        <v>2734</v>
      </c>
      <c r="P45" s="84">
        <v>9</v>
      </c>
      <c r="Q45" s="84" t="s">
        <v>2784</v>
      </c>
      <c r="R45" s="84">
        <v>4</v>
      </c>
      <c r="S45" s="84" t="s">
        <v>2789</v>
      </c>
      <c r="T45" s="84">
        <v>9</v>
      </c>
      <c r="U45" s="84" t="s">
        <v>2746</v>
      </c>
      <c r="V45" s="84">
        <v>7</v>
      </c>
    </row>
    <row r="46" spans="1:22" ht="15">
      <c r="A46" s="84" t="s">
        <v>2733</v>
      </c>
      <c r="B46" s="84">
        <v>114</v>
      </c>
      <c r="C46" s="84" t="s">
        <v>2737</v>
      </c>
      <c r="D46" s="84">
        <v>12</v>
      </c>
      <c r="E46" s="84" t="s">
        <v>303</v>
      </c>
      <c r="F46" s="84">
        <v>13</v>
      </c>
      <c r="G46" s="84" t="s">
        <v>2745</v>
      </c>
      <c r="H46" s="84">
        <v>8</v>
      </c>
      <c r="I46" s="84" t="s">
        <v>2752</v>
      </c>
      <c r="J46" s="84">
        <v>5</v>
      </c>
      <c r="K46" s="84" t="s">
        <v>2760</v>
      </c>
      <c r="L46" s="84">
        <v>7</v>
      </c>
      <c r="M46" s="84" t="s">
        <v>2766</v>
      </c>
      <c r="N46" s="84">
        <v>3</v>
      </c>
      <c r="O46" s="84" t="s">
        <v>2775</v>
      </c>
      <c r="P46" s="84">
        <v>9</v>
      </c>
      <c r="Q46" s="84" t="s">
        <v>361</v>
      </c>
      <c r="R46" s="84">
        <v>4</v>
      </c>
      <c r="S46" s="84" t="s">
        <v>2790</v>
      </c>
      <c r="T46" s="84">
        <v>9</v>
      </c>
      <c r="U46" s="84" t="s">
        <v>308</v>
      </c>
      <c r="V46" s="84">
        <v>6</v>
      </c>
    </row>
    <row r="47" spans="1:22" ht="15">
      <c r="A47" s="84" t="s">
        <v>1469</v>
      </c>
      <c r="B47" s="84">
        <v>113</v>
      </c>
      <c r="C47" s="84" t="s">
        <v>2668</v>
      </c>
      <c r="D47" s="84">
        <v>12</v>
      </c>
      <c r="E47" s="84" t="s">
        <v>295</v>
      </c>
      <c r="F47" s="84">
        <v>10</v>
      </c>
      <c r="G47" s="84" t="s">
        <v>2746</v>
      </c>
      <c r="H47" s="84">
        <v>5</v>
      </c>
      <c r="I47" s="84" t="s">
        <v>2753</v>
      </c>
      <c r="J47" s="84">
        <v>5</v>
      </c>
      <c r="K47" s="84" t="s">
        <v>295</v>
      </c>
      <c r="L47" s="84">
        <v>6</v>
      </c>
      <c r="M47" s="84" t="s">
        <v>2767</v>
      </c>
      <c r="N47" s="84">
        <v>3</v>
      </c>
      <c r="O47" s="84" t="s">
        <v>2776</v>
      </c>
      <c r="P47" s="84">
        <v>8</v>
      </c>
      <c r="Q47" s="84" t="s">
        <v>360</v>
      </c>
      <c r="R47" s="84">
        <v>4</v>
      </c>
      <c r="S47" s="84" t="s">
        <v>2791</v>
      </c>
      <c r="T47" s="84">
        <v>9</v>
      </c>
      <c r="U47" s="84" t="s">
        <v>2797</v>
      </c>
      <c r="V47" s="84">
        <v>5</v>
      </c>
    </row>
    <row r="48" spans="1:22" ht="15">
      <c r="A48" s="84" t="s">
        <v>2734</v>
      </c>
      <c r="B48" s="84">
        <v>107</v>
      </c>
      <c r="C48" s="84" t="s">
        <v>674</v>
      </c>
      <c r="D48" s="84">
        <v>12</v>
      </c>
      <c r="E48" s="84" t="s">
        <v>2741</v>
      </c>
      <c r="F48" s="84">
        <v>6</v>
      </c>
      <c r="G48" s="84" t="s">
        <v>674</v>
      </c>
      <c r="H48" s="84">
        <v>5</v>
      </c>
      <c r="I48" s="84" t="s">
        <v>2683</v>
      </c>
      <c r="J48" s="84">
        <v>5</v>
      </c>
      <c r="K48" s="84" t="s">
        <v>2761</v>
      </c>
      <c r="L48" s="84">
        <v>5</v>
      </c>
      <c r="M48" s="84" t="s">
        <v>2662</v>
      </c>
      <c r="N48" s="84">
        <v>2</v>
      </c>
      <c r="O48" s="84" t="s">
        <v>2777</v>
      </c>
      <c r="P48" s="84">
        <v>7</v>
      </c>
      <c r="Q48" s="84" t="s">
        <v>359</v>
      </c>
      <c r="R48" s="84">
        <v>4</v>
      </c>
      <c r="S48" s="84" t="s">
        <v>2792</v>
      </c>
      <c r="T48" s="84">
        <v>9</v>
      </c>
      <c r="U48" s="84" t="s">
        <v>2798</v>
      </c>
      <c r="V48" s="84">
        <v>5</v>
      </c>
    </row>
    <row r="49" spans="1:22" ht="15">
      <c r="A49" s="84" t="s">
        <v>674</v>
      </c>
      <c r="B49" s="84">
        <v>66</v>
      </c>
      <c r="C49" s="84" t="s">
        <v>2738</v>
      </c>
      <c r="D49" s="84">
        <v>11</v>
      </c>
      <c r="E49" s="84" t="s">
        <v>2742</v>
      </c>
      <c r="F49" s="84">
        <v>6</v>
      </c>
      <c r="G49" s="84" t="s">
        <v>2747</v>
      </c>
      <c r="H49" s="84">
        <v>5</v>
      </c>
      <c r="I49" s="84" t="s">
        <v>2754</v>
      </c>
      <c r="J49" s="84">
        <v>5</v>
      </c>
      <c r="K49" s="84" t="s">
        <v>333</v>
      </c>
      <c r="L49" s="84">
        <v>5</v>
      </c>
      <c r="M49" s="84" t="s">
        <v>2768</v>
      </c>
      <c r="N49" s="84">
        <v>2</v>
      </c>
      <c r="O49" s="84" t="s">
        <v>2778</v>
      </c>
      <c r="P49" s="84">
        <v>7</v>
      </c>
      <c r="Q49" s="84" t="s">
        <v>358</v>
      </c>
      <c r="R49" s="84">
        <v>4</v>
      </c>
      <c r="S49" s="84" t="s">
        <v>2793</v>
      </c>
      <c r="T49" s="84">
        <v>9</v>
      </c>
      <c r="U49" s="84" t="s">
        <v>2799</v>
      </c>
      <c r="V49" s="84">
        <v>5</v>
      </c>
    </row>
    <row r="50" spans="1:22" ht="15">
      <c r="A50" s="84" t="s">
        <v>295</v>
      </c>
      <c r="B50" s="84">
        <v>53</v>
      </c>
      <c r="C50" s="84" t="s">
        <v>2739</v>
      </c>
      <c r="D50" s="84">
        <v>10</v>
      </c>
      <c r="E50" s="84" t="s">
        <v>2743</v>
      </c>
      <c r="F50" s="84">
        <v>6</v>
      </c>
      <c r="G50" s="84" t="s">
        <v>2748</v>
      </c>
      <c r="H50" s="84">
        <v>5</v>
      </c>
      <c r="I50" s="84" t="s">
        <v>2755</v>
      </c>
      <c r="J50" s="84">
        <v>5</v>
      </c>
      <c r="K50" s="84" t="s">
        <v>2762</v>
      </c>
      <c r="L50" s="84">
        <v>4</v>
      </c>
      <c r="M50" s="84" t="s">
        <v>2769</v>
      </c>
      <c r="N50" s="84">
        <v>2</v>
      </c>
      <c r="O50" s="84" t="s">
        <v>2779</v>
      </c>
      <c r="P50" s="84">
        <v>7</v>
      </c>
      <c r="Q50" s="84" t="s">
        <v>357</v>
      </c>
      <c r="R50" s="84">
        <v>4</v>
      </c>
      <c r="S50" s="84" t="s">
        <v>215</v>
      </c>
      <c r="T50" s="84">
        <v>7</v>
      </c>
      <c r="U50" s="84" t="s">
        <v>2800</v>
      </c>
      <c r="V50" s="84">
        <v>5</v>
      </c>
    </row>
    <row r="53" spans="1:22" ht="15" customHeight="1">
      <c r="A53" s="13" t="s">
        <v>2817</v>
      </c>
      <c r="B53" s="13" t="s">
        <v>2598</v>
      </c>
      <c r="C53" s="13" t="s">
        <v>2828</v>
      </c>
      <c r="D53" s="13" t="s">
        <v>2603</v>
      </c>
      <c r="E53" s="13" t="s">
        <v>2837</v>
      </c>
      <c r="F53" s="13" t="s">
        <v>2612</v>
      </c>
      <c r="G53" s="13" t="s">
        <v>2845</v>
      </c>
      <c r="H53" s="13" t="s">
        <v>2614</v>
      </c>
      <c r="I53" s="13" t="s">
        <v>2856</v>
      </c>
      <c r="J53" s="13" t="s">
        <v>2616</v>
      </c>
      <c r="K53" s="13" t="s">
        <v>2867</v>
      </c>
      <c r="L53" s="13" t="s">
        <v>2618</v>
      </c>
      <c r="M53" s="13" t="s">
        <v>2877</v>
      </c>
      <c r="N53" s="13" t="s">
        <v>2620</v>
      </c>
      <c r="O53" s="13" t="s">
        <v>2887</v>
      </c>
      <c r="P53" s="13" t="s">
        <v>2622</v>
      </c>
      <c r="Q53" s="13" t="s">
        <v>2897</v>
      </c>
      <c r="R53" s="13" t="s">
        <v>2624</v>
      </c>
      <c r="S53" s="13" t="s">
        <v>2908</v>
      </c>
      <c r="T53" s="13" t="s">
        <v>2626</v>
      </c>
      <c r="U53" s="13" t="s">
        <v>2917</v>
      </c>
      <c r="V53" s="13" t="s">
        <v>2627</v>
      </c>
    </row>
    <row r="54" spans="1:22" ht="15">
      <c r="A54" s="84" t="s">
        <v>2818</v>
      </c>
      <c r="B54" s="84">
        <v>32</v>
      </c>
      <c r="C54" s="84" t="s">
        <v>2823</v>
      </c>
      <c r="D54" s="84">
        <v>10</v>
      </c>
      <c r="E54" s="84" t="s">
        <v>2818</v>
      </c>
      <c r="F54" s="84">
        <v>9</v>
      </c>
      <c r="G54" s="84" t="s">
        <v>2846</v>
      </c>
      <c r="H54" s="84">
        <v>5</v>
      </c>
      <c r="I54" s="84" t="s">
        <v>2857</v>
      </c>
      <c r="J54" s="84">
        <v>5</v>
      </c>
      <c r="K54" s="84" t="s">
        <v>2818</v>
      </c>
      <c r="L54" s="84">
        <v>9</v>
      </c>
      <c r="M54" s="84" t="s">
        <v>2818</v>
      </c>
      <c r="N54" s="84">
        <v>4</v>
      </c>
      <c r="O54" s="84" t="s">
        <v>2820</v>
      </c>
      <c r="P54" s="84">
        <v>13</v>
      </c>
      <c r="Q54" s="84" t="s">
        <v>2898</v>
      </c>
      <c r="R54" s="84">
        <v>4</v>
      </c>
      <c r="S54" s="84" t="s">
        <v>2826</v>
      </c>
      <c r="T54" s="84">
        <v>9</v>
      </c>
      <c r="U54" s="84" t="s">
        <v>2918</v>
      </c>
      <c r="V54" s="84">
        <v>6</v>
      </c>
    </row>
    <row r="55" spans="1:22" ht="15">
      <c r="A55" s="84" t="s">
        <v>2819</v>
      </c>
      <c r="B55" s="84">
        <v>19</v>
      </c>
      <c r="C55" s="84" t="s">
        <v>2824</v>
      </c>
      <c r="D55" s="84">
        <v>10</v>
      </c>
      <c r="E55" s="84" t="s">
        <v>2821</v>
      </c>
      <c r="F55" s="84">
        <v>5</v>
      </c>
      <c r="G55" s="84" t="s">
        <v>2847</v>
      </c>
      <c r="H55" s="84">
        <v>5</v>
      </c>
      <c r="I55" s="84" t="s">
        <v>2858</v>
      </c>
      <c r="J55" s="84">
        <v>5</v>
      </c>
      <c r="K55" s="84" t="s">
        <v>2868</v>
      </c>
      <c r="L55" s="84">
        <v>8</v>
      </c>
      <c r="M55" s="84" t="s">
        <v>2878</v>
      </c>
      <c r="N55" s="84">
        <v>3</v>
      </c>
      <c r="O55" s="84" t="s">
        <v>2888</v>
      </c>
      <c r="P55" s="84">
        <v>9</v>
      </c>
      <c r="Q55" s="84" t="s">
        <v>2899</v>
      </c>
      <c r="R55" s="84">
        <v>4</v>
      </c>
      <c r="S55" s="84" t="s">
        <v>2827</v>
      </c>
      <c r="T55" s="84">
        <v>9</v>
      </c>
      <c r="U55" s="84" t="s">
        <v>2919</v>
      </c>
      <c r="V55" s="84">
        <v>5</v>
      </c>
    </row>
    <row r="56" spans="1:22" ht="15">
      <c r="A56" s="84" t="s">
        <v>2820</v>
      </c>
      <c r="B56" s="84">
        <v>13</v>
      </c>
      <c r="C56" s="84" t="s">
        <v>2829</v>
      </c>
      <c r="D56" s="84">
        <v>9</v>
      </c>
      <c r="E56" s="84" t="s">
        <v>2822</v>
      </c>
      <c r="F56" s="84">
        <v>5</v>
      </c>
      <c r="G56" s="84" t="s">
        <v>2848</v>
      </c>
      <c r="H56" s="84">
        <v>5</v>
      </c>
      <c r="I56" s="84" t="s">
        <v>2859</v>
      </c>
      <c r="J56" s="84">
        <v>5</v>
      </c>
      <c r="K56" s="84" t="s">
        <v>2869</v>
      </c>
      <c r="L56" s="84">
        <v>8</v>
      </c>
      <c r="M56" s="84" t="s">
        <v>2879</v>
      </c>
      <c r="N56" s="84">
        <v>2</v>
      </c>
      <c r="O56" s="84" t="s">
        <v>2889</v>
      </c>
      <c r="P56" s="84">
        <v>7</v>
      </c>
      <c r="Q56" s="84" t="s">
        <v>2900</v>
      </c>
      <c r="R56" s="84">
        <v>4</v>
      </c>
      <c r="S56" s="84" t="s">
        <v>2909</v>
      </c>
      <c r="T56" s="84">
        <v>9</v>
      </c>
      <c r="U56" s="84" t="s">
        <v>2920</v>
      </c>
      <c r="V56" s="84">
        <v>5</v>
      </c>
    </row>
    <row r="57" spans="1:22" ht="15">
      <c r="A57" s="84" t="s">
        <v>2821</v>
      </c>
      <c r="B57" s="84">
        <v>12</v>
      </c>
      <c r="C57" s="84" t="s">
        <v>2830</v>
      </c>
      <c r="D57" s="84">
        <v>9</v>
      </c>
      <c r="E57" s="84" t="s">
        <v>2838</v>
      </c>
      <c r="F57" s="84">
        <v>5</v>
      </c>
      <c r="G57" s="84" t="s">
        <v>2849</v>
      </c>
      <c r="H57" s="84">
        <v>5</v>
      </c>
      <c r="I57" s="84" t="s">
        <v>2860</v>
      </c>
      <c r="J57" s="84">
        <v>5</v>
      </c>
      <c r="K57" s="84" t="s">
        <v>2870</v>
      </c>
      <c r="L57" s="84">
        <v>4</v>
      </c>
      <c r="M57" s="84" t="s">
        <v>2880</v>
      </c>
      <c r="N57" s="84">
        <v>2</v>
      </c>
      <c r="O57" s="84" t="s">
        <v>2890</v>
      </c>
      <c r="P57" s="84">
        <v>7</v>
      </c>
      <c r="Q57" s="84" t="s">
        <v>2901</v>
      </c>
      <c r="R57" s="84">
        <v>4</v>
      </c>
      <c r="S57" s="84" t="s">
        <v>2910</v>
      </c>
      <c r="T57" s="84">
        <v>9</v>
      </c>
      <c r="U57" s="84" t="s">
        <v>2921</v>
      </c>
      <c r="V57" s="84">
        <v>5</v>
      </c>
    </row>
    <row r="58" spans="1:22" ht="15">
      <c r="A58" s="84" t="s">
        <v>2822</v>
      </c>
      <c r="B58" s="84">
        <v>12</v>
      </c>
      <c r="C58" s="84" t="s">
        <v>2831</v>
      </c>
      <c r="D58" s="84">
        <v>8</v>
      </c>
      <c r="E58" s="84" t="s">
        <v>2839</v>
      </c>
      <c r="F58" s="84">
        <v>5</v>
      </c>
      <c r="G58" s="84" t="s">
        <v>2850</v>
      </c>
      <c r="H58" s="84">
        <v>5</v>
      </c>
      <c r="I58" s="84" t="s">
        <v>2861</v>
      </c>
      <c r="J58" s="84">
        <v>5</v>
      </c>
      <c r="K58" s="84" t="s">
        <v>2871</v>
      </c>
      <c r="L58" s="84">
        <v>3</v>
      </c>
      <c r="M58" s="84" t="s">
        <v>2881</v>
      </c>
      <c r="N58" s="84">
        <v>2</v>
      </c>
      <c r="O58" s="84" t="s">
        <v>2891</v>
      </c>
      <c r="P58" s="84">
        <v>7</v>
      </c>
      <c r="Q58" s="84" t="s">
        <v>2902</v>
      </c>
      <c r="R58" s="84">
        <v>4</v>
      </c>
      <c r="S58" s="84" t="s">
        <v>2911</v>
      </c>
      <c r="T58" s="84">
        <v>9</v>
      </c>
      <c r="U58" s="84" t="s">
        <v>2922</v>
      </c>
      <c r="V58" s="84">
        <v>5</v>
      </c>
    </row>
    <row r="59" spans="1:22" ht="15">
      <c r="A59" s="84" t="s">
        <v>2823</v>
      </c>
      <c r="B59" s="84">
        <v>11</v>
      </c>
      <c r="C59" s="84" t="s">
        <v>2832</v>
      </c>
      <c r="D59" s="84">
        <v>8</v>
      </c>
      <c r="E59" s="84" t="s">
        <v>2840</v>
      </c>
      <c r="F59" s="84">
        <v>5</v>
      </c>
      <c r="G59" s="84" t="s">
        <v>2851</v>
      </c>
      <c r="H59" s="84">
        <v>5</v>
      </c>
      <c r="I59" s="84" t="s">
        <v>2862</v>
      </c>
      <c r="J59" s="84">
        <v>5</v>
      </c>
      <c r="K59" s="84" t="s">
        <v>2872</v>
      </c>
      <c r="L59" s="84">
        <v>3</v>
      </c>
      <c r="M59" s="84" t="s">
        <v>2882</v>
      </c>
      <c r="N59" s="84">
        <v>2</v>
      </c>
      <c r="O59" s="84" t="s">
        <v>2892</v>
      </c>
      <c r="P59" s="84">
        <v>7</v>
      </c>
      <c r="Q59" s="84" t="s">
        <v>2903</v>
      </c>
      <c r="R59" s="84">
        <v>4</v>
      </c>
      <c r="S59" s="84" t="s">
        <v>2912</v>
      </c>
      <c r="T59" s="84">
        <v>9</v>
      </c>
      <c r="U59" s="84" t="s">
        <v>2923</v>
      </c>
      <c r="V59" s="84">
        <v>5</v>
      </c>
    </row>
    <row r="60" spans="1:22" ht="15">
      <c r="A60" s="84" t="s">
        <v>2824</v>
      </c>
      <c r="B60" s="84">
        <v>11</v>
      </c>
      <c r="C60" s="84" t="s">
        <v>2833</v>
      </c>
      <c r="D60" s="84">
        <v>8</v>
      </c>
      <c r="E60" s="84" t="s">
        <v>2841</v>
      </c>
      <c r="F60" s="84">
        <v>5</v>
      </c>
      <c r="G60" s="84" t="s">
        <v>2852</v>
      </c>
      <c r="H60" s="84">
        <v>5</v>
      </c>
      <c r="I60" s="84" t="s">
        <v>2863</v>
      </c>
      <c r="J60" s="84">
        <v>5</v>
      </c>
      <c r="K60" s="84" t="s">
        <v>2873</v>
      </c>
      <c r="L60" s="84">
        <v>3</v>
      </c>
      <c r="M60" s="84" t="s">
        <v>2883</v>
      </c>
      <c r="N60" s="84">
        <v>2</v>
      </c>
      <c r="O60" s="84" t="s">
        <v>2893</v>
      </c>
      <c r="P60" s="84">
        <v>7</v>
      </c>
      <c r="Q60" s="84" t="s">
        <v>2904</v>
      </c>
      <c r="R60" s="84">
        <v>4</v>
      </c>
      <c r="S60" s="84" t="s">
        <v>2913</v>
      </c>
      <c r="T60" s="84">
        <v>9</v>
      </c>
      <c r="U60" s="84" t="s">
        <v>2924</v>
      </c>
      <c r="V60" s="84">
        <v>5</v>
      </c>
    </row>
    <row r="61" spans="1:22" ht="15">
      <c r="A61" s="84" t="s">
        <v>2825</v>
      </c>
      <c r="B61" s="84">
        <v>11</v>
      </c>
      <c r="C61" s="84" t="s">
        <v>2834</v>
      </c>
      <c r="D61" s="84">
        <v>7</v>
      </c>
      <c r="E61" s="84" t="s">
        <v>2842</v>
      </c>
      <c r="F61" s="84">
        <v>5</v>
      </c>
      <c r="G61" s="84" t="s">
        <v>2853</v>
      </c>
      <c r="H61" s="84">
        <v>5</v>
      </c>
      <c r="I61" s="84" t="s">
        <v>2864</v>
      </c>
      <c r="J61" s="84">
        <v>5</v>
      </c>
      <c r="K61" s="84" t="s">
        <v>2874</v>
      </c>
      <c r="L61" s="84">
        <v>3</v>
      </c>
      <c r="M61" s="84" t="s">
        <v>2884</v>
      </c>
      <c r="N61" s="84">
        <v>2</v>
      </c>
      <c r="O61" s="84" t="s">
        <v>2894</v>
      </c>
      <c r="P61" s="84">
        <v>7</v>
      </c>
      <c r="Q61" s="84" t="s">
        <v>2905</v>
      </c>
      <c r="R61" s="84">
        <v>4</v>
      </c>
      <c r="S61" s="84" t="s">
        <v>2914</v>
      </c>
      <c r="T61" s="84">
        <v>9</v>
      </c>
      <c r="U61" s="84" t="s">
        <v>2925</v>
      </c>
      <c r="V61" s="84">
        <v>5</v>
      </c>
    </row>
    <row r="62" spans="1:22" ht="15">
      <c r="A62" s="84" t="s">
        <v>2826</v>
      </c>
      <c r="B62" s="84">
        <v>11</v>
      </c>
      <c r="C62" s="84" t="s">
        <v>2835</v>
      </c>
      <c r="D62" s="84">
        <v>7</v>
      </c>
      <c r="E62" s="84" t="s">
        <v>2843</v>
      </c>
      <c r="F62" s="84">
        <v>5</v>
      </c>
      <c r="G62" s="84" t="s">
        <v>2854</v>
      </c>
      <c r="H62" s="84">
        <v>5</v>
      </c>
      <c r="I62" s="84" t="s">
        <v>2865</v>
      </c>
      <c r="J62" s="84">
        <v>5</v>
      </c>
      <c r="K62" s="84" t="s">
        <v>2875</v>
      </c>
      <c r="L62" s="84">
        <v>3</v>
      </c>
      <c r="M62" s="84" t="s">
        <v>2885</v>
      </c>
      <c r="N62" s="84">
        <v>2</v>
      </c>
      <c r="O62" s="84" t="s">
        <v>2895</v>
      </c>
      <c r="P62" s="84">
        <v>7</v>
      </c>
      <c r="Q62" s="84" t="s">
        <v>2906</v>
      </c>
      <c r="R62" s="84">
        <v>4</v>
      </c>
      <c r="S62" s="84" t="s">
        <v>2915</v>
      </c>
      <c r="T62" s="84">
        <v>6</v>
      </c>
      <c r="U62" s="84" t="s">
        <v>2926</v>
      </c>
      <c r="V62" s="84">
        <v>5</v>
      </c>
    </row>
    <row r="63" spans="1:22" ht="15">
      <c r="A63" s="84" t="s">
        <v>2827</v>
      </c>
      <c r="B63" s="84">
        <v>11</v>
      </c>
      <c r="C63" s="84" t="s">
        <v>2836</v>
      </c>
      <c r="D63" s="84">
        <v>7</v>
      </c>
      <c r="E63" s="84" t="s">
        <v>2844</v>
      </c>
      <c r="F63" s="84">
        <v>5</v>
      </c>
      <c r="G63" s="84" t="s">
        <v>2855</v>
      </c>
      <c r="H63" s="84">
        <v>5</v>
      </c>
      <c r="I63" s="84" t="s">
        <v>2866</v>
      </c>
      <c r="J63" s="84">
        <v>5</v>
      </c>
      <c r="K63" s="84" t="s">
        <v>2876</v>
      </c>
      <c r="L63" s="84">
        <v>3</v>
      </c>
      <c r="M63" s="84" t="s">
        <v>2886</v>
      </c>
      <c r="N63" s="84">
        <v>2</v>
      </c>
      <c r="O63" s="84" t="s">
        <v>2896</v>
      </c>
      <c r="P63" s="84">
        <v>7</v>
      </c>
      <c r="Q63" s="84" t="s">
        <v>2907</v>
      </c>
      <c r="R63" s="84">
        <v>3</v>
      </c>
      <c r="S63" s="84" t="s">
        <v>2916</v>
      </c>
      <c r="T63" s="84">
        <v>6</v>
      </c>
      <c r="U63" s="84" t="s">
        <v>2927</v>
      </c>
      <c r="V63" s="84">
        <v>5</v>
      </c>
    </row>
    <row r="66" spans="1:22" ht="15" customHeight="1">
      <c r="A66" s="13" t="s">
        <v>2944</v>
      </c>
      <c r="B66" s="13" t="s">
        <v>2598</v>
      </c>
      <c r="C66" s="13" t="s">
        <v>2946</v>
      </c>
      <c r="D66" s="13" t="s">
        <v>2603</v>
      </c>
      <c r="E66" s="78" t="s">
        <v>2947</v>
      </c>
      <c r="F66" s="78" t="s">
        <v>2612</v>
      </c>
      <c r="G66" s="13" t="s">
        <v>2950</v>
      </c>
      <c r="H66" s="13" t="s">
        <v>2614</v>
      </c>
      <c r="I66" s="78" t="s">
        <v>2952</v>
      </c>
      <c r="J66" s="78" t="s">
        <v>2616</v>
      </c>
      <c r="K66" s="13" t="s">
        <v>2954</v>
      </c>
      <c r="L66" s="13" t="s">
        <v>2618</v>
      </c>
      <c r="M66" s="78" t="s">
        <v>2956</v>
      </c>
      <c r="N66" s="78" t="s">
        <v>2620</v>
      </c>
      <c r="O66" s="13" t="s">
        <v>2958</v>
      </c>
      <c r="P66" s="13" t="s">
        <v>2622</v>
      </c>
      <c r="Q66" s="78" t="s">
        <v>2960</v>
      </c>
      <c r="R66" s="78" t="s">
        <v>2624</v>
      </c>
      <c r="S66" s="13" t="s">
        <v>2963</v>
      </c>
      <c r="T66" s="13" t="s">
        <v>2626</v>
      </c>
      <c r="U66" s="78" t="s">
        <v>2967</v>
      </c>
      <c r="V66" s="78" t="s">
        <v>2627</v>
      </c>
    </row>
    <row r="67" spans="1:22" ht="15">
      <c r="A67" s="78" t="s">
        <v>323</v>
      </c>
      <c r="B67" s="78">
        <v>1</v>
      </c>
      <c r="C67" s="78" t="s">
        <v>323</v>
      </c>
      <c r="D67" s="78">
        <v>1</v>
      </c>
      <c r="E67" s="78"/>
      <c r="F67" s="78"/>
      <c r="G67" s="78" t="s">
        <v>353</v>
      </c>
      <c r="H67" s="78">
        <v>1</v>
      </c>
      <c r="I67" s="78"/>
      <c r="J67" s="78"/>
      <c r="K67" s="78" t="s">
        <v>340</v>
      </c>
      <c r="L67" s="78">
        <v>1</v>
      </c>
      <c r="M67" s="78"/>
      <c r="N67" s="78"/>
      <c r="O67" s="78" t="s">
        <v>257</v>
      </c>
      <c r="P67" s="78">
        <v>1</v>
      </c>
      <c r="Q67" s="78"/>
      <c r="R67" s="78"/>
      <c r="S67" s="78" t="s">
        <v>215</v>
      </c>
      <c r="T67" s="78">
        <v>1</v>
      </c>
      <c r="U67" s="78"/>
      <c r="V67" s="78"/>
    </row>
    <row r="68" spans="1:22" ht="15">
      <c r="A68" s="78" t="s">
        <v>368</v>
      </c>
      <c r="B68" s="78">
        <v>1</v>
      </c>
      <c r="C68" s="78" t="s">
        <v>368</v>
      </c>
      <c r="D68" s="78">
        <v>1</v>
      </c>
      <c r="E68" s="78"/>
      <c r="F68" s="78"/>
      <c r="G68" s="78"/>
      <c r="H68" s="78"/>
      <c r="I68" s="78"/>
      <c r="J68" s="78"/>
      <c r="K68" s="78"/>
      <c r="L68" s="78"/>
      <c r="M68" s="78"/>
      <c r="N68" s="78"/>
      <c r="O68" s="78"/>
      <c r="P68" s="78"/>
      <c r="Q68" s="78"/>
      <c r="R68" s="78"/>
      <c r="S68" s="78"/>
      <c r="T68" s="78"/>
      <c r="U68" s="78"/>
      <c r="V68" s="78"/>
    </row>
    <row r="69" spans="1:22" ht="15">
      <c r="A69" s="78" t="s">
        <v>355</v>
      </c>
      <c r="B69" s="78">
        <v>1</v>
      </c>
      <c r="C69" s="78" t="s">
        <v>295</v>
      </c>
      <c r="D69" s="78">
        <v>1</v>
      </c>
      <c r="E69" s="78"/>
      <c r="F69" s="78"/>
      <c r="G69" s="78"/>
      <c r="H69" s="78"/>
      <c r="I69" s="78"/>
      <c r="J69" s="78"/>
      <c r="K69" s="78"/>
      <c r="L69" s="78"/>
      <c r="M69" s="78"/>
      <c r="N69" s="78"/>
      <c r="O69" s="78"/>
      <c r="P69" s="78"/>
      <c r="Q69" s="78"/>
      <c r="R69" s="78"/>
      <c r="S69" s="78"/>
      <c r="T69" s="78"/>
      <c r="U69" s="78"/>
      <c r="V69" s="78"/>
    </row>
    <row r="70" spans="1:22" ht="15">
      <c r="A70" s="78" t="s">
        <v>353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257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340</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2945</v>
      </c>
      <c r="B77" s="13" t="s">
        <v>2598</v>
      </c>
      <c r="C77" s="13" t="s">
        <v>2948</v>
      </c>
      <c r="D77" s="13" t="s">
        <v>2603</v>
      </c>
      <c r="E77" s="13" t="s">
        <v>2949</v>
      </c>
      <c r="F77" s="13" t="s">
        <v>2612</v>
      </c>
      <c r="G77" s="13" t="s">
        <v>2951</v>
      </c>
      <c r="H77" s="13" t="s">
        <v>2614</v>
      </c>
      <c r="I77" s="13" t="s">
        <v>2953</v>
      </c>
      <c r="J77" s="13" t="s">
        <v>2616</v>
      </c>
      <c r="K77" s="13" t="s">
        <v>2955</v>
      </c>
      <c r="L77" s="13" t="s">
        <v>2618</v>
      </c>
      <c r="M77" s="78" t="s">
        <v>2957</v>
      </c>
      <c r="N77" s="78" t="s">
        <v>2620</v>
      </c>
      <c r="O77" s="13" t="s">
        <v>2959</v>
      </c>
      <c r="P77" s="13" t="s">
        <v>2622</v>
      </c>
      <c r="Q77" s="13" t="s">
        <v>2962</v>
      </c>
      <c r="R77" s="13" t="s">
        <v>2624</v>
      </c>
      <c r="S77" s="13" t="s">
        <v>2966</v>
      </c>
      <c r="T77" s="13" t="s">
        <v>2626</v>
      </c>
      <c r="U77" s="13" t="s">
        <v>2968</v>
      </c>
      <c r="V77" s="13" t="s">
        <v>2627</v>
      </c>
    </row>
    <row r="78" spans="1:22" ht="15">
      <c r="A78" s="78" t="s">
        <v>295</v>
      </c>
      <c r="B78" s="78">
        <v>50</v>
      </c>
      <c r="C78" s="78" t="s">
        <v>295</v>
      </c>
      <c r="D78" s="78">
        <v>24</v>
      </c>
      <c r="E78" s="78" t="s">
        <v>306</v>
      </c>
      <c r="F78" s="78">
        <v>13</v>
      </c>
      <c r="G78" s="78" t="s">
        <v>303</v>
      </c>
      <c r="H78" s="78">
        <v>13</v>
      </c>
      <c r="I78" s="78" t="s">
        <v>295</v>
      </c>
      <c r="J78" s="78">
        <v>5</v>
      </c>
      <c r="K78" s="78" t="s">
        <v>333</v>
      </c>
      <c r="L78" s="78">
        <v>5</v>
      </c>
      <c r="M78" s="78"/>
      <c r="N78" s="78"/>
      <c r="O78" s="78" t="s">
        <v>256</v>
      </c>
      <c r="P78" s="78">
        <v>5</v>
      </c>
      <c r="Q78" s="78" t="s">
        <v>361</v>
      </c>
      <c r="R78" s="78">
        <v>4</v>
      </c>
      <c r="S78" s="78" t="s">
        <v>215</v>
      </c>
      <c r="T78" s="78">
        <v>6</v>
      </c>
      <c r="U78" s="78" t="s">
        <v>308</v>
      </c>
      <c r="V78" s="78">
        <v>6</v>
      </c>
    </row>
    <row r="79" spans="1:22" ht="15">
      <c r="A79" s="78" t="s">
        <v>306</v>
      </c>
      <c r="B79" s="78">
        <v>30</v>
      </c>
      <c r="C79" s="78" t="s">
        <v>344</v>
      </c>
      <c r="D79" s="78">
        <v>9</v>
      </c>
      <c r="E79" s="78" t="s">
        <v>303</v>
      </c>
      <c r="F79" s="78">
        <v>13</v>
      </c>
      <c r="G79" s="78" t="s">
        <v>306</v>
      </c>
      <c r="H79" s="78">
        <v>8</v>
      </c>
      <c r="I79" s="78" t="s">
        <v>299</v>
      </c>
      <c r="J79" s="78">
        <v>5</v>
      </c>
      <c r="K79" s="78" t="s">
        <v>295</v>
      </c>
      <c r="L79" s="78">
        <v>4</v>
      </c>
      <c r="M79" s="78"/>
      <c r="N79" s="78"/>
      <c r="O79" s="78" t="s">
        <v>351</v>
      </c>
      <c r="P79" s="78">
        <v>2</v>
      </c>
      <c r="Q79" s="78" t="s">
        <v>360</v>
      </c>
      <c r="R79" s="78">
        <v>4</v>
      </c>
      <c r="S79" s="78" t="s">
        <v>342</v>
      </c>
      <c r="T79" s="78">
        <v>4</v>
      </c>
      <c r="U79" s="78" t="s">
        <v>295</v>
      </c>
      <c r="V79" s="78">
        <v>1</v>
      </c>
    </row>
    <row r="80" spans="1:22" ht="15">
      <c r="A80" s="78" t="s">
        <v>303</v>
      </c>
      <c r="B80" s="78">
        <v>30</v>
      </c>
      <c r="C80" s="78" t="s">
        <v>323</v>
      </c>
      <c r="D80" s="78">
        <v>7</v>
      </c>
      <c r="E80" s="78" t="s">
        <v>295</v>
      </c>
      <c r="F80" s="78">
        <v>10</v>
      </c>
      <c r="G80" s="78" t="s">
        <v>312</v>
      </c>
      <c r="H80" s="78">
        <v>4</v>
      </c>
      <c r="I80" s="78" t="s">
        <v>307</v>
      </c>
      <c r="J80" s="78">
        <v>3</v>
      </c>
      <c r="K80" s="78" t="s">
        <v>341</v>
      </c>
      <c r="L80" s="78">
        <v>2</v>
      </c>
      <c r="M80" s="78"/>
      <c r="N80" s="78"/>
      <c r="O80" s="78" t="s">
        <v>350</v>
      </c>
      <c r="P80" s="78">
        <v>2</v>
      </c>
      <c r="Q80" s="78" t="s">
        <v>359</v>
      </c>
      <c r="R80" s="78">
        <v>4</v>
      </c>
      <c r="S80" s="78" t="s">
        <v>343</v>
      </c>
      <c r="T80" s="78">
        <v>4</v>
      </c>
      <c r="U80" s="78"/>
      <c r="V80" s="78"/>
    </row>
    <row r="81" spans="1:22" ht="15">
      <c r="A81" s="78" t="s">
        <v>299</v>
      </c>
      <c r="B81" s="78">
        <v>12</v>
      </c>
      <c r="C81" s="78" t="s">
        <v>299</v>
      </c>
      <c r="D81" s="78">
        <v>6</v>
      </c>
      <c r="E81" s="78" t="s">
        <v>312</v>
      </c>
      <c r="F81" s="78">
        <v>5</v>
      </c>
      <c r="G81" s="78" t="s">
        <v>308</v>
      </c>
      <c r="H81" s="78">
        <v>3</v>
      </c>
      <c r="I81" s="78" t="s">
        <v>354</v>
      </c>
      <c r="J81" s="78">
        <v>2</v>
      </c>
      <c r="K81" s="78" t="s">
        <v>303</v>
      </c>
      <c r="L81" s="78">
        <v>2</v>
      </c>
      <c r="M81" s="78"/>
      <c r="N81" s="78"/>
      <c r="O81" s="78" t="s">
        <v>2961</v>
      </c>
      <c r="P81" s="78">
        <v>2</v>
      </c>
      <c r="Q81" s="78" t="s">
        <v>358</v>
      </c>
      <c r="R81" s="78">
        <v>4</v>
      </c>
      <c r="S81" s="78" t="s">
        <v>306</v>
      </c>
      <c r="T81" s="78">
        <v>4</v>
      </c>
      <c r="U81" s="78"/>
      <c r="V81" s="78"/>
    </row>
    <row r="82" spans="1:22" ht="15">
      <c r="A82" s="78" t="s">
        <v>344</v>
      </c>
      <c r="B82" s="78">
        <v>12</v>
      </c>
      <c r="C82" s="78" t="s">
        <v>306</v>
      </c>
      <c r="D82" s="78">
        <v>4</v>
      </c>
      <c r="E82" s="78" t="s">
        <v>289</v>
      </c>
      <c r="F82" s="78">
        <v>3</v>
      </c>
      <c r="G82" s="78" t="s">
        <v>309</v>
      </c>
      <c r="H82" s="78">
        <v>3</v>
      </c>
      <c r="I82" s="78" t="s">
        <v>345</v>
      </c>
      <c r="J82" s="78">
        <v>2</v>
      </c>
      <c r="K82" s="78" t="s">
        <v>347</v>
      </c>
      <c r="L82" s="78">
        <v>1</v>
      </c>
      <c r="M82" s="78"/>
      <c r="N82" s="78"/>
      <c r="O82" s="78" t="s">
        <v>255</v>
      </c>
      <c r="P82" s="78">
        <v>1</v>
      </c>
      <c r="Q82" s="78" t="s">
        <v>357</v>
      </c>
      <c r="R82" s="78">
        <v>4</v>
      </c>
      <c r="S82" s="78" t="s">
        <v>295</v>
      </c>
      <c r="T82" s="78">
        <v>4</v>
      </c>
      <c r="U82" s="78"/>
      <c r="V82" s="78"/>
    </row>
    <row r="83" spans="1:22" ht="15">
      <c r="A83" s="78" t="s">
        <v>312</v>
      </c>
      <c r="B83" s="78">
        <v>11</v>
      </c>
      <c r="C83" s="78" t="s">
        <v>309</v>
      </c>
      <c r="D83" s="78">
        <v>3</v>
      </c>
      <c r="E83" s="78" t="s">
        <v>308</v>
      </c>
      <c r="F83" s="78">
        <v>2</v>
      </c>
      <c r="G83" s="78" t="s">
        <v>307</v>
      </c>
      <c r="H83" s="78">
        <v>2</v>
      </c>
      <c r="I83" s="78" t="s">
        <v>268</v>
      </c>
      <c r="J83" s="78">
        <v>2</v>
      </c>
      <c r="K83" s="78" t="s">
        <v>339</v>
      </c>
      <c r="L83" s="78">
        <v>1</v>
      </c>
      <c r="M83" s="78"/>
      <c r="N83" s="78"/>
      <c r="O83" s="78" t="s">
        <v>349</v>
      </c>
      <c r="P83" s="78">
        <v>1</v>
      </c>
      <c r="Q83" s="78" t="s">
        <v>316</v>
      </c>
      <c r="R83" s="78">
        <v>3</v>
      </c>
      <c r="S83" s="78" t="s">
        <v>303</v>
      </c>
      <c r="T83" s="78">
        <v>1</v>
      </c>
      <c r="U83" s="78"/>
      <c r="V83" s="78"/>
    </row>
    <row r="84" spans="1:22" ht="15">
      <c r="A84" s="78" t="s">
        <v>308</v>
      </c>
      <c r="B84" s="78">
        <v>11</v>
      </c>
      <c r="C84" s="78" t="s">
        <v>368</v>
      </c>
      <c r="D84" s="78">
        <v>2</v>
      </c>
      <c r="E84" s="78" t="s">
        <v>352</v>
      </c>
      <c r="F84" s="78">
        <v>2</v>
      </c>
      <c r="G84" s="78" t="s">
        <v>313</v>
      </c>
      <c r="H84" s="78">
        <v>1</v>
      </c>
      <c r="I84" s="78" t="s">
        <v>344</v>
      </c>
      <c r="J84" s="78">
        <v>1</v>
      </c>
      <c r="K84" s="78" t="s">
        <v>338</v>
      </c>
      <c r="L84" s="78">
        <v>1</v>
      </c>
      <c r="M84" s="78"/>
      <c r="N84" s="78"/>
      <c r="O84" s="78" t="s">
        <v>257</v>
      </c>
      <c r="P84" s="78">
        <v>1</v>
      </c>
      <c r="Q84" s="78" t="s">
        <v>2964</v>
      </c>
      <c r="R84" s="78">
        <v>3</v>
      </c>
      <c r="S84" s="78" t="s">
        <v>217</v>
      </c>
      <c r="T84" s="78">
        <v>1</v>
      </c>
      <c r="U84" s="78"/>
      <c r="V84" s="78"/>
    </row>
    <row r="85" spans="1:22" ht="15">
      <c r="A85" s="78" t="s">
        <v>307</v>
      </c>
      <c r="B85" s="78">
        <v>8</v>
      </c>
      <c r="C85" s="78" t="s">
        <v>298</v>
      </c>
      <c r="D85" s="78">
        <v>2</v>
      </c>
      <c r="E85" s="78" t="s">
        <v>332</v>
      </c>
      <c r="F85" s="78">
        <v>2</v>
      </c>
      <c r="G85" s="78" t="s">
        <v>305</v>
      </c>
      <c r="H85" s="78">
        <v>1</v>
      </c>
      <c r="I85" s="78" t="s">
        <v>364</v>
      </c>
      <c r="J85" s="78">
        <v>1</v>
      </c>
      <c r="K85" s="78" t="s">
        <v>337</v>
      </c>
      <c r="L85" s="78">
        <v>1</v>
      </c>
      <c r="M85" s="78"/>
      <c r="N85" s="78"/>
      <c r="O85" s="78"/>
      <c r="P85" s="78"/>
      <c r="Q85" s="78" t="s">
        <v>2965</v>
      </c>
      <c r="R85" s="78">
        <v>1</v>
      </c>
      <c r="S85" s="78"/>
      <c r="T85" s="78"/>
      <c r="U85" s="78"/>
      <c r="V85" s="78"/>
    </row>
    <row r="86" spans="1:22" ht="15">
      <c r="A86" s="78" t="s">
        <v>215</v>
      </c>
      <c r="B86" s="78">
        <v>8</v>
      </c>
      <c r="C86" s="78" t="s">
        <v>307</v>
      </c>
      <c r="D86" s="78">
        <v>2</v>
      </c>
      <c r="E86" s="78" t="s">
        <v>318</v>
      </c>
      <c r="F86" s="78">
        <v>1</v>
      </c>
      <c r="G86" s="78" t="s">
        <v>215</v>
      </c>
      <c r="H86" s="78">
        <v>1</v>
      </c>
      <c r="I86" s="78" t="s">
        <v>303</v>
      </c>
      <c r="J86" s="78">
        <v>1</v>
      </c>
      <c r="K86" s="78" t="s">
        <v>342</v>
      </c>
      <c r="L86" s="78">
        <v>1</v>
      </c>
      <c r="M86" s="78"/>
      <c r="N86" s="78"/>
      <c r="O86" s="78"/>
      <c r="P86" s="78"/>
      <c r="Q86" s="78" t="s">
        <v>295</v>
      </c>
      <c r="R86" s="78">
        <v>1</v>
      </c>
      <c r="S86" s="78"/>
      <c r="T86" s="78"/>
      <c r="U86" s="78"/>
      <c r="V86" s="78"/>
    </row>
    <row r="87" spans="1:22" ht="15">
      <c r="A87" s="78" t="s">
        <v>323</v>
      </c>
      <c r="B87" s="78">
        <v>7</v>
      </c>
      <c r="C87" s="78" t="s">
        <v>301</v>
      </c>
      <c r="D87" s="78">
        <v>2</v>
      </c>
      <c r="E87" s="78" t="s">
        <v>367</v>
      </c>
      <c r="F87" s="78">
        <v>1</v>
      </c>
      <c r="G87" s="78" t="s">
        <v>289</v>
      </c>
      <c r="H87" s="78">
        <v>1</v>
      </c>
      <c r="I87" s="78" t="s">
        <v>312</v>
      </c>
      <c r="J87" s="78">
        <v>1</v>
      </c>
      <c r="K87" s="78" t="s">
        <v>305</v>
      </c>
      <c r="L87" s="78">
        <v>1</v>
      </c>
      <c r="M87" s="78"/>
      <c r="N87" s="78"/>
      <c r="O87" s="78"/>
      <c r="P87" s="78"/>
      <c r="Q87" s="78" t="s">
        <v>344</v>
      </c>
      <c r="R87" s="78">
        <v>1</v>
      </c>
      <c r="S87" s="78"/>
      <c r="T87" s="78"/>
      <c r="U87" s="78"/>
      <c r="V87" s="78"/>
    </row>
    <row r="90" spans="1:22" ht="15" customHeight="1">
      <c r="A90" s="13" t="s">
        <v>2980</v>
      </c>
      <c r="B90" s="13" t="s">
        <v>2598</v>
      </c>
      <c r="C90" s="13" t="s">
        <v>2981</v>
      </c>
      <c r="D90" s="13" t="s">
        <v>2603</v>
      </c>
      <c r="E90" s="13" t="s">
        <v>2982</v>
      </c>
      <c r="F90" s="13" t="s">
        <v>2612</v>
      </c>
      <c r="G90" s="13" t="s">
        <v>2983</v>
      </c>
      <c r="H90" s="13" t="s">
        <v>2614</v>
      </c>
      <c r="I90" s="13" t="s">
        <v>2984</v>
      </c>
      <c r="J90" s="13" t="s">
        <v>2616</v>
      </c>
      <c r="K90" s="13" t="s">
        <v>2985</v>
      </c>
      <c r="L90" s="13" t="s">
        <v>2618</v>
      </c>
      <c r="M90" s="13" t="s">
        <v>2986</v>
      </c>
      <c r="N90" s="13" t="s">
        <v>2620</v>
      </c>
      <c r="O90" s="13" t="s">
        <v>2987</v>
      </c>
      <c r="P90" s="13" t="s">
        <v>2622</v>
      </c>
      <c r="Q90" s="13" t="s">
        <v>2988</v>
      </c>
      <c r="R90" s="13" t="s">
        <v>2624</v>
      </c>
      <c r="S90" s="13" t="s">
        <v>2989</v>
      </c>
      <c r="T90" s="13" t="s">
        <v>2626</v>
      </c>
      <c r="U90" s="13" t="s">
        <v>2990</v>
      </c>
      <c r="V90" s="13" t="s">
        <v>2627</v>
      </c>
    </row>
    <row r="91" spans="1:22" ht="15">
      <c r="A91" s="114" t="s">
        <v>218</v>
      </c>
      <c r="B91" s="78">
        <v>360989</v>
      </c>
      <c r="C91" s="114" t="s">
        <v>324</v>
      </c>
      <c r="D91" s="78">
        <v>132151</v>
      </c>
      <c r="E91" s="114" t="s">
        <v>264</v>
      </c>
      <c r="F91" s="78">
        <v>54179</v>
      </c>
      <c r="G91" s="114" t="s">
        <v>251</v>
      </c>
      <c r="H91" s="78">
        <v>36495</v>
      </c>
      <c r="I91" s="114" t="s">
        <v>280</v>
      </c>
      <c r="J91" s="78">
        <v>43178</v>
      </c>
      <c r="K91" s="114" t="s">
        <v>218</v>
      </c>
      <c r="L91" s="78">
        <v>360989</v>
      </c>
      <c r="M91" s="114" t="s">
        <v>321</v>
      </c>
      <c r="N91" s="78">
        <v>24977</v>
      </c>
      <c r="O91" s="114" t="s">
        <v>248</v>
      </c>
      <c r="P91" s="78">
        <v>93454</v>
      </c>
      <c r="Q91" s="114" t="s">
        <v>317</v>
      </c>
      <c r="R91" s="78">
        <v>15216</v>
      </c>
      <c r="S91" s="114" t="s">
        <v>215</v>
      </c>
      <c r="T91" s="78">
        <v>26991</v>
      </c>
      <c r="U91" s="114" t="s">
        <v>239</v>
      </c>
      <c r="V91" s="78">
        <v>76734</v>
      </c>
    </row>
    <row r="92" spans="1:22" ht="15">
      <c r="A92" s="114" t="s">
        <v>324</v>
      </c>
      <c r="B92" s="78">
        <v>132151</v>
      </c>
      <c r="C92" s="114" t="s">
        <v>334</v>
      </c>
      <c r="D92" s="78">
        <v>128377</v>
      </c>
      <c r="E92" s="114" t="s">
        <v>319</v>
      </c>
      <c r="F92" s="78">
        <v>51473</v>
      </c>
      <c r="G92" s="114" t="s">
        <v>266</v>
      </c>
      <c r="H92" s="78">
        <v>8339</v>
      </c>
      <c r="I92" s="114" t="s">
        <v>221</v>
      </c>
      <c r="J92" s="78">
        <v>33996</v>
      </c>
      <c r="K92" s="114" t="s">
        <v>336</v>
      </c>
      <c r="L92" s="78">
        <v>25059</v>
      </c>
      <c r="M92" s="114" t="s">
        <v>267</v>
      </c>
      <c r="N92" s="78">
        <v>6619</v>
      </c>
      <c r="O92" s="114" t="s">
        <v>255</v>
      </c>
      <c r="P92" s="78">
        <v>71578</v>
      </c>
      <c r="Q92" s="114" t="s">
        <v>361</v>
      </c>
      <c r="R92" s="78">
        <v>4744</v>
      </c>
      <c r="S92" s="114" t="s">
        <v>245</v>
      </c>
      <c r="T92" s="78">
        <v>12184</v>
      </c>
      <c r="U92" s="114" t="s">
        <v>242</v>
      </c>
      <c r="V92" s="78">
        <v>3589</v>
      </c>
    </row>
    <row r="93" spans="1:22" ht="15">
      <c r="A93" s="114" t="s">
        <v>334</v>
      </c>
      <c r="B93" s="78">
        <v>128377</v>
      </c>
      <c r="C93" s="114" t="s">
        <v>363</v>
      </c>
      <c r="D93" s="78">
        <v>106734</v>
      </c>
      <c r="E93" s="114" t="s">
        <v>306</v>
      </c>
      <c r="F93" s="78">
        <v>43258</v>
      </c>
      <c r="G93" s="114" t="s">
        <v>241</v>
      </c>
      <c r="H93" s="78">
        <v>7704</v>
      </c>
      <c r="I93" s="114" t="s">
        <v>299</v>
      </c>
      <c r="J93" s="78">
        <v>33401</v>
      </c>
      <c r="K93" s="114" t="s">
        <v>235</v>
      </c>
      <c r="L93" s="78">
        <v>22448</v>
      </c>
      <c r="M93" s="114" t="s">
        <v>287</v>
      </c>
      <c r="N93" s="78">
        <v>6016</v>
      </c>
      <c r="O93" s="114" t="s">
        <v>253</v>
      </c>
      <c r="P93" s="78">
        <v>71092</v>
      </c>
      <c r="Q93" s="114" t="s">
        <v>360</v>
      </c>
      <c r="R93" s="78">
        <v>4420</v>
      </c>
      <c r="S93" s="114" t="s">
        <v>214</v>
      </c>
      <c r="T93" s="78">
        <v>8603</v>
      </c>
      <c r="U93" s="114" t="s">
        <v>308</v>
      </c>
      <c r="V93" s="78">
        <v>1568</v>
      </c>
    </row>
    <row r="94" spans="1:22" ht="15">
      <c r="A94" s="114" t="s">
        <v>363</v>
      </c>
      <c r="B94" s="78">
        <v>106734</v>
      </c>
      <c r="C94" s="114" t="s">
        <v>234</v>
      </c>
      <c r="D94" s="78">
        <v>77712</v>
      </c>
      <c r="E94" s="114" t="s">
        <v>265</v>
      </c>
      <c r="F94" s="78">
        <v>35594</v>
      </c>
      <c r="G94" s="114" t="s">
        <v>303</v>
      </c>
      <c r="H94" s="78">
        <v>5540</v>
      </c>
      <c r="I94" s="114" t="s">
        <v>279</v>
      </c>
      <c r="J94" s="78">
        <v>15026</v>
      </c>
      <c r="K94" s="114" t="s">
        <v>281</v>
      </c>
      <c r="L94" s="78">
        <v>19179</v>
      </c>
      <c r="M94" s="114" t="s">
        <v>212</v>
      </c>
      <c r="N94" s="78">
        <v>5731</v>
      </c>
      <c r="O94" s="114" t="s">
        <v>258</v>
      </c>
      <c r="P94" s="78">
        <v>31649</v>
      </c>
      <c r="Q94" s="114" t="s">
        <v>358</v>
      </c>
      <c r="R94" s="78">
        <v>3005</v>
      </c>
      <c r="S94" s="114" t="s">
        <v>217</v>
      </c>
      <c r="T94" s="78">
        <v>6383</v>
      </c>
      <c r="U94" s="114" t="s">
        <v>244</v>
      </c>
      <c r="V94" s="78">
        <v>1303</v>
      </c>
    </row>
    <row r="95" spans="1:22" ht="15">
      <c r="A95" s="114" t="s">
        <v>285</v>
      </c>
      <c r="B95" s="78">
        <v>98767</v>
      </c>
      <c r="C95" s="114" t="s">
        <v>326</v>
      </c>
      <c r="D95" s="78">
        <v>66827</v>
      </c>
      <c r="E95" s="114" t="s">
        <v>291</v>
      </c>
      <c r="F95" s="78">
        <v>31702</v>
      </c>
      <c r="G95" s="114" t="s">
        <v>260</v>
      </c>
      <c r="H95" s="78">
        <v>3830</v>
      </c>
      <c r="I95" s="114" t="s">
        <v>233</v>
      </c>
      <c r="J95" s="78">
        <v>10017</v>
      </c>
      <c r="K95" s="114" t="s">
        <v>230</v>
      </c>
      <c r="L95" s="78">
        <v>15917</v>
      </c>
      <c r="M95" s="114" t="s">
        <v>247</v>
      </c>
      <c r="N95" s="78">
        <v>1643</v>
      </c>
      <c r="O95" s="114" t="s">
        <v>349</v>
      </c>
      <c r="P95" s="78">
        <v>12914</v>
      </c>
      <c r="Q95" s="114" t="s">
        <v>316</v>
      </c>
      <c r="R95" s="78">
        <v>2254</v>
      </c>
      <c r="S95" s="114" t="s">
        <v>343</v>
      </c>
      <c r="T95" s="78">
        <v>660</v>
      </c>
      <c r="U95" s="114" t="s">
        <v>252</v>
      </c>
      <c r="V95" s="78">
        <v>782</v>
      </c>
    </row>
    <row r="96" spans="1:22" ht="15">
      <c r="A96" s="114" t="s">
        <v>248</v>
      </c>
      <c r="B96" s="78">
        <v>93454</v>
      </c>
      <c r="C96" s="114" t="s">
        <v>331</v>
      </c>
      <c r="D96" s="78">
        <v>38109</v>
      </c>
      <c r="E96" s="114" t="s">
        <v>332</v>
      </c>
      <c r="F96" s="78">
        <v>20423</v>
      </c>
      <c r="G96" s="114" t="s">
        <v>353</v>
      </c>
      <c r="H96" s="78">
        <v>2248</v>
      </c>
      <c r="I96" s="114" t="s">
        <v>275</v>
      </c>
      <c r="J96" s="78">
        <v>8032</v>
      </c>
      <c r="K96" s="114" t="s">
        <v>337</v>
      </c>
      <c r="L96" s="78">
        <v>13808</v>
      </c>
      <c r="M96" s="114" t="s">
        <v>243</v>
      </c>
      <c r="N96" s="78">
        <v>1366</v>
      </c>
      <c r="O96" s="114" t="s">
        <v>254</v>
      </c>
      <c r="P96" s="78">
        <v>6665</v>
      </c>
      <c r="Q96" s="114" t="s">
        <v>359</v>
      </c>
      <c r="R96" s="78">
        <v>2170</v>
      </c>
      <c r="S96" s="114" t="s">
        <v>296</v>
      </c>
      <c r="T96" s="78">
        <v>299</v>
      </c>
      <c r="U96" s="114" t="s">
        <v>238</v>
      </c>
      <c r="V96" s="78">
        <v>482</v>
      </c>
    </row>
    <row r="97" spans="1:22" ht="15">
      <c r="A97" s="114" t="s">
        <v>227</v>
      </c>
      <c r="B97" s="78">
        <v>87266</v>
      </c>
      <c r="C97" s="114" t="s">
        <v>330</v>
      </c>
      <c r="D97" s="78">
        <v>24949</v>
      </c>
      <c r="E97" s="114" t="s">
        <v>246</v>
      </c>
      <c r="F97" s="78">
        <v>14665</v>
      </c>
      <c r="G97" s="114" t="s">
        <v>250</v>
      </c>
      <c r="H97" s="78">
        <v>1575</v>
      </c>
      <c r="I97" s="114" t="s">
        <v>345</v>
      </c>
      <c r="J97" s="78">
        <v>6868</v>
      </c>
      <c r="K97" s="114" t="s">
        <v>340</v>
      </c>
      <c r="L97" s="78">
        <v>5446</v>
      </c>
      <c r="M97" s="114" t="s">
        <v>286</v>
      </c>
      <c r="N97" s="78">
        <v>1222</v>
      </c>
      <c r="O97" s="114" t="s">
        <v>350</v>
      </c>
      <c r="P97" s="78">
        <v>3524</v>
      </c>
      <c r="Q97" s="114" t="s">
        <v>357</v>
      </c>
      <c r="R97" s="78">
        <v>1956</v>
      </c>
      <c r="S97" s="114" t="s">
        <v>216</v>
      </c>
      <c r="T97" s="78">
        <v>96</v>
      </c>
      <c r="U97" s="114"/>
      <c r="V97" s="78"/>
    </row>
    <row r="98" spans="1:22" ht="15">
      <c r="A98" s="114" t="s">
        <v>234</v>
      </c>
      <c r="B98" s="78">
        <v>77712</v>
      </c>
      <c r="C98" s="114" t="s">
        <v>323</v>
      </c>
      <c r="D98" s="78">
        <v>22688</v>
      </c>
      <c r="E98" s="114" t="s">
        <v>314</v>
      </c>
      <c r="F98" s="78">
        <v>4327</v>
      </c>
      <c r="G98" s="114" t="s">
        <v>304</v>
      </c>
      <c r="H98" s="78">
        <v>1336</v>
      </c>
      <c r="I98" s="114" t="s">
        <v>269</v>
      </c>
      <c r="J98" s="78">
        <v>6650</v>
      </c>
      <c r="K98" s="114" t="s">
        <v>341</v>
      </c>
      <c r="L98" s="78">
        <v>4788</v>
      </c>
      <c r="M98" s="114" t="s">
        <v>225</v>
      </c>
      <c r="N98" s="78">
        <v>885</v>
      </c>
      <c r="O98" s="114" t="s">
        <v>256</v>
      </c>
      <c r="P98" s="78">
        <v>1761</v>
      </c>
      <c r="Q98" s="114" t="s">
        <v>315</v>
      </c>
      <c r="R98" s="78">
        <v>1698</v>
      </c>
      <c r="S98" s="114" t="s">
        <v>342</v>
      </c>
      <c r="T98" s="78">
        <v>86</v>
      </c>
      <c r="U98" s="114"/>
      <c r="V98" s="78"/>
    </row>
    <row r="99" spans="1:22" ht="15">
      <c r="A99" s="114" t="s">
        <v>239</v>
      </c>
      <c r="B99" s="78">
        <v>76734</v>
      </c>
      <c r="C99" s="114" t="s">
        <v>322</v>
      </c>
      <c r="D99" s="78">
        <v>22458</v>
      </c>
      <c r="E99" s="114" t="s">
        <v>288</v>
      </c>
      <c r="F99" s="78">
        <v>2830</v>
      </c>
      <c r="G99" s="114" t="s">
        <v>261</v>
      </c>
      <c r="H99" s="78">
        <v>951</v>
      </c>
      <c r="I99" s="114" t="s">
        <v>307</v>
      </c>
      <c r="J99" s="78">
        <v>5434</v>
      </c>
      <c r="K99" s="114" t="s">
        <v>213</v>
      </c>
      <c r="L99" s="78">
        <v>4090</v>
      </c>
      <c r="M99" s="114" t="s">
        <v>320</v>
      </c>
      <c r="N99" s="78">
        <v>369</v>
      </c>
      <c r="O99" s="114" t="s">
        <v>351</v>
      </c>
      <c r="P99" s="78">
        <v>803</v>
      </c>
      <c r="Q99" s="114" t="s">
        <v>290</v>
      </c>
      <c r="R99" s="78">
        <v>186</v>
      </c>
      <c r="S99" s="114"/>
      <c r="T99" s="78"/>
      <c r="U99" s="114"/>
      <c r="V99" s="78"/>
    </row>
    <row r="100" spans="1:22" ht="15">
      <c r="A100" s="114" t="s">
        <v>255</v>
      </c>
      <c r="B100" s="78">
        <v>71578</v>
      </c>
      <c r="C100" s="114" t="s">
        <v>335</v>
      </c>
      <c r="D100" s="78">
        <v>18874</v>
      </c>
      <c r="E100" s="114" t="s">
        <v>229</v>
      </c>
      <c r="F100" s="78">
        <v>2760</v>
      </c>
      <c r="G100" s="114" t="s">
        <v>313</v>
      </c>
      <c r="H100" s="78">
        <v>737</v>
      </c>
      <c r="I100" s="114" t="s">
        <v>273</v>
      </c>
      <c r="J100" s="78">
        <v>3059</v>
      </c>
      <c r="K100" s="114" t="s">
        <v>347</v>
      </c>
      <c r="L100" s="78">
        <v>3846</v>
      </c>
      <c r="M100" s="114" t="s">
        <v>325</v>
      </c>
      <c r="N100" s="78">
        <v>333</v>
      </c>
      <c r="O100" s="114" t="s">
        <v>257</v>
      </c>
      <c r="P100" s="78">
        <v>53</v>
      </c>
      <c r="Q100" s="114"/>
      <c r="R100" s="78"/>
      <c r="S100" s="114"/>
      <c r="T100" s="78"/>
      <c r="U100" s="114"/>
      <c r="V100" s="78"/>
    </row>
  </sheetData>
  <hyperlinks>
    <hyperlink ref="A2" r:id="rId1" display="https://www.stara.fi/"/>
    <hyperlink ref="A3" r:id="rId2" display="https://www.loudersound.com/features/we-saw-rammstein-play-two-shows-in-the-most-metal-city-on-the-planet-and-fk"/>
    <hyperlink ref="A4" r:id="rId3" display="https://visittampere.fi/en/events/pispala-sauna-festival/"/>
    <hyperlink ref="A5" r:id="rId4" display="https://visittampere.fi/tampere-lakeland-festival/"/>
    <hyperlink ref="A6" r:id="rId5" display="https://visittampere.fi/en/tampere-lakeland-festival/"/>
    <hyperlink ref="A7" r:id="rId6" display="https://visittampere.fi/en/news/paris-north-cape-photo-adventure-arrives-to-tampere/"/>
    <hyperlink ref="A8" r:id="rId7" display="https://www.blockfest.fi/"/>
    <hyperlink ref="A9" r:id="rId8" display="http://destinationrecommended.com/destinations/tampere"/>
    <hyperlink ref="A10" r:id="rId9" display="https://twitter.com/TampereRatikka/status/1161559332368130048"/>
    <hyperlink ref="A11" r:id="rId10" display="https://www.instagram.com/p/B0-8zv5o--V/"/>
    <hyperlink ref="C2" r:id="rId11" display="https://www.loudersound.com/features/we-saw-rammstein-play-two-shows-in-the-most-metal-city-on-the-planet-and-fk"/>
    <hyperlink ref="C3" r:id="rId12" display="https://visittampere.fi/en/events/pispala-sauna-festival/"/>
    <hyperlink ref="C4" r:id="rId13" display="https://visittampere.fi/en/news/paris-north-cape-photo-adventure-arrives-to-tampere/"/>
    <hyperlink ref="C5" r:id="rId14" display="https://www.instagram.com/p/B0-8zv5o--V/"/>
    <hyperlink ref="C6" r:id="rId15" display="https://visittampere.fi/en/tampere-lakeland-festival/"/>
    <hyperlink ref="C7" r:id="rId16" display="https://visittampere.fi/en/events/the-nocturnal-happening/"/>
    <hyperlink ref="C8" r:id="rId17" display="https://www.teatterikesa.fi/en/programme/nocturnal-happening/"/>
    <hyperlink ref="C9" r:id="rId18" display="https://visittampere.fi/en/events/moomin-museum-garden-party/"/>
    <hyperlink ref="C10" r:id="rId19" display="https://katzenworld.co.uk/2019/08/22/the-cat-cafes-of-finland-and-sweden/"/>
    <hyperlink ref="C11" r:id="rId20" display="https://twitter.com/womex/status/1159773492205821952"/>
    <hyperlink ref="E2" r:id="rId21" display="https://www.tampere.fi/tampereen-kaupunki/ajankohtaista/tapahtumat/AEf1RTsup.html.stx"/>
    <hyperlink ref="E3" r:id="rId22" display="https://www.tampere.fi/tampereen-kaupunki/ajankohtaista/tapahtumat/i8vVGZNgh.html.stx"/>
    <hyperlink ref="E4" r:id="rId23" display="https://twitter.com/vapriikki/status/1160539864942731266"/>
    <hyperlink ref="E5" r:id="rId24" display="https://www.tampere.fi/tampereen-kaupunki/ajankohtaista/tapahtumat/cFEi0bqp1.html.stx"/>
    <hyperlink ref="E6" r:id="rId25" display="https://twitter.com/hiedanranta/status/1160826316872200192"/>
    <hyperlink ref="E7" r:id="rId26" display="https://twitter.com/VisitTampere/status/1161541871790972928"/>
    <hyperlink ref="E8" r:id="rId27" display="https://www.tampere.fi/tampereen-kaupunki/ajankohtaista/tapahtumat/JTa1bRrOt.html.stx"/>
    <hyperlink ref="E9" r:id="rId28" display="https://twitter.com/TampereRatikka/status/1161559332368130048"/>
    <hyperlink ref="E10" r:id="rId29" display="https://homelessworldcup.org/tampere-finland-to-host-the-2020-homeless-world-cup/"/>
    <hyperlink ref="E11" r:id="rId30" display="https://twitter.com/homelesswrldcup/status/1162326888938921984"/>
    <hyperlink ref="G2" r:id="rId31" display="https://www.loudersound.com/features/we-saw-rammstein-play-two-shows-in-the-most-metal-city-on-the-planet-and-fk"/>
    <hyperlink ref="G3" r:id="rId32" display="https://visittampere.fi/tapahtumat/viikinsaaren-venetsialaiset/"/>
    <hyperlink ref="G4" r:id="rId33" display="https://visittampere.fi/tapahtumat/kortejarven-eloisa-elokuu/"/>
    <hyperlink ref="G5" r:id="rId34" display="https://www.instagram.com/p/B0-8zv5o--V/"/>
    <hyperlink ref="G6" r:id="rId35" display="https://visittampere.fi/tapahtumat/hameenpuiston-puistofiesta/"/>
    <hyperlink ref="G7" r:id="rId36" display="https://www.facebook.com/events/2520347938247384/"/>
    <hyperlink ref="G8" r:id="rId37" display="https://visittampere.fi/tapahtumat/pispalan-saunafestivaali/"/>
    <hyperlink ref="G9" r:id="rId38" display="https://visittampere.fi/tapahtumat/tuulensuun-korttelijuhla/"/>
    <hyperlink ref="G10" r:id="rId39" display="https://www.stara.fi/"/>
    <hyperlink ref="G11" r:id="rId40" display="https://visittampere.fi/tapahtumat/hiedanrannan-puutarhajuhlat/"/>
    <hyperlink ref="I2" r:id="rId41" display="https://www.blockfest.fi/"/>
    <hyperlink ref="I3" r:id="rId42" display="https://visittampere.fi/en/tampere-lakeland-festival/"/>
    <hyperlink ref="I4" r:id="rId43" display="https://www.discoveringfinland.com/destination/the-house-of-mr-clutterbuck/"/>
    <hyperlink ref="I5" r:id="rId44" display="https://www.loudersound.com/features/we-saw-rammstein-play-two-shows-in-the-most-metal-city-on-the-planet-and-fk"/>
    <hyperlink ref="I6" r:id="rId45" display="https://visittampere.fi/en/events/tamperrada-pintxo-week/"/>
    <hyperlink ref="I7" r:id="rId46" display="https://www.iltalehti.fi/matkajutut/a/087fe386-bba2-4263-8452-21face928b3f"/>
    <hyperlink ref="I8" r:id="rId47" display="https://twitter.com/TampereRatikka/status/1161559332368130048"/>
    <hyperlink ref="I9" r:id="rId48" display="https://www.instagram.com/p/B1GKDuSBgQi/?igshid=qhdhaofvitur"/>
    <hyperlink ref="K2" r:id="rId49" display="https://twitter.com/Postimuseo/status/1161158937510600704"/>
    <hyperlink ref="K3" r:id="rId50" display="https://nodexlgraphgallery.org/Pages/Graph.aspx?graphID=206378"/>
    <hyperlink ref="K4" r:id="rId51" display="https://nodexlgraphgallery.org/Pages/Graph.aspx?graphID=206380"/>
    <hyperlink ref="M2" r:id="rId52" display="https://www.instagram.com/p/B1BGPhgpfqw/?igshid=10pgayi8uleke"/>
    <hyperlink ref="M3" r:id="rId53" display="https://www.facebook.com/events/563151180884311/"/>
    <hyperlink ref="M4" r:id="rId54" display="https://yle.fi/uutiset/3-10921628?utm_source=twitter-share&amp;utm_medium=social"/>
    <hyperlink ref="M5" r:id="rId55" display="https://www.instagram.com/p/B1OL6LhlxmI/?igshid=1atghphcs1qla"/>
    <hyperlink ref="M6" r:id="rId56" display="https://www.instagram.com/p/B1SzBZHh6vL/?igshid=54vcydyvpqe4"/>
    <hyperlink ref="M7" r:id="rId57" display="https://visittampere.fi/tampere-lakeland-festival/"/>
    <hyperlink ref="M8" r:id="rId58" display="https://www.instagram.com/p/B1flQwTBpdU/?igshid=ibyqbafu6fn7"/>
    <hyperlink ref="M9" r:id="rId59" display="https://www.instagram.com/p/B1MHOOYBjDx/?igshid=1p3utlch07ao2"/>
    <hyperlink ref="M10" r:id="rId60" display="https://www.instagram.com/p/B1fk1POhIJ9/?igshid=93er5usnxk5x"/>
    <hyperlink ref="M11" r:id="rId61" display="https://twitter.com/tamperekaupunki/status/1164779187569168395"/>
    <hyperlink ref="O2" r:id="rId62" display="https://www.instagram.com/p/B1OmTEmC0lA/?igshid=wagz3yv60go4"/>
    <hyperlink ref="O3" r:id="rId63" display="https://www.instagram.com/p/B1Om7_qC8l-/?igshid=1jh5ijvoypl75"/>
    <hyperlink ref="Q2" r:id="rId64" display="https://www.loudersound.com/features/we-saw-rammstein-play-two-shows-in-the-most-metal-city-on-the-planet-and-fk"/>
    <hyperlink ref="S2" r:id="rId65" display="https://www.stara.fi/"/>
    <hyperlink ref="U2" r:id="rId66" display="https://www.tampere.fi/material/attachments/uutiskeskus/tampere/h/WmaJ4zXi7/PuutarhajuhlaA5ohjelmakartta-printti.pdf"/>
  </hyperlinks>
  <printOptions/>
  <pageMargins left="0.7" right="0.7" top="0.75" bottom="0.75" header="0.3" footer="0.3"/>
  <pageSetup orientation="portrait" paperSize="9"/>
  <tableParts>
    <tablePart r:id="rId70"/>
    <tablePart r:id="rId72"/>
    <tablePart r:id="rId68"/>
    <tablePart r:id="rId74"/>
    <tablePart r:id="rId73"/>
    <tablePart r:id="rId69"/>
    <tablePart r:id="rId71"/>
    <tablePart r:id="rId6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3294</v>
      </c>
      <c r="B1" s="13" t="s">
        <v>3933</v>
      </c>
      <c r="C1" s="13" t="s">
        <v>3934</v>
      </c>
      <c r="D1" s="13" t="s">
        <v>144</v>
      </c>
      <c r="E1" s="13" t="s">
        <v>3936</v>
      </c>
      <c r="F1" s="13" t="s">
        <v>3937</v>
      </c>
      <c r="G1" s="13" t="s">
        <v>3938</v>
      </c>
    </row>
    <row r="2" spans="1:7" ht="15">
      <c r="A2" s="78" t="s">
        <v>2728</v>
      </c>
      <c r="B2" s="78">
        <v>113</v>
      </c>
      <c r="C2" s="117">
        <v>0.021793635486981676</v>
      </c>
      <c r="D2" s="78" t="s">
        <v>3935</v>
      </c>
      <c r="E2" s="78"/>
      <c r="F2" s="78"/>
      <c r="G2" s="78"/>
    </row>
    <row r="3" spans="1:7" ht="15">
      <c r="A3" s="78" t="s">
        <v>2729</v>
      </c>
      <c r="B3" s="78">
        <v>5</v>
      </c>
      <c r="C3" s="117">
        <v>0.0009643201542912247</v>
      </c>
      <c r="D3" s="78" t="s">
        <v>3935</v>
      </c>
      <c r="E3" s="78"/>
      <c r="F3" s="78"/>
      <c r="G3" s="78"/>
    </row>
    <row r="4" spans="1:7" ht="15">
      <c r="A4" s="78" t="s">
        <v>2730</v>
      </c>
      <c r="B4" s="78">
        <v>0</v>
      </c>
      <c r="C4" s="117">
        <v>0</v>
      </c>
      <c r="D4" s="78" t="s">
        <v>3935</v>
      </c>
      <c r="E4" s="78"/>
      <c r="F4" s="78"/>
      <c r="G4" s="78"/>
    </row>
    <row r="5" spans="1:7" ht="15">
      <c r="A5" s="78" t="s">
        <v>2731</v>
      </c>
      <c r="B5" s="78">
        <v>5067</v>
      </c>
      <c r="C5" s="117">
        <v>0.9772420443587271</v>
      </c>
      <c r="D5" s="78" t="s">
        <v>3935</v>
      </c>
      <c r="E5" s="78"/>
      <c r="F5" s="78"/>
      <c r="G5" s="78"/>
    </row>
    <row r="6" spans="1:7" ht="15">
      <c r="A6" s="78" t="s">
        <v>2732</v>
      </c>
      <c r="B6" s="78">
        <v>5185</v>
      </c>
      <c r="C6" s="117">
        <v>1</v>
      </c>
      <c r="D6" s="78" t="s">
        <v>3935</v>
      </c>
      <c r="E6" s="78"/>
      <c r="F6" s="78"/>
      <c r="G6" s="78"/>
    </row>
    <row r="7" spans="1:7" ht="15">
      <c r="A7" s="84" t="s">
        <v>2733</v>
      </c>
      <c r="B7" s="84">
        <v>114</v>
      </c>
      <c r="C7" s="118">
        <v>0.009484156277024947</v>
      </c>
      <c r="D7" s="84" t="s">
        <v>3935</v>
      </c>
      <c r="E7" s="84" t="b">
        <v>0</v>
      </c>
      <c r="F7" s="84" t="b">
        <v>0</v>
      </c>
      <c r="G7" s="84" t="b">
        <v>0</v>
      </c>
    </row>
    <row r="8" spans="1:7" ht="15">
      <c r="A8" s="84" t="s">
        <v>1469</v>
      </c>
      <c r="B8" s="84">
        <v>113</v>
      </c>
      <c r="C8" s="118">
        <v>0.014961874953320495</v>
      </c>
      <c r="D8" s="84" t="s">
        <v>3935</v>
      </c>
      <c r="E8" s="84" t="b">
        <v>0</v>
      </c>
      <c r="F8" s="84" t="b">
        <v>0</v>
      </c>
      <c r="G8" s="84" t="b">
        <v>0</v>
      </c>
    </row>
    <row r="9" spans="1:7" ht="15">
      <c r="A9" s="84" t="s">
        <v>2734</v>
      </c>
      <c r="B9" s="84">
        <v>107</v>
      </c>
      <c r="C9" s="118">
        <v>0.009585986064256527</v>
      </c>
      <c r="D9" s="84" t="s">
        <v>3935</v>
      </c>
      <c r="E9" s="84" t="b">
        <v>0</v>
      </c>
      <c r="F9" s="84" t="b">
        <v>0</v>
      </c>
      <c r="G9" s="84" t="b">
        <v>0</v>
      </c>
    </row>
    <row r="10" spans="1:7" ht="15">
      <c r="A10" s="84" t="s">
        <v>674</v>
      </c>
      <c r="B10" s="84">
        <v>66</v>
      </c>
      <c r="C10" s="118">
        <v>0.01010699360866393</v>
      </c>
      <c r="D10" s="84" t="s">
        <v>3935</v>
      </c>
      <c r="E10" s="84" t="b">
        <v>0</v>
      </c>
      <c r="F10" s="84" t="b">
        <v>0</v>
      </c>
      <c r="G10" s="84" t="b">
        <v>0</v>
      </c>
    </row>
    <row r="11" spans="1:7" ht="15">
      <c r="A11" s="84" t="s">
        <v>295</v>
      </c>
      <c r="B11" s="84">
        <v>53</v>
      </c>
      <c r="C11" s="118">
        <v>0.008607204979044842</v>
      </c>
      <c r="D11" s="84" t="s">
        <v>3935</v>
      </c>
      <c r="E11" s="84" t="b">
        <v>0</v>
      </c>
      <c r="F11" s="84" t="b">
        <v>0</v>
      </c>
      <c r="G11" s="84" t="b">
        <v>0</v>
      </c>
    </row>
    <row r="12" spans="1:7" ht="15">
      <c r="A12" s="84" t="s">
        <v>2666</v>
      </c>
      <c r="B12" s="84">
        <v>38</v>
      </c>
      <c r="C12" s="118">
        <v>0.010238994430521715</v>
      </c>
      <c r="D12" s="84" t="s">
        <v>3935</v>
      </c>
      <c r="E12" s="84" t="b">
        <v>0</v>
      </c>
      <c r="F12" s="84" t="b">
        <v>0</v>
      </c>
      <c r="G12" s="84" t="b">
        <v>0</v>
      </c>
    </row>
    <row r="13" spans="1:7" ht="15">
      <c r="A13" s="84" t="s">
        <v>306</v>
      </c>
      <c r="B13" s="84">
        <v>30</v>
      </c>
      <c r="C13" s="118">
        <v>0.006537073140691139</v>
      </c>
      <c r="D13" s="84" t="s">
        <v>3935</v>
      </c>
      <c r="E13" s="84" t="b">
        <v>0</v>
      </c>
      <c r="F13" s="84" t="b">
        <v>0</v>
      </c>
      <c r="G13" s="84" t="b">
        <v>0</v>
      </c>
    </row>
    <row r="14" spans="1:7" ht="15">
      <c r="A14" s="84" t="s">
        <v>303</v>
      </c>
      <c r="B14" s="84">
        <v>30</v>
      </c>
      <c r="C14" s="118">
        <v>0.006537073140691139</v>
      </c>
      <c r="D14" s="84" t="s">
        <v>3935</v>
      </c>
      <c r="E14" s="84" t="b">
        <v>0</v>
      </c>
      <c r="F14" s="84" t="b">
        <v>0</v>
      </c>
      <c r="G14" s="84" t="b">
        <v>0</v>
      </c>
    </row>
    <row r="15" spans="1:7" ht="15">
      <c r="A15" s="84" t="s">
        <v>2764</v>
      </c>
      <c r="B15" s="84">
        <v>22</v>
      </c>
      <c r="C15" s="118">
        <v>0.005482368651781938</v>
      </c>
      <c r="D15" s="84" t="s">
        <v>3935</v>
      </c>
      <c r="E15" s="84" t="b">
        <v>0</v>
      </c>
      <c r="F15" s="84" t="b">
        <v>0</v>
      </c>
      <c r="G15" s="84" t="b">
        <v>0</v>
      </c>
    </row>
    <row r="16" spans="1:7" ht="15">
      <c r="A16" s="84" t="s">
        <v>2745</v>
      </c>
      <c r="B16" s="84">
        <v>20</v>
      </c>
      <c r="C16" s="118">
        <v>0.005176316692875636</v>
      </c>
      <c r="D16" s="84" t="s">
        <v>3935</v>
      </c>
      <c r="E16" s="84" t="b">
        <v>0</v>
      </c>
      <c r="F16" s="84" t="b">
        <v>0</v>
      </c>
      <c r="G16" s="84" t="b">
        <v>0</v>
      </c>
    </row>
    <row r="17" spans="1:7" ht="15">
      <c r="A17" s="84" t="s">
        <v>2771</v>
      </c>
      <c r="B17" s="84">
        <v>20</v>
      </c>
      <c r="C17" s="118">
        <v>0.0060456784185129245</v>
      </c>
      <c r="D17" s="84" t="s">
        <v>3935</v>
      </c>
      <c r="E17" s="84" t="b">
        <v>0</v>
      </c>
      <c r="F17" s="84" t="b">
        <v>0</v>
      </c>
      <c r="G17" s="84" t="b">
        <v>0</v>
      </c>
    </row>
    <row r="18" spans="1:7" ht="15">
      <c r="A18" s="84" t="s">
        <v>2668</v>
      </c>
      <c r="B18" s="84">
        <v>19</v>
      </c>
      <c r="C18" s="118">
        <v>0.005015839961278297</v>
      </c>
      <c r="D18" s="84" t="s">
        <v>3935</v>
      </c>
      <c r="E18" s="84" t="b">
        <v>0</v>
      </c>
      <c r="F18" s="84" t="b">
        <v>0</v>
      </c>
      <c r="G18" s="84" t="b">
        <v>0</v>
      </c>
    </row>
    <row r="19" spans="1:7" ht="15">
      <c r="A19" s="84" t="s">
        <v>2787</v>
      </c>
      <c r="B19" s="84">
        <v>18</v>
      </c>
      <c r="C19" s="118">
        <v>0.004850049993405022</v>
      </c>
      <c r="D19" s="84" t="s">
        <v>3935</v>
      </c>
      <c r="E19" s="84" t="b">
        <v>0</v>
      </c>
      <c r="F19" s="84" t="b">
        <v>0</v>
      </c>
      <c r="G19" s="84" t="b">
        <v>0</v>
      </c>
    </row>
    <row r="20" spans="1:7" ht="15">
      <c r="A20" s="84" t="s">
        <v>2738</v>
      </c>
      <c r="B20" s="84">
        <v>17</v>
      </c>
      <c r="C20" s="118">
        <v>0.004678651313214045</v>
      </c>
      <c r="D20" s="84" t="s">
        <v>3935</v>
      </c>
      <c r="E20" s="84" t="b">
        <v>0</v>
      </c>
      <c r="F20" s="84" t="b">
        <v>0</v>
      </c>
      <c r="G20" s="84" t="b">
        <v>0</v>
      </c>
    </row>
    <row r="21" spans="1:7" ht="15">
      <c r="A21" s="84" t="s">
        <v>2746</v>
      </c>
      <c r="B21" s="84">
        <v>17</v>
      </c>
      <c r="C21" s="118">
        <v>0.004782645727312542</v>
      </c>
      <c r="D21" s="84" t="s">
        <v>3935</v>
      </c>
      <c r="E21" s="84" t="b">
        <v>0</v>
      </c>
      <c r="F21" s="84" t="b">
        <v>0</v>
      </c>
      <c r="G21" s="84" t="b">
        <v>0</v>
      </c>
    </row>
    <row r="22" spans="1:7" ht="15">
      <c r="A22" s="84" t="s">
        <v>2736</v>
      </c>
      <c r="B22" s="84">
        <v>16</v>
      </c>
      <c r="C22" s="118">
        <v>0.004605509624219839</v>
      </c>
      <c r="D22" s="84" t="s">
        <v>3935</v>
      </c>
      <c r="E22" s="84" t="b">
        <v>0</v>
      </c>
      <c r="F22" s="84" t="b">
        <v>0</v>
      </c>
      <c r="G22" s="84" t="b">
        <v>0</v>
      </c>
    </row>
    <row r="23" spans="1:7" ht="15">
      <c r="A23" s="84" t="s">
        <v>2750</v>
      </c>
      <c r="B23" s="84">
        <v>16</v>
      </c>
      <c r="C23" s="118">
        <v>0.004501313625705923</v>
      </c>
      <c r="D23" s="84" t="s">
        <v>3935</v>
      </c>
      <c r="E23" s="84" t="b">
        <v>0</v>
      </c>
      <c r="F23" s="84" t="b">
        <v>0</v>
      </c>
      <c r="G23" s="84" t="b">
        <v>0</v>
      </c>
    </row>
    <row r="24" spans="1:7" ht="15">
      <c r="A24" s="84" t="s">
        <v>2741</v>
      </c>
      <c r="B24" s="84">
        <v>16</v>
      </c>
      <c r="C24" s="118">
        <v>0.004501313625705923</v>
      </c>
      <c r="D24" s="84" t="s">
        <v>3935</v>
      </c>
      <c r="E24" s="84" t="b">
        <v>0</v>
      </c>
      <c r="F24" s="84" t="b">
        <v>0</v>
      </c>
      <c r="G24" s="84" t="b">
        <v>0</v>
      </c>
    </row>
    <row r="25" spans="1:7" ht="15">
      <c r="A25" s="84" t="s">
        <v>2793</v>
      </c>
      <c r="B25" s="84">
        <v>14</v>
      </c>
      <c r="C25" s="118">
        <v>0.004127284937754675</v>
      </c>
      <c r="D25" s="84" t="s">
        <v>3935</v>
      </c>
      <c r="E25" s="84" t="b">
        <v>0</v>
      </c>
      <c r="F25" s="84" t="b">
        <v>0</v>
      </c>
      <c r="G25" s="84" t="b">
        <v>0</v>
      </c>
    </row>
    <row r="26" spans="1:7" ht="15">
      <c r="A26" s="84" t="s">
        <v>2772</v>
      </c>
      <c r="B26" s="84">
        <v>14</v>
      </c>
      <c r="C26" s="118">
        <v>0.005106471726624502</v>
      </c>
      <c r="D26" s="84" t="s">
        <v>3935</v>
      </c>
      <c r="E26" s="84" t="b">
        <v>0</v>
      </c>
      <c r="F26" s="84" t="b">
        <v>0</v>
      </c>
      <c r="G26" s="84" t="b">
        <v>0</v>
      </c>
    </row>
    <row r="27" spans="1:7" ht="15">
      <c r="A27" s="84" t="s">
        <v>2737</v>
      </c>
      <c r="B27" s="84">
        <v>13</v>
      </c>
      <c r="C27" s="118">
        <v>0.003929690972033401</v>
      </c>
      <c r="D27" s="84" t="s">
        <v>3935</v>
      </c>
      <c r="E27" s="84" t="b">
        <v>1</v>
      </c>
      <c r="F27" s="84" t="b">
        <v>0</v>
      </c>
      <c r="G27" s="84" t="b">
        <v>0</v>
      </c>
    </row>
    <row r="28" spans="1:7" ht="15">
      <c r="A28" s="84" t="s">
        <v>1514</v>
      </c>
      <c r="B28" s="84">
        <v>13</v>
      </c>
      <c r="C28" s="118">
        <v>0.004034688040195519</v>
      </c>
      <c r="D28" s="84" t="s">
        <v>3935</v>
      </c>
      <c r="E28" s="84" t="b">
        <v>0</v>
      </c>
      <c r="F28" s="84" t="b">
        <v>0</v>
      </c>
      <c r="G28" s="84" t="b">
        <v>0</v>
      </c>
    </row>
    <row r="29" spans="1:7" ht="15">
      <c r="A29" s="84" t="s">
        <v>3295</v>
      </c>
      <c r="B29" s="84">
        <v>13</v>
      </c>
      <c r="C29" s="118">
        <v>0.003929690972033401</v>
      </c>
      <c r="D29" s="84" t="s">
        <v>3935</v>
      </c>
      <c r="E29" s="84" t="b">
        <v>0</v>
      </c>
      <c r="F29" s="84" t="b">
        <v>0</v>
      </c>
      <c r="G29" s="84" t="b">
        <v>0</v>
      </c>
    </row>
    <row r="30" spans="1:7" ht="15">
      <c r="A30" s="84" t="s">
        <v>2773</v>
      </c>
      <c r="B30" s="84">
        <v>13</v>
      </c>
      <c r="C30" s="118">
        <v>0.003929690972033401</v>
      </c>
      <c r="D30" s="84" t="s">
        <v>3935</v>
      </c>
      <c r="E30" s="84" t="b">
        <v>0</v>
      </c>
      <c r="F30" s="84" t="b">
        <v>0</v>
      </c>
      <c r="G30" s="84" t="b">
        <v>0</v>
      </c>
    </row>
    <row r="31" spans="1:7" ht="15">
      <c r="A31" s="84" t="s">
        <v>299</v>
      </c>
      <c r="B31" s="84">
        <v>12</v>
      </c>
      <c r="C31" s="118">
        <v>0.0037243274217189396</v>
      </c>
      <c r="D31" s="84" t="s">
        <v>3935</v>
      </c>
      <c r="E31" s="84" t="b">
        <v>0</v>
      </c>
      <c r="F31" s="84" t="b">
        <v>0</v>
      </c>
      <c r="G31" s="84" t="b">
        <v>0</v>
      </c>
    </row>
    <row r="32" spans="1:7" ht="15">
      <c r="A32" s="84" t="s">
        <v>3296</v>
      </c>
      <c r="B32" s="84">
        <v>12</v>
      </c>
      <c r="C32" s="118">
        <v>0.0037243274217189396</v>
      </c>
      <c r="D32" s="84" t="s">
        <v>3935</v>
      </c>
      <c r="E32" s="84" t="b">
        <v>0</v>
      </c>
      <c r="F32" s="84" t="b">
        <v>0</v>
      </c>
      <c r="G32" s="84" t="b">
        <v>0</v>
      </c>
    </row>
    <row r="33" spans="1:7" ht="15">
      <c r="A33" s="84" t="s">
        <v>3297</v>
      </c>
      <c r="B33" s="84">
        <v>12</v>
      </c>
      <c r="C33" s="118">
        <v>0.0037243274217189396</v>
      </c>
      <c r="D33" s="84" t="s">
        <v>3935</v>
      </c>
      <c r="E33" s="84" t="b">
        <v>0</v>
      </c>
      <c r="F33" s="84" t="b">
        <v>0</v>
      </c>
      <c r="G33" s="84" t="b">
        <v>0</v>
      </c>
    </row>
    <row r="34" spans="1:7" ht="15">
      <c r="A34" s="84" t="s">
        <v>3298</v>
      </c>
      <c r="B34" s="84">
        <v>12</v>
      </c>
      <c r="C34" s="118">
        <v>0.0037243274217189396</v>
      </c>
      <c r="D34" s="84" t="s">
        <v>3935</v>
      </c>
      <c r="E34" s="84" t="b">
        <v>0</v>
      </c>
      <c r="F34" s="84" t="b">
        <v>0</v>
      </c>
      <c r="G34" s="84" t="b">
        <v>0</v>
      </c>
    </row>
    <row r="35" spans="1:7" ht="15">
      <c r="A35" s="84" t="s">
        <v>344</v>
      </c>
      <c r="B35" s="84">
        <v>12</v>
      </c>
      <c r="C35" s="118">
        <v>0.0037243274217189396</v>
      </c>
      <c r="D35" s="84" t="s">
        <v>3935</v>
      </c>
      <c r="E35" s="84" t="b">
        <v>0</v>
      </c>
      <c r="F35" s="84" t="b">
        <v>0</v>
      </c>
      <c r="G35" s="84" t="b">
        <v>0</v>
      </c>
    </row>
    <row r="36" spans="1:7" ht="15">
      <c r="A36" s="84" t="s">
        <v>2662</v>
      </c>
      <c r="B36" s="84">
        <v>12</v>
      </c>
      <c r="C36" s="118">
        <v>0.003829685862860389</v>
      </c>
      <c r="D36" s="84" t="s">
        <v>3935</v>
      </c>
      <c r="E36" s="84" t="b">
        <v>0</v>
      </c>
      <c r="F36" s="84" t="b">
        <v>0</v>
      </c>
      <c r="G36" s="84" t="b">
        <v>0</v>
      </c>
    </row>
    <row r="37" spans="1:7" ht="15">
      <c r="A37" s="84" t="s">
        <v>2663</v>
      </c>
      <c r="B37" s="84">
        <v>12</v>
      </c>
      <c r="C37" s="118">
        <v>0.0037243274217189396</v>
      </c>
      <c r="D37" s="84" t="s">
        <v>3935</v>
      </c>
      <c r="E37" s="84" t="b">
        <v>0</v>
      </c>
      <c r="F37" s="84" t="b">
        <v>0</v>
      </c>
      <c r="G37" s="84" t="b">
        <v>0</v>
      </c>
    </row>
    <row r="38" spans="1:7" ht="15">
      <c r="A38" s="84" t="s">
        <v>3299</v>
      </c>
      <c r="B38" s="84">
        <v>12</v>
      </c>
      <c r="C38" s="118">
        <v>0.0037243274217189396</v>
      </c>
      <c r="D38" s="84" t="s">
        <v>3935</v>
      </c>
      <c r="E38" s="84" t="b">
        <v>0</v>
      </c>
      <c r="F38" s="84" t="b">
        <v>0</v>
      </c>
      <c r="G38" s="84" t="b">
        <v>0</v>
      </c>
    </row>
    <row r="39" spans="1:7" ht="15">
      <c r="A39" s="84" t="s">
        <v>2789</v>
      </c>
      <c r="B39" s="84">
        <v>12</v>
      </c>
      <c r="C39" s="118">
        <v>0.0037243274217189396</v>
      </c>
      <c r="D39" s="84" t="s">
        <v>3935</v>
      </c>
      <c r="E39" s="84" t="b">
        <v>0</v>
      </c>
      <c r="F39" s="84" t="b">
        <v>0</v>
      </c>
      <c r="G39" s="84" t="b">
        <v>0</v>
      </c>
    </row>
    <row r="40" spans="1:7" ht="15">
      <c r="A40" s="84" t="s">
        <v>2774</v>
      </c>
      <c r="B40" s="84">
        <v>12</v>
      </c>
      <c r="C40" s="118">
        <v>0.0037243274217189396</v>
      </c>
      <c r="D40" s="84" t="s">
        <v>3935</v>
      </c>
      <c r="E40" s="84" t="b">
        <v>0</v>
      </c>
      <c r="F40" s="84" t="b">
        <v>0</v>
      </c>
      <c r="G40" s="84" t="b">
        <v>0</v>
      </c>
    </row>
    <row r="41" spans="1:7" ht="15">
      <c r="A41" s="84" t="s">
        <v>2739</v>
      </c>
      <c r="B41" s="84">
        <v>11</v>
      </c>
      <c r="C41" s="118">
        <v>0.00351054537428869</v>
      </c>
      <c r="D41" s="84" t="s">
        <v>3935</v>
      </c>
      <c r="E41" s="84" t="b">
        <v>1</v>
      </c>
      <c r="F41" s="84" t="b">
        <v>0</v>
      </c>
      <c r="G41" s="84" t="b">
        <v>0</v>
      </c>
    </row>
    <row r="42" spans="1:7" ht="15">
      <c r="A42" s="84" t="s">
        <v>3300</v>
      </c>
      <c r="B42" s="84">
        <v>11</v>
      </c>
      <c r="C42" s="118">
        <v>0.00351054537428869</v>
      </c>
      <c r="D42" s="84" t="s">
        <v>3935</v>
      </c>
      <c r="E42" s="84" t="b">
        <v>0</v>
      </c>
      <c r="F42" s="84" t="b">
        <v>0</v>
      </c>
      <c r="G42" s="84" t="b">
        <v>0</v>
      </c>
    </row>
    <row r="43" spans="1:7" ht="15">
      <c r="A43" s="84" t="s">
        <v>2757</v>
      </c>
      <c r="B43" s="84">
        <v>11</v>
      </c>
      <c r="C43" s="118">
        <v>0.00351054537428869</v>
      </c>
      <c r="D43" s="84" t="s">
        <v>3935</v>
      </c>
      <c r="E43" s="84" t="b">
        <v>0</v>
      </c>
      <c r="F43" s="84" t="b">
        <v>0</v>
      </c>
      <c r="G43" s="84" t="b">
        <v>0</v>
      </c>
    </row>
    <row r="44" spans="1:7" ht="15">
      <c r="A44" s="84" t="s">
        <v>312</v>
      </c>
      <c r="B44" s="84">
        <v>11</v>
      </c>
      <c r="C44" s="118">
        <v>0.00351054537428869</v>
      </c>
      <c r="D44" s="84" t="s">
        <v>3935</v>
      </c>
      <c r="E44" s="84" t="b">
        <v>0</v>
      </c>
      <c r="F44" s="84" t="b">
        <v>0</v>
      </c>
      <c r="G44" s="84" t="b">
        <v>0</v>
      </c>
    </row>
    <row r="45" spans="1:7" ht="15">
      <c r="A45" s="84" t="s">
        <v>3301</v>
      </c>
      <c r="B45" s="84">
        <v>11</v>
      </c>
      <c r="C45" s="118">
        <v>0.003616335229479321</v>
      </c>
      <c r="D45" s="84" t="s">
        <v>3935</v>
      </c>
      <c r="E45" s="84" t="b">
        <v>0</v>
      </c>
      <c r="F45" s="84" t="b">
        <v>0</v>
      </c>
      <c r="G45" s="84" t="b">
        <v>0</v>
      </c>
    </row>
    <row r="46" spans="1:7" ht="15">
      <c r="A46" s="84" t="s">
        <v>2786</v>
      </c>
      <c r="B46" s="84">
        <v>11</v>
      </c>
      <c r="C46" s="118">
        <v>0.00351054537428869</v>
      </c>
      <c r="D46" s="84" t="s">
        <v>3935</v>
      </c>
      <c r="E46" s="84" t="b">
        <v>0</v>
      </c>
      <c r="F46" s="84" t="b">
        <v>0</v>
      </c>
      <c r="G46" s="84" t="b">
        <v>0</v>
      </c>
    </row>
    <row r="47" spans="1:7" ht="15">
      <c r="A47" s="84" t="s">
        <v>2788</v>
      </c>
      <c r="B47" s="84">
        <v>11</v>
      </c>
      <c r="C47" s="118">
        <v>0.00351054537428869</v>
      </c>
      <c r="D47" s="84" t="s">
        <v>3935</v>
      </c>
      <c r="E47" s="84" t="b">
        <v>0</v>
      </c>
      <c r="F47" s="84" t="b">
        <v>0</v>
      </c>
      <c r="G47" s="84" t="b">
        <v>0</v>
      </c>
    </row>
    <row r="48" spans="1:7" ht="15">
      <c r="A48" s="84" t="s">
        <v>2790</v>
      </c>
      <c r="B48" s="84">
        <v>11</v>
      </c>
      <c r="C48" s="118">
        <v>0.00351054537428869</v>
      </c>
      <c r="D48" s="84" t="s">
        <v>3935</v>
      </c>
      <c r="E48" s="84" t="b">
        <v>0</v>
      </c>
      <c r="F48" s="84" t="b">
        <v>0</v>
      </c>
      <c r="G48" s="84" t="b">
        <v>0</v>
      </c>
    </row>
    <row r="49" spans="1:7" ht="15">
      <c r="A49" s="84" t="s">
        <v>2791</v>
      </c>
      <c r="B49" s="84">
        <v>11</v>
      </c>
      <c r="C49" s="118">
        <v>0.00351054537428869</v>
      </c>
      <c r="D49" s="84" t="s">
        <v>3935</v>
      </c>
      <c r="E49" s="84" t="b">
        <v>0</v>
      </c>
      <c r="F49" s="84" t="b">
        <v>0</v>
      </c>
      <c r="G49" s="84" t="b">
        <v>0</v>
      </c>
    </row>
    <row r="50" spans="1:7" ht="15">
      <c r="A50" s="84" t="s">
        <v>2792</v>
      </c>
      <c r="B50" s="84">
        <v>11</v>
      </c>
      <c r="C50" s="118">
        <v>0.00351054537428869</v>
      </c>
      <c r="D50" s="84" t="s">
        <v>3935</v>
      </c>
      <c r="E50" s="84" t="b">
        <v>0</v>
      </c>
      <c r="F50" s="84" t="b">
        <v>0</v>
      </c>
      <c r="G50" s="84" t="b">
        <v>0</v>
      </c>
    </row>
    <row r="51" spans="1:7" ht="15">
      <c r="A51" s="84" t="s">
        <v>308</v>
      </c>
      <c r="B51" s="84">
        <v>11</v>
      </c>
      <c r="C51" s="118">
        <v>0.00351054537428869</v>
      </c>
      <c r="D51" s="84" t="s">
        <v>3935</v>
      </c>
      <c r="E51" s="84" t="b">
        <v>0</v>
      </c>
      <c r="F51" s="84" t="b">
        <v>0</v>
      </c>
      <c r="G51" s="84" t="b">
        <v>0</v>
      </c>
    </row>
    <row r="52" spans="1:7" ht="15">
      <c r="A52" s="84" t="s">
        <v>3302</v>
      </c>
      <c r="B52" s="84">
        <v>11</v>
      </c>
      <c r="C52" s="118">
        <v>0.00351054537428869</v>
      </c>
      <c r="D52" s="84" t="s">
        <v>3935</v>
      </c>
      <c r="E52" s="84" t="b">
        <v>0</v>
      </c>
      <c r="F52" s="84" t="b">
        <v>0</v>
      </c>
      <c r="G52" s="84" t="b">
        <v>0</v>
      </c>
    </row>
    <row r="53" spans="1:7" ht="15">
      <c r="A53" s="84" t="s">
        <v>2759</v>
      </c>
      <c r="B53" s="84">
        <v>10</v>
      </c>
      <c r="C53" s="118">
        <v>0.0032875774813448375</v>
      </c>
      <c r="D53" s="84" t="s">
        <v>3935</v>
      </c>
      <c r="E53" s="84" t="b">
        <v>0</v>
      </c>
      <c r="F53" s="84" t="b">
        <v>0</v>
      </c>
      <c r="G53" s="84" t="b">
        <v>0</v>
      </c>
    </row>
    <row r="54" spans="1:7" ht="15">
      <c r="A54" s="84" t="s">
        <v>3303</v>
      </c>
      <c r="B54" s="84">
        <v>10</v>
      </c>
      <c r="C54" s="118">
        <v>0.003393891353465365</v>
      </c>
      <c r="D54" s="84" t="s">
        <v>3935</v>
      </c>
      <c r="E54" s="84" t="b">
        <v>0</v>
      </c>
      <c r="F54" s="84" t="b">
        <v>0</v>
      </c>
      <c r="G54" s="84" t="b">
        <v>0</v>
      </c>
    </row>
    <row r="55" spans="1:7" ht="15">
      <c r="A55" s="84" t="s">
        <v>2742</v>
      </c>
      <c r="B55" s="84">
        <v>10</v>
      </c>
      <c r="C55" s="118">
        <v>0.0036474798047317876</v>
      </c>
      <c r="D55" s="84" t="s">
        <v>3935</v>
      </c>
      <c r="E55" s="84" t="b">
        <v>0</v>
      </c>
      <c r="F55" s="84" t="b">
        <v>0</v>
      </c>
      <c r="G55" s="84" t="b">
        <v>0</v>
      </c>
    </row>
    <row r="56" spans="1:7" ht="15">
      <c r="A56" s="84" t="s">
        <v>3304</v>
      </c>
      <c r="B56" s="84">
        <v>10</v>
      </c>
      <c r="C56" s="118">
        <v>0.003393891353465365</v>
      </c>
      <c r="D56" s="84" t="s">
        <v>3935</v>
      </c>
      <c r="E56" s="84" t="b">
        <v>0</v>
      </c>
      <c r="F56" s="84" t="b">
        <v>0</v>
      </c>
      <c r="G56" s="84" t="b">
        <v>0</v>
      </c>
    </row>
    <row r="57" spans="1:7" ht="15">
      <c r="A57" s="84" t="s">
        <v>2796</v>
      </c>
      <c r="B57" s="84">
        <v>10</v>
      </c>
      <c r="C57" s="118">
        <v>0.0032875774813448375</v>
      </c>
      <c r="D57" s="84" t="s">
        <v>3935</v>
      </c>
      <c r="E57" s="84" t="b">
        <v>0</v>
      </c>
      <c r="F57" s="84" t="b">
        <v>0</v>
      </c>
      <c r="G57" s="84" t="b">
        <v>0</v>
      </c>
    </row>
    <row r="58" spans="1:7" ht="15">
      <c r="A58" s="84" t="s">
        <v>2752</v>
      </c>
      <c r="B58" s="84">
        <v>9</v>
      </c>
      <c r="C58" s="118">
        <v>0.003054502218118828</v>
      </c>
      <c r="D58" s="84" t="s">
        <v>3935</v>
      </c>
      <c r="E58" s="84" t="b">
        <v>0</v>
      </c>
      <c r="F58" s="84" t="b">
        <v>0</v>
      </c>
      <c r="G58" s="84" t="b">
        <v>0</v>
      </c>
    </row>
    <row r="59" spans="1:7" ht="15">
      <c r="A59" s="84" t="s">
        <v>3305</v>
      </c>
      <c r="B59" s="84">
        <v>9</v>
      </c>
      <c r="C59" s="118">
        <v>0.003054502218118828</v>
      </c>
      <c r="D59" s="84" t="s">
        <v>3935</v>
      </c>
      <c r="E59" s="84" t="b">
        <v>0</v>
      </c>
      <c r="F59" s="84" t="b">
        <v>0</v>
      </c>
      <c r="G59" s="84" t="b">
        <v>0</v>
      </c>
    </row>
    <row r="60" spans="1:7" ht="15">
      <c r="A60" s="84" t="s">
        <v>2758</v>
      </c>
      <c r="B60" s="84">
        <v>9</v>
      </c>
      <c r="C60" s="118">
        <v>0.003054502218118828</v>
      </c>
      <c r="D60" s="84" t="s">
        <v>3935</v>
      </c>
      <c r="E60" s="84" t="b">
        <v>0</v>
      </c>
      <c r="F60" s="84" t="b">
        <v>0</v>
      </c>
      <c r="G60" s="84" t="b">
        <v>0</v>
      </c>
    </row>
    <row r="61" spans="1:7" ht="15">
      <c r="A61" s="84" t="s">
        <v>3306</v>
      </c>
      <c r="B61" s="84">
        <v>9</v>
      </c>
      <c r="C61" s="118">
        <v>0.003054502218118828</v>
      </c>
      <c r="D61" s="84" t="s">
        <v>3935</v>
      </c>
      <c r="E61" s="84" t="b">
        <v>0</v>
      </c>
      <c r="F61" s="84" t="b">
        <v>0</v>
      </c>
      <c r="G61" s="84" t="b">
        <v>0</v>
      </c>
    </row>
    <row r="62" spans="1:7" ht="15">
      <c r="A62" s="84" t="s">
        <v>3307</v>
      </c>
      <c r="B62" s="84">
        <v>9</v>
      </c>
      <c r="C62" s="118">
        <v>0.003054502218118828</v>
      </c>
      <c r="D62" s="84" t="s">
        <v>3935</v>
      </c>
      <c r="E62" s="84" t="b">
        <v>0</v>
      </c>
      <c r="F62" s="84" t="b">
        <v>0</v>
      </c>
      <c r="G62" s="84" t="b">
        <v>0</v>
      </c>
    </row>
    <row r="63" spans="1:7" ht="15">
      <c r="A63" s="84" t="s">
        <v>3308</v>
      </c>
      <c r="B63" s="84">
        <v>9</v>
      </c>
      <c r="C63" s="118">
        <v>0.003054502218118828</v>
      </c>
      <c r="D63" s="84" t="s">
        <v>3935</v>
      </c>
      <c r="E63" s="84" t="b">
        <v>0</v>
      </c>
      <c r="F63" s="84" t="b">
        <v>0</v>
      </c>
      <c r="G63" s="84" t="b">
        <v>0</v>
      </c>
    </row>
    <row r="64" spans="1:7" ht="15">
      <c r="A64" s="84" t="s">
        <v>3309</v>
      </c>
      <c r="B64" s="84">
        <v>9</v>
      </c>
      <c r="C64" s="118">
        <v>0.003054502218118828</v>
      </c>
      <c r="D64" s="84" t="s">
        <v>3935</v>
      </c>
      <c r="E64" s="84" t="b">
        <v>0</v>
      </c>
      <c r="F64" s="84" t="b">
        <v>0</v>
      </c>
      <c r="G64" s="84" t="b">
        <v>0</v>
      </c>
    </row>
    <row r="65" spans="1:7" ht="15">
      <c r="A65" s="84" t="s">
        <v>3310</v>
      </c>
      <c r="B65" s="84">
        <v>9</v>
      </c>
      <c r="C65" s="118">
        <v>0.003054502218118828</v>
      </c>
      <c r="D65" s="84" t="s">
        <v>3935</v>
      </c>
      <c r="E65" s="84" t="b">
        <v>0</v>
      </c>
      <c r="F65" s="84" t="b">
        <v>0</v>
      </c>
      <c r="G65" s="84" t="b">
        <v>0</v>
      </c>
    </row>
    <row r="66" spans="1:7" ht="15">
      <c r="A66" s="84" t="s">
        <v>3311</v>
      </c>
      <c r="B66" s="84">
        <v>9</v>
      </c>
      <c r="C66" s="118">
        <v>0.003054502218118828</v>
      </c>
      <c r="D66" s="84" t="s">
        <v>3935</v>
      </c>
      <c r="E66" s="84" t="b">
        <v>0</v>
      </c>
      <c r="F66" s="84" t="b">
        <v>0</v>
      </c>
      <c r="G66" s="84" t="b">
        <v>0</v>
      </c>
    </row>
    <row r="67" spans="1:7" ht="15">
      <c r="A67" s="84" t="s">
        <v>3312</v>
      </c>
      <c r="B67" s="84">
        <v>9</v>
      </c>
      <c r="C67" s="118">
        <v>0.003054502218118828</v>
      </c>
      <c r="D67" s="84" t="s">
        <v>3935</v>
      </c>
      <c r="E67" s="84" t="b">
        <v>0</v>
      </c>
      <c r="F67" s="84" t="b">
        <v>0</v>
      </c>
      <c r="G67" s="84" t="b">
        <v>0</v>
      </c>
    </row>
    <row r="68" spans="1:7" ht="15">
      <c r="A68" s="84" t="s">
        <v>215</v>
      </c>
      <c r="B68" s="84">
        <v>9</v>
      </c>
      <c r="C68" s="118">
        <v>0.003054502218118828</v>
      </c>
      <c r="D68" s="84" t="s">
        <v>3935</v>
      </c>
      <c r="E68" s="84" t="b">
        <v>0</v>
      </c>
      <c r="F68" s="84" t="b">
        <v>0</v>
      </c>
      <c r="G68" s="84" t="b">
        <v>0</v>
      </c>
    </row>
    <row r="69" spans="1:7" ht="15">
      <c r="A69" s="84" t="s">
        <v>3313</v>
      </c>
      <c r="B69" s="84">
        <v>9</v>
      </c>
      <c r="C69" s="118">
        <v>0.003054502218118828</v>
      </c>
      <c r="D69" s="84" t="s">
        <v>3935</v>
      </c>
      <c r="E69" s="84" t="b">
        <v>0</v>
      </c>
      <c r="F69" s="84" t="b">
        <v>0</v>
      </c>
      <c r="G69" s="84" t="b">
        <v>0</v>
      </c>
    </row>
    <row r="70" spans="1:7" ht="15">
      <c r="A70" s="84" t="s">
        <v>3314</v>
      </c>
      <c r="B70" s="84">
        <v>9</v>
      </c>
      <c r="C70" s="118">
        <v>0.003054502218118828</v>
      </c>
      <c r="D70" s="84" t="s">
        <v>3935</v>
      </c>
      <c r="E70" s="84" t="b">
        <v>0</v>
      </c>
      <c r="F70" s="84" t="b">
        <v>0</v>
      </c>
      <c r="G70" s="84" t="b">
        <v>0</v>
      </c>
    </row>
    <row r="71" spans="1:7" ht="15">
      <c r="A71" s="84" t="s">
        <v>3315</v>
      </c>
      <c r="B71" s="84">
        <v>9</v>
      </c>
      <c r="C71" s="118">
        <v>0.003054502218118828</v>
      </c>
      <c r="D71" s="84" t="s">
        <v>3935</v>
      </c>
      <c r="E71" s="84" t="b">
        <v>0</v>
      </c>
      <c r="F71" s="84" t="b">
        <v>0</v>
      </c>
      <c r="G71" s="84" t="b">
        <v>0</v>
      </c>
    </row>
    <row r="72" spans="1:7" ht="15">
      <c r="A72" s="84" t="s">
        <v>3316</v>
      </c>
      <c r="B72" s="84">
        <v>9</v>
      </c>
      <c r="C72" s="118">
        <v>0.003054502218118828</v>
      </c>
      <c r="D72" s="84" t="s">
        <v>3935</v>
      </c>
      <c r="E72" s="84" t="b">
        <v>0</v>
      </c>
      <c r="F72" s="84" t="b">
        <v>0</v>
      </c>
      <c r="G72" s="84" t="b">
        <v>0</v>
      </c>
    </row>
    <row r="73" spans="1:7" ht="15">
      <c r="A73" s="84" t="s">
        <v>3317</v>
      </c>
      <c r="B73" s="84">
        <v>9</v>
      </c>
      <c r="C73" s="118">
        <v>0.003054502218118828</v>
      </c>
      <c r="D73" s="84" t="s">
        <v>3935</v>
      </c>
      <c r="E73" s="84" t="b">
        <v>0</v>
      </c>
      <c r="F73" s="84" t="b">
        <v>0</v>
      </c>
      <c r="G73" s="84" t="b">
        <v>0</v>
      </c>
    </row>
    <row r="74" spans="1:7" ht="15">
      <c r="A74" s="84" t="s">
        <v>3318</v>
      </c>
      <c r="B74" s="84">
        <v>9</v>
      </c>
      <c r="C74" s="118">
        <v>0.003161466135875899</v>
      </c>
      <c r="D74" s="84" t="s">
        <v>3935</v>
      </c>
      <c r="E74" s="84" t="b">
        <v>0</v>
      </c>
      <c r="F74" s="84" t="b">
        <v>0</v>
      </c>
      <c r="G74" s="84" t="b">
        <v>0</v>
      </c>
    </row>
    <row r="75" spans="1:7" ht="15">
      <c r="A75" s="84" t="s">
        <v>3319</v>
      </c>
      <c r="B75" s="84">
        <v>9</v>
      </c>
      <c r="C75" s="118">
        <v>0.003054502218118828</v>
      </c>
      <c r="D75" s="84" t="s">
        <v>3935</v>
      </c>
      <c r="E75" s="84" t="b">
        <v>0</v>
      </c>
      <c r="F75" s="84" t="b">
        <v>0</v>
      </c>
      <c r="G75" s="84" t="b">
        <v>0</v>
      </c>
    </row>
    <row r="76" spans="1:7" ht="15">
      <c r="A76" s="84" t="s">
        <v>2779</v>
      </c>
      <c r="B76" s="84">
        <v>9</v>
      </c>
      <c r="C76" s="118">
        <v>0.003054502218118828</v>
      </c>
      <c r="D76" s="84" t="s">
        <v>3935</v>
      </c>
      <c r="E76" s="84" t="b">
        <v>0</v>
      </c>
      <c r="F76" s="84" t="b">
        <v>0</v>
      </c>
      <c r="G76" s="84" t="b">
        <v>0</v>
      </c>
    </row>
    <row r="77" spans="1:7" ht="15">
      <c r="A77" s="84" t="s">
        <v>2775</v>
      </c>
      <c r="B77" s="84">
        <v>9</v>
      </c>
      <c r="C77" s="118">
        <v>0.003054502218118828</v>
      </c>
      <c r="D77" s="84" t="s">
        <v>3935</v>
      </c>
      <c r="E77" s="84" t="b">
        <v>0</v>
      </c>
      <c r="F77" s="84" t="b">
        <v>0</v>
      </c>
      <c r="G77" s="84" t="b">
        <v>0</v>
      </c>
    </row>
    <row r="78" spans="1:7" ht="15">
      <c r="A78" s="84" t="s">
        <v>2795</v>
      </c>
      <c r="B78" s="84">
        <v>9</v>
      </c>
      <c r="C78" s="118">
        <v>0.003054502218118828</v>
      </c>
      <c r="D78" s="84" t="s">
        <v>3935</v>
      </c>
      <c r="E78" s="84" t="b">
        <v>0</v>
      </c>
      <c r="F78" s="84" t="b">
        <v>0</v>
      </c>
      <c r="G78" s="84" t="b">
        <v>0</v>
      </c>
    </row>
    <row r="79" spans="1:7" ht="15">
      <c r="A79" s="84" t="s">
        <v>323</v>
      </c>
      <c r="B79" s="84">
        <v>8</v>
      </c>
      <c r="C79" s="118">
        <v>0.002810192120778577</v>
      </c>
      <c r="D79" s="84" t="s">
        <v>3935</v>
      </c>
      <c r="E79" s="84" t="b">
        <v>0</v>
      </c>
      <c r="F79" s="84" t="b">
        <v>0</v>
      </c>
      <c r="G79" s="84" t="b">
        <v>0</v>
      </c>
    </row>
    <row r="80" spans="1:7" ht="15">
      <c r="A80" s="84" t="s">
        <v>3320</v>
      </c>
      <c r="B80" s="84">
        <v>8</v>
      </c>
      <c r="C80" s="118">
        <v>0.002810192120778577</v>
      </c>
      <c r="D80" s="84" t="s">
        <v>3935</v>
      </c>
      <c r="E80" s="84" t="b">
        <v>0</v>
      </c>
      <c r="F80" s="84" t="b">
        <v>0</v>
      </c>
      <c r="G80" s="84" t="b">
        <v>0</v>
      </c>
    </row>
    <row r="81" spans="1:7" ht="15">
      <c r="A81" s="84" t="s">
        <v>2672</v>
      </c>
      <c r="B81" s="84">
        <v>8</v>
      </c>
      <c r="C81" s="118">
        <v>0.002810192120778577</v>
      </c>
      <c r="D81" s="84" t="s">
        <v>3935</v>
      </c>
      <c r="E81" s="84" t="b">
        <v>0</v>
      </c>
      <c r="F81" s="84" t="b">
        <v>0</v>
      </c>
      <c r="G81" s="84" t="b">
        <v>0</v>
      </c>
    </row>
    <row r="82" spans="1:7" ht="15">
      <c r="A82" s="84" t="s">
        <v>2760</v>
      </c>
      <c r="B82" s="84">
        <v>8</v>
      </c>
      <c r="C82" s="118">
        <v>0.002810192120778577</v>
      </c>
      <c r="D82" s="84" t="s">
        <v>3935</v>
      </c>
      <c r="E82" s="84" t="b">
        <v>0</v>
      </c>
      <c r="F82" s="84" t="b">
        <v>0</v>
      </c>
      <c r="G82" s="84" t="b">
        <v>0</v>
      </c>
    </row>
    <row r="83" spans="1:7" ht="15">
      <c r="A83" s="84" t="s">
        <v>3321</v>
      </c>
      <c r="B83" s="84">
        <v>8</v>
      </c>
      <c r="C83" s="118">
        <v>0.002810192120778577</v>
      </c>
      <c r="D83" s="84" t="s">
        <v>3935</v>
      </c>
      <c r="E83" s="84" t="b">
        <v>0</v>
      </c>
      <c r="F83" s="84" t="b">
        <v>0</v>
      </c>
      <c r="G83" s="84" t="b">
        <v>0</v>
      </c>
    </row>
    <row r="84" spans="1:7" ht="15">
      <c r="A84" s="84" t="s">
        <v>3322</v>
      </c>
      <c r="B84" s="84">
        <v>8</v>
      </c>
      <c r="C84" s="118">
        <v>0.002810192120778577</v>
      </c>
      <c r="D84" s="84" t="s">
        <v>3935</v>
      </c>
      <c r="E84" s="84" t="b">
        <v>0</v>
      </c>
      <c r="F84" s="84" t="b">
        <v>0</v>
      </c>
      <c r="G84" s="84" t="b">
        <v>0</v>
      </c>
    </row>
    <row r="85" spans="1:7" ht="15">
      <c r="A85" s="84" t="s">
        <v>3323</v>
      </c>
      <c r="B85" s="84">
        <v>8</v>
      </c>
      <c r="C85" s="118">
        <v>0.002810192120778577</v>
      </c>
      <c r="D85" s="84" t="s">
        <v>3935</v>
      </c>
      <c r="E85" s="84" t="b">
        <v>0</v>
      </c>
      <c r="F85" s="84" t="b">
        <v>0</v>
      </c>
      <c r="G85" s="84" t="b">
        <v>0</v>
      </c>
    </row>
    <row r="86" spans="1:7" ht="15">
      <c r="A86" s="84" t="s">
        <v>2782</v>
      </c>
      <c r="B86" s="84">
        <v>8</v>
      </c>
      <c r="C86" s="118">
        <v>0.002810192120778577</v>
      </c>
      <c r="D86" s="84" t="s">
        <v>3935</v>
      </c>
      <c r="E86" s="84" t="b">
        <v>1</v>
      </c>
      <c r="F86" s="84" t="b">
        <v>0</v>
      </c>
      <c r="G86" s="84" t="b">
        <v>0</v>
      </c>
    </row>
    <row r="87" spans="1:7" ht="15">
      <c r="A87" s="84" t="s">
        <v>307</v>
      </c>
      <c r="B87" s="84">
        <v>8</v>
      </c>
      <c r="C87" s="118">
        <v>0.002810192120778577</v>
      </c>
      <c r="D87" s="84" t="s">
        <v>3935</v>
      </c>
      <c r="E87" s="84" t="b">
        <v>0</v>
      </c>
      <c r="F87" s="84" t="b">
        <v>0</v>
      </c>
      <c r="G87" s="84" t="b">
        <v>0</v>
      </c>
    </row>
    <row r="88" spans="1:7" ht="15">
      <c r="A88" s="84" t="s">
        <v>3324</v>
      </c>
      <c r="B88" s="84">
        <v>8</v>
      </c>
      <c r="C88" s="118">
        <v>0.002810192120778577</v>
      </c>
      <c r="D88" s="84" t="s">
        <v>3935</v>
      </c>
      <c r="E88" s="84" t="b">
        <v>0</v>
      </c>
      <c r="F88" s="84" t="b">
        <v>0</v>
      </c>
      <c r="G88" s="84" t="b">
        <v>0</v>
      </c>
    </row>
    <row r="89" spans="1:7" ht="15">
      <c r="A89" s="84" t="s">
        <v>3325</v>
      </c>
      <c r="B89" s="84">
        <v>8</v>
      </c>
      <c r="C89" s="118">
        <v>0.002810192120778577</v>
      </c>
      <c r="D89" s="84" t="s">
        <v>3935</v>
      </c>
      <c r="E89" s="84" t="b">
        <v>0</v>
      </c>
      <c r="F89" s="84" t="b">
        <v>0</v>
      </c>
      <c r="G89" s="84" t="b">
        <v>0</v>
      </c>
    </row>
    <row r="90" spans="1:7" ht="15">
      <c r="A90" s="84" t="s">
        <v>3326</v>
      </c>
      <c r="B90" s="84">
        <v>8</v>
      </c>
      <c r="C90" s="118">
        <v>0.002810192120778577</v>
      </c>
      <c r="D90" s="84" t="s">
        <v>3935</v>
      </c>
      <c r="E90" s="84" t="b">
        <v>0</v>
      </c>
      <c r="F90" s="84" t="b">
        <v>0</v>
      </c>
      <c r="G90" s="84" t="b">
        <v>0</v>
      </c>
    </row>
    <row r="91" spans="1:7" ht="15">
      <c r="A91" s="84" t="s">
        <v>3327</v>
      </c>
      <c r="B91" s="84">
        <v>8</v>
      </c>
      <c r="C91" s="118">
        <v>0.002810192120778577</v>
      </c>
      <c r="D91" s="84" t="s">
        <v>3935</v>
      </c>
      <c r="E91" s="84" t="b">
        <v>0</v>
      </c>
      <c r="F91" s="84" t="b">
        <v>0</v>
      </c>
      <c r="G91" s="84" t="b">
        <v>0</v>
      </c>
    </row>
    <row r="92" spans="1:7" ht="15">
      <c r="A92" s="84" t="s">
        <v>3328</v>
      </c>
      <c r="B92" s="84">
        <v>8</v>
      </c>
      <c r="C92" s="118">
        <v>0.002810192120778577</v>
      </c>
      <c r="D92" s="84" t="s">
        <v>3935</v>
      </c>
      <c r="E92" s="84" t="b">
        <v>0</v>
      </c>
      <c r="F92" s="84" t="b">
        <v>0</v>
      </c>
      <c r="G92" s="84" t="b">
        <v>0</v>
      </c>
    </row>
    <row r="93" spans="1:7" ht="15">
      <c r="A93" s="84" t="s">
        <v>2777</v>
      </c>
      <c r="B93" s="84">
        <v>8</v>
      </c>
      <c r="C93" s="118">
        <v>0.002810192120778577</v>
      </c>
      <c r="D93" s="84" t="s">
        <v>3935</v>
      </c>
      <c r="E93" s="84" t="b">
        <v>0</v>
      </c>
      <c r="F93" s="84" t="b">
        <v>0</v>
      </c>
      <c r="G93" s="84" t="b">
        <v>0</v>
      </c>
    </row>
    <row r="94" spans="1:7" ht="15">
      <c r="A94" s="84" t="s">
        <v>2776</v>
      </c>
      <c r="B94" s="84">
        <v>8</v>
      </c>
      <c r="C94" s="118">
        <v>0.00291798384378543</v>
      </c>
      <c r="D94" s="84" t="s">
        <v>3935</v>
      </c>
      <c r="E94" s="84" t="b">
        <v>0</v>
      </c>
      <c r="F94" s="84" t="b">
        <v>0</v>
      </c>
      <c r="G94" s="84" t="b">
        <v>0</v>
      </c>
    </row>
    <row r="95" spans="1:7" ht="15">
      <c r="A95" s="84" t="s">
        <v>3329</v>
      </c>
      <c r="B95" s="84">
        <v>8</v>
      </c>
      <c r="C95" s="118">
        <v>0.002810192120778577</v>
      </c>
      <c r="D95" s="84" t="s">
        <v>3935</v>
      </c>
      <c r="E95" s="84" t="b">
        <v>0</v>
      </c>
      <c r="F95" s="84" t="b">
        <v>0</v>
      </c>
      <c r="G95" s="84" t="b">
        <v>0</v>
      </c>
    </row>
    <row r="96" spans="1:7" ht="15">
      <c r="A96" s="84" t="s">
        <v>2683</v>
      </c>
      <c r="B96" s="84">
        <v>7</v>
      </c>
      <c r="C96" s="118">
        <v>0.002553235863312251</v>
      </c>
      <c r="D96" s="84" t="s">
        <v>3935</v>
      </c>
      <c r="E96" s="84" t="b">
        <v>0</v>
      </c>
      <c r="F96" s="84" t="b">
        <v>0</v>
      </c>
      <c r="G96" s="84" t="b">
        <v>0</v>
      </c>
    </row>
    <row r="97" spans="1:7" ht="15">
      <c r="A97" s="84" t="s">
        <v>333</v>
      </c>
      <c r="B97" s="84">
        <v>7</v>
      </c>
      <c r="C97" s="118">
        <v>0.002553235863312251</v>
      </c>
      <c r="D97" s="84" t="s">
        <v>3935</v>
      </c>
      <c r="E97" s="84" t="b">
        <v>0</v>
      </c>
      <c r="F97" s="84" t="b">
        <v>0</v>
      </c>
      <c r="G97" s="84" t="b">
        <v>0</v>
      </c>
    </row>
    <row r="98" spans="1:7" ht="15">
      <c r="A98" s="84" t="s">
        <v>2768</v>
      </c>
      <c r="B98" s="84">
        <v>7</v>
      </c>
      <c r="C98" s="118">
        <v>0.002553235863312251</v>
      </c>
      <c r="D98" s="84" t="s">
        <v>3935</v>
      </c>
      <c r="E98" s="84" t="b">
        <v>0</v>
      </c>
      <c r="F98" s="84" t="b">
        <v>0</v>
      </c>
      <c r="G98" s="84" t="b">
        <v>0</v>
      </c>
    </row>
    <row r="99" spans="1:7" ht="15">
      <c r="A99" s="84" t="s">
        <v>3330</v>
      </c>
      <c r="B99" s="84">
        <v>7</v>
      </c>
      <c r="C99" s="118">
        <v>0.0027908976313763</v>
      </c>
      <c r="D99" s="84" t="s">
        <v>3935</v>
      </c>
      <c r="E99" s="84" t="b">
        <v>0</v>
      </c>
      <c r="F99" s="84" t="b">
        <v>0</v>
      </c>
      <c r="G99" s="84" t="b">
        <v>0</v>
      </c>
    </row>
    <row r="100" spans="1:7" ht="15">
      <c r="A100" s="84" t="s">
        <v>3331</v>
      </c>
      <c r="B100" s="84">
        <v>7</v>
      </c>
      <c r="C100" s="118">
        <v>0.002553235863312251</v>
      </c>
      <c r="D100" s="84" t="s">
        <v>3935</v>
      </c>
      <c r="E100" s="84" t="b">
        <v>0</v>
      </c>
      <c r="F100" s="84" t="b">
        <v>0</v>
      </c>
      <c r="G100" s="84" t="b">
        <v>0</v>
      </c>
    </row>
    <row r="101" spans="1:7" ht="15">
      <c r="A101" s="84" t="s">
        <v>3332</v>
      </c>
      <c r="B101" s="84">
        <v>7</v>
      </c>
      <c r="C101" s="118">
        <v>0.002553235863312251</v>
      </c>
      <c r="D101" s="84" t="s">
        <v>3935</v>
      </c>
      <c r="E101" s="84" t="b">
        <v>0</v>
      </c>
      <c r="F101" s="84" t="b">
        <v>0</v>
      </c>
      <c r="G101" s="84" t="b">
        <v>0</v>
      </c>
    </row>
    <row r="102" spans="1:7" ht="15">
      <c r="A102" s="84" t="s">
        <v>309</v>
      </c>
      <c r="B102" s="84">
        <v>7</v>
      </c>
      <c r="C102" s="118">
        <v>0.002553235863312251</v>
      </c>
      <c r="D102" s="84" t="s">
        <v>3935</v>
      </c>
      <c r="E102" s="84" t="b">
        <v>0</v>
      </c>
      <c r="F102" s="84" t="b">
        <v>0</v>
      </c>
      <c r="G102" s="84" t="b">
        <v>0</v>
      </c>
    </row>
    <row r="103" spans="1:7" ht="15">
      <c r="A103" s="84" t="s">
        <v>3333</v>
      </c>
      <c r="B103" s="84">
        <v>7</v>
      </c>
      <c r="C103" s="118">
        <v>0.002553235863312251</v>
      </c>
      <c r="D103" s="84" t="s">
        <v>3935</v>
      </c>
      <c r="E103" s="84" t="b">
        <v>0</v>
      </c>
      <c r="F103" s="84" t="b">
        <v>0</v>
      </c>
      <c r="G103" s="84" t="b">
        <v>0</v>
      </c>
    </row>
    <row r="104" spans="1:7" ht="15">
      <c r="A104" s="84" t="s">
        <v>3334</v>
      </c>
      <c r="B104" s="84">
        <v>7</v>
      </c>
      <c r="C104" s="118">
        <v>0.002553235863312251</v>
      </c>
      <c r="D104" s="84" t="s">
        <v>3935</v>
      </c>
      <c r="E104" s="84" t="b">
        <v>0</v>
      </c>
      <c r="F104" s="84" t="b">
        <v>0</v>
      </c>
      <c r="G104" s="84" t="b">
        <v>0</v>
      </c>
    </row>
    <row r="105" spans="1:7" ht="15">
      <c r="A105" s="84" t="s">
        <v>3335</v>
      </c>
      <c r="B105" s="84">
        <v>7</v>
      </c>
      <c r="C105" s="118">
        <v>0.002553235863312251</v>
      </c>
      <c r="D105" s="84" t="s">
        <v>3935</v>
      </c>
      <c r="E105" s="84" t="b">
        <v>0</v>
      </c>
      <c r="F105" s="84" t="b">
        <v>0</v>
      </c>
      <c r="G105" s="84" t="b">
        <v>0</v>
      </c>
    </row>
    <row r="106" spans="1:7" ht="15">
      <c r="A106" s="84" t="s">
        <v>3336</v>
      </c>
      <c r="B106" s="84">
        <v>7</v>
      </c>
      <c r="C106" s="118">
        <v>0.002553235863312251</v>
      </c>
      <c r="D106" s="84" t="s">
        <v>3935</v>
      </c>
      <c r="E106" s="84" t="b">
        <v>0</v>
      </c>
      <c r="F106" s="84" t="b">
        <v>0</v>
      </c>
      <c r="G106" s="84" t="b">
        <v>0</v>
      </c>
    </row>
    <row r="107" spans="1:7" ht="15">
      <c r="A107" s="84" t="s">
        <v>3337</v>
      </c>
      <c r="B107" s="84">
        <v>7</v>
      </c>
      <c r="C107" s="118">
        <v>0.002553235863312251</v>
      </c>
      <c r="D107" s="84" t="s">
        <v>3935</v>
      </c>
      <c r="E107" s="84" t="b">
        <v>0</v>
      </c>
      <c r="F107" s="84" t="b">
        <v>0</v>
      </c>
      <c r="G107" s="84" t="b">
        <v>0</v>
      </c>
    </row>
    <row r="108" spans="1:7" ht="15">
      <c r="A108" s="84" t="s">
        <v>2778</v>
      </c>
      <c r="B108" s="84">
        <v>7</v>
      </c>
      <c r="C108" s="118">
        <v>0.002553235863312251</v>
      </c>
      <c r="D108" s="84" t="s">
        <v>3935</v>
      </c>
      <c r="E108" s="84" t="b">
        <v>0</v>
      </c>
      <c r="F108" s="84" t="b">
        <v>0</v>
      </c>
      <c r="G108" s="84" t="b">
        <v>0</v>
      </c>
    </row>
    <row r="109" spans="1:7" ht="15">
      <c r="A109" s="84" t="s">
        <v>3338</v>
      </c>
      <c r="B109" s="84">
        <v>7</v>
      </c>
      <c r="C109" s="118">
        <v>0.002553235863312251</v>
      </c>
      <c r="D109" s="84" t="s">
        <v>3935</v>
      </c>
      <c r="E109" s="84" t="b">
        <v>0</v>
      </c>
      <c r="F109" s="84" t="b">
        <v>0</v>
      </c>
      <c r="G109" s="84" t="b">
        <v>0</v>
      </c>
    </row>
    <row r="110" spans="1:7" ht="15">
      <c r="A110" s="84" t="s">
        <v>3339</v>
      </c>
      <c r="B110" s="84">
        <v>7</v>
      </c>
      <c r="C110" s="118">
        <v>0.002553235863312251</v>
      </c>
      <c r="D110" s="84" t="s">
        <v>3935</v>
      </c>
      <c r="E110" s="84" t="b">
        <v>0</v>
      </c>
      <c r="F110" s="84" t="b">
        <v>0</v>
      </c>
      <c r="G110" s="84" t="b">
        <v>0</v>
      </c>
    </row>
    <row r="111" spans="1:7" ht="15">
      <c r="A111" s="84" t="s">
        <v>3340</v>
      </c>
      <c r="B111" s="84">
        <v>7</v>
      </c>
      <c r="C111" s="118">
        <v>0.002553235863312251</v>
      </c>
      <c r="D111" s="84" t="s">
        <v>3935</v>
      </c>
      <c r="E111" s="84" t="b">
        <v>0</v>
      </c>
      <c r="F111" s="84" t="b">
        <v>0</v>
      </c>
      <c r="G111" s="84" t="b">
        <v>0</v>
      </c>
    </row>
    <row r="112" spans="1:7" ht="15">
      <c r="A112" s="84" t="s">
        <v>3341</v>
      </c>
      <c r="B112" s="84">
        <v>7</v>
      </c>
      <c r="C112" s="118">
        <v>0.002553235863312251</v>
      </c>
      <c r="D112" s="84" t="s">
        <v>3935</v>
      </c>
      <c r="E112" s="84" t="b">
        <v>0</v>
      </c>
      <c r="F112" s="84" t="b">
        <v>0</v>
      </c>
      <c r="G112" s="84" t="b">
        <v>0</v>
      </c>
    </row>
    <row r="113" spans="1:7" ht="15">
      <c r="A113" s="84" t="s">
        <v>3342</v>
      </c>
      <c r="B113" s="84">
        <v>7</v>
      </c>
      <c r="C113" s="118">
        <v>0.002553235863312251</v>
      </c>
      <c r="D113" s="84" t="s">
        <v>3935</v>
      </c>
      <c r="E113" s="84" t="b">
        <v>0</v>
      </c>
      <c r="F113" s="84" t="b">
        <v>0</v>
      </c>
      <c r="G113" s="84" t="b">
        <v>0</v>
      </c>
    </row>
    <row r="114" spans="1:7" ht="15">
      <c r="A114" s="84" t="s">
        <v>3343</v>
      </c>
      <c r="B114" s="84">
        <v>7</v>
      </c>
      <c r="C114" s="118">
        <v>0.002553235863312251</v>
      </c>
      <c r="D114" s="84" t="s">
        <v>3935</v>
      </c>
      <c r="E114" s="84" t="b">
        <v>0</v>
      </c>
      <c r="F114" s="84" t="b">
        <v>0</v>
      </c>
      <c r="G114" s="84" t="b">
        <v>0</v>
      </c>
    </row>
    <row r="115" spans="1:7" ht="15">
      <c r="A115" s="84" t="s">
        <v>2751</v>
      </c>
      <c r="B115" s="84">
        <v>6</v>
      </c>
      <c r="C115" s="118">
        <v>0.0022818151918036814</v>
      </c>
      <c r="D115" s="84" t="s">
        <v>3935</v>
      </c>
      <c r="E115" s="84" t="b">
        <v>0</v>
      </c>
      <c r="F115" s="84" t="b">
        <v>0</v>
      </c>
      <c r="G115" s="84" t="b">
        <v>0</v>
      </c>
    </row>
    <row r="116" spans="1:7" ht="15">
      <c r="A116" s="84" t="s">
        <v>2753</v>
      </c>
      <c r="B116" s="84">
        <v>6</v>
      </c>
      <c r="C116" s="118">
        <v>0.0022818151918036814</v>
      </c>
      <c r="D116" s="84" t="s">
        <v>3935</v>
      </c>
      <c r="E116" s="84" t="b">
        <v>0</v>
      </c>
      <c r="F116" s="84" t="b">
        <v>0</v>
      </c>
      <c r="G116" s="84" t="b">
        <v>0</v>
      </c>
    </row>
    <row r="117" spans="1:7" ht="15">
      <c r="A117" s="84" t="s">
        <v>2754</v>
      </c>
      <c r="B117" s="84">
        <v>6</v>
      </c>
      <c r="C117" s="118">
        <v>0.0022818151918036814</v>
      </c>
      <c r="D117" s="84" t="s">
        <v>3935</v>
      </c>
      <c r="E117" s="84" t="b">
        <v>0</v>
      </c>
      <c r="F117" s="84" t="b">
        <v>0</v>
      </c>
      <c r="G117" s="84" t="b">
        <v>0</v>
      </c>
    </row>
    <row r="118" spans="1:7" ht="15">
      <c r="A118" s="84" t="s">
        <v>2755</v>
      </c>
      <c r="B118" s="84">
        <v>6</v>
      </c>
      <c r="C118" s="118">
        <v>0.0022818151918036814</v>
      </c>
      <c r="D118" s="84" t="s">
        <v>3935</v>
      </c>
      <c r="E118" s="84" t="b">
        <v>0</v>
      </c>
      <c r="F118" s="84" t="b">
        <v>0</v>
      </c>
      <c r="G118" s="84" t="b">
        <v>0</v>
      </c>
    </row>
    <row r="119" spans="1:7" ht="15">
      <c r="A119" s="84" t="s">
        <v>3344</v>
      </c>
      <c r="B119" s="84">
        <v>6</v>
      </c>
      <c r="C119" s="118">
        <v>0.0022818151918036814</v>
      </c>
      <c r="D119" s="84" t="s">
        <v>3935</v>
      </c>
      <c r="E119" s="84" t="b">
        <v>1</v>
      </c>
      <c r="F119" s="84" t="b">
        <v>0</v>
      </c>
      <c r="G119" s="84" t="b">
        <v>0</v>
      </c>
    </row>
    <row r="120" spans="1:7" ht="15">
      <c r="A120" s="84" t="s">
        <v>3345</v>
      </c>
      <c r="B120" s="84">
        <v>6</v>
      </c>
      <c r="C120" s="118">
        <v>0.0022818151918036814</v>
      </c>
      <c r="D120" s="84" t="s">
        <v>3935</v>
      </c>
      <c r="E120" s="84" t="b">
        <v>0</v>
      </c>
      <c r="F120" s="84" t="b">
        <v>0</v>
      </c>
      <c r="G120" s="84" t="b">
        <v>0</v>
      </c>
    </row>
    <row r="121" spans="1:7" ht="15">
      <c r="A121" s="84" t="s">
        <v>3346</v>
      </c>
      <c r="B121" s="84">
        <v>6</v>
      </c>
      <c r="C121" s="118">
        <v>0.002392197969751114</v>
      </c>
      <c r="D121" s="84" t="s">
        <v>3935</v>
      </c>
      <c r="E121" s="84" t="b">
        <v>0</v>
      </c>
      <c r="F121" s="84" t="b">
        <v>0</v>
      </c>
      <c r="G121" s="84" t="b">
        <v>0</v>
      </c>
    </row>
    <row r="122" spans="1:7" ht="15">
      <c r="A122" s="84" t="s">
        <v>3347</v>
      </c>
      <c r="B122" s="84">
        <v>6</v>
      </c>
      <c r="C122" s="118">
        <v>0.0022818151918036814</v>
      </c>
      <c r="D122" s="84" t="s">
        <v>3935</v>
      </c>
      <c r="E122" s="84" t="b">
        <v>0</v>
      </c>
      <c r="F122" s="84" t="b">
        <v>0</v>
      </c>
      <c r="G122" s="84" t="b">
        <v>0</v>
      </c>
    </row>
    <row r="123" spans="1:7" ht="15">
      <c r="A123" s="84" t="s">
        <v>3348</v>
      </c>
      <c r="B123" s="84">
        <v>6</v>
      </c>
      <c r="C123" s="118">
        <v>0.0022818151918036814</v>
      </c>
      <c r="D123" s="84" t="s">
        <v>3935</v>
      </c>
      <c r="E123" s="84" t="b">
        <v>0</v>
      </c>
      <c r="F123" s="84" t="b">
        <v>0</v>
      </c>
      <c r="G123" s="84" t="b">
        <v>0</v>
      </c>
    </row>
    <row r="124" spans="1:7" ht="15">
      <c r="A124" s="84" t="s">
        <v>2781</v>
      </c>
      <c r="B124" s="84">
        <v>6</v>
      </c>
      <c r="C124" s="118">
        <v>0.0022818151918036814</v>
      </c>
      <c r="D124" s="84" t="s">
        <v>3935</v>
      </c>
      <c r="E124" s="84" t="b">
        <v>1</v>
      </c>
      <c r="F124" s="84" t="b">
        <v>0</v>
      </c>
      <c r="G124" s="84" t="b">
        <v>0</v>
      </c>
    </row>
    <row r="125" spans="1:7" ht="15">
      <c r="A125" s="84" t="s">
        <v>3349</v>
      </c>
      <c r="B125" s="84">
        <v>6</v>
      </c>
      <c r="C125" s="118">
        <v>0.0022818151918036814</v>
      </c>
      <c r="D125" s="84" t="s">
        <v>3935</v>
      </c>
      <c r="E125" s="84" t="b">
        <v>0</v>
      </c>
      <c r="F125" s="84" t="b">
        <v>0</v>
      </c>
      <c r="G125" s="84" t="b">
        <v>0</v>
      </c>
    </row>
    <row r="126" spans="1:7" ht="15">
      <c r="A126" s="84" t="s">
        <v>3350</v>
      </c>
      <c r="B126" s="84">
        <v>6</v>
      </c>
      <c r="C126" s="118">
        <v>0.0022818151918036814</v>
      </c>
      <c r="D126" s="84" t="s">
        <v>3935</v>
      </c>
      <c r="E126" s="84" t="b">
        <v>0</v>
      </c>
      <c r="F126" s="84" t="b">
        <v>0</v>
      </c>
      <c r="G126" s="84" t="b">
        <v>0</v>
      </c>
    </row>
    <row r="127" spans="1:7" ht="15">
      <c r="A127" s="84" t="s">
        <v>3351</v>
      </c>
      <c r="B127" s="84">
        <v>6</v>
      </c>
      <c r="C127" s="118">
        <v>0.0022818151918036814</v>
      </c>
      <c r="D127" s="84" t="s">
        <v>3935</v>
      </c>
      <c r="E127" s="84" t="b">
        <v>0</v>
      </c>
      <c r="F127" s="84" t="b">
        <v>0</v>
      </c>
      <c r="G127" s="84" t="b">
        <v>0</v>
      </c>
    </row>
    <row r="128" spans="1:7" ht="15">
      <c r="A128" s="84" t="s">
        <v>3352</v>
      </c>
      <c r="B128" s="84">
        <v>6</v>
      </c>
      <c r="C128" s="118">
        <v>0.0022818151918036814</v>
      </c>
      <c r="D128" s="84" t="s">
        <v>3935</v>
      </c>
      <c r="E128" s="84" t="b">
        <v>0</v>
      </c>
      <c r="F128" s="84" t="b">
        <v>0</v>
      </c>
      <c r="G128" s="84" t="b">
        <v>0</v>
      </c>
    </row>
    <row r="129" spans="1:7" ht="15">
      <c r="A129" s="84" t="s">
        <v>3353</v>
      </c>
      <c r="B129" s="84">
        <v>6</v>
      </c>
      <c r="C129" s="118">
        <v>0.0022818151918036814</v>
      </c>
      <c r="D129" s="84" t="s">
        <v>3935</v>
      </c>
      <c r="E129" s="84" t="b">
        <v>0</v>
      </c>
      <c r="F129" s="84" t="b">
        <v>0</v>
      </c>
      <c r="G129" s="84" t="b">
        <v>0</v>
      </c>
    </row>
    <row r="130" spans="1:7" ht="15">
      <c r="A130" s="84" t="s">
        <v>3354</v>
      </c>
      <c r="B130" s="84">
        <v>6</v>
      </c>
      <c r="C130" s="118">
        <v>0.0022818151918036814</v>
      </c>
      <c r="D130" s="84" t="s">
        <v>3935</v>
      </c>
      <c r="E130" s="84" t="b">
        <v>1</v>
      </c>
      <c r="F130" s="84" t="b">
        <v>0</v>
      </c>
      <c r="G130" s="84" t="b">
        <v>0</v>
      </c>
    </row>
    <row r="131" spans="1:7" ht="15">
      <c r="A131" s="84" t="s">
        <v>3355</v>
      </c>
      <c r="B131" s="84">
        <v>6</v>
      </c>
      <c r="C131" s="118">
        <v>0.0022818151918036814</v>
      </c>
      <c r="D131" s="84" t="s">
        <v>3935</v>
      </c>
      <c r="E131" s="84" t="b">
        <v>0</v>
      </c>
      <c r="F131" s="84" t="b">
        <v>0</v>
      </c>
      <c r="G131" s="84" t="b">
        <v>0</v>
      </c>
    </row>
    <row r="132" spans="1:7" ht="15">
      <c r="A132" s="84" t="s">
        <v>3356</v>
      </c>
      <c r="B132" s="84">
        <v>6</v>
      </c>
      <c r="C132" s="118">
        <v>0.0022818151918036814</v>
      </c>
      <c r="D132" s="84" t="s">
        <v>3935</v>
      </c>
      <c r="E132" s="84" t="b">
        <v>0</v>
      </c>
      <c r="F132" s="84" t="b">
        <v>0</v>
      </c>
      <c r="G132" s="84" t="b">
        <v>0</v>
      </c>
    </row>
    <row r="133" spans="1:7" ht="15">
      <c r="A133" s="84" t="s">
        <v>3357</v>
      </c>
      <c r="B133" s="84">
        <v>6</v>
      </c>
      <c r="C133" s="118">
        <v>0.0022818151918036814</v>
      </c>
      <c r="D133" s="84" t="s">
        <v>3935</v>
      </c>
      <c r="E133" s="84" t="b">
        <v>0</v>
      </c>
      <c r="F133" s="84" t="b">
        <v>0</v>
      </c>
      <c r="G133" s="84" t="b">
        <v>0</v>
      </c>
    </row>
    <row r="134" spans="1:7" ht="15">
      <c r="A134" s="84" t="s">
        <v>3358</v>
      </c>
      <c r="B134" s="84">
        <v>6</v>
      </c>
      <c r="C134" s="118">
        <v>0.0022818151918036814</v>
      </c>
      <c r="D134" s="84" t="s">
        <v>3935</v>
      </c>
      <c r="E134" s="84" t="b">
        <v>0</v>
      </c>
      <c r="F134" s="84" t="b">
        <v>0</v>
      </c>
      <c r="G134" s="84" t="b">
        <v>0</v>
      </c>
    </row>
    <row r="135" spans="1:7" ht="15">
      <c r="A135" s="84" t="s">
        <v>3359</v>
      </c>
      <c r="B135" s="84">
        <v>6</v>
      </c>
      <c r="C135" s="118">
        <v>0.0022818151918036814</v>
      </c>
      <c r="D135" s="84" t="s">
        <v>3935</v>
      </c>
      <c r="E135" s="84" t="b">
        <v>0</v>
      </c>
      <c r="F135" s="84" t="b">
        <v>0</v>
      </c>
      <c r="G135" s="84" t="b">
        <v>0</v>
      </c>
    </row>
    <row r="136" spans="1:7" ht="15">
      <c r="A136" s="84" t="s">
        <v>3360</v>
      </c>
      <c r="B136" s="84">
        <v>6</v>
      </c>
      <c r="C136" s="118">
        <v>0.0022818151918036814</v>
      </c>
      <c r="D136" s="84" t="s">
        <v>3935</v>
      </c>
      <c r="E136" s="84" t="b">
        <v>0</v>
      </c>
      <c r="F136" s="84" t="b">
        <v>0</v>
      </c>
      <c r="G136" s="84" t="b">
        <v>0</v>
      </c>
    </row>
    <row r="137" spans="1:7" ht="15">
      <c r="A137" s="84" t="s">
        <v>3361</v>
      </c>
      <c r="B137" s="84">
        <v>6</v>
      </c>
      <c r="C137" s="118">
        <v>0.0022818151918036814</v>
      </c>
      <c r="D137" s="84" t="s">
        <v>3935</v>
      </c>
      <c r="E137" s="84" t="b">
        <v>0</v>
      </c>
      <c r="F137" s="84" t="b">
        <v>0</v>
      </c>
      <c r="G137" s="84" t="b">
        <v>0</v>
      </c>
    </row>
    <row r="138" spans="1:7" ht="15">
      <c r="A138" s="84" t="s">
        <v>3362</v>
      </c>
      <c r="B138" s="84">
        <v>6</v>
      </c>
      <c r="C138" s="118">
        <v>0.0022818151918036814</v>
      </c>
      <c r="D138" s="84" t="s">
        <v>3935</v>
      </c>
      <c r="E138" s="84" t="b">
        <v>0</v>
      </c>
      <c r="F138" s="84" t="b">
        <v>0</v>
      </c>
      <c r="G138" s="84" t="b">
        <v>0</v>
      </c>
    </row>
    <row r="139" spans="1:7" ht="15">
      <c r="A139" s="84" t="s">
        <v>3363</v>
      </c>
      <c r="B139" s="84">
        <v>6</v>
      </c>
      <c r="C139" s="118">
        <v>0.0022818151918036814</v>
      </c>
      <c r="D139" s="84" t="s">
        <v>3935</v>
      </c>
      <c r="E139" s="84" t="b">
        <v>0</v>
      </c>
      <c r="F139" s="84" t="b">
        <v>0</v>
      </c>
      <c r="G139" s="84" t="b">
        <v>0</v>
      </c>
    </row>
    <row r="140" spans="1:7" ht="15">
      <c r="A140" s="84" t="s">
        <v>3364</v>
      </c>
      <c r="B140" s="84">
        <v>6</v>
      </c>
      <c r="C140" s="118">
        <v>0.0022818151918036814</v>
      </c>
      <c r="D140" s="84" t="s">
        <v>3935</v>
      </c>
      <c r="E140" s="84" t="b">
        <v>0</v>
      </c>
      <c r="F140" s="84" t="b">
        <v>0</v>
      </c>
      <c r="G140" s="84" t="b">
        <v>0</v>
      </c>
    </row>
    <row r="141" spans="1:7" ht="15">
      <c r="A141" s="84" t="s">
        <v>3365</v>
      </c>
      <c r="B141" s="84">
        <v>6</v>
      </c>
      <c r="C141" s="118">
        <v>0.0022818151918036814</v>
      </c>
      <c r="D141" s="84" t="s">
        <v>3935</v>
      </c>
      <c r="E141" s="84" t="b">
        <v>0</v>
      </c>
      <c r="F141" s="84" t="b">
        <v>0</v>
      </c>
      <c r="G141" s="84" t="b">
        <v>0</v>
      </c>
    </row>
    <row r="142" spans="1:7" ht="15">
      <c r="A142" s="84" t="s">
        <v>3366</v>
      </c>
      <c r="B142" s="84">
        <v>6</v>
      </c>
      <c r="C142" s="118">
        <v>0.0022818151918036814</v>
      </c>
      <c r="D142" s="84" t="s">
        <v>3935</v>
      </c>
      <c r="E142" s="84" t="b">
        <v>0</v>
      </c>
      <c r="F142" s="84" t="b">
        <v>0</v>
      </c>
      <c r="G142" s="84" t="b">
        <v>0</v>
      </c>
    </row>
    <row r="143" spans="1:7" ht="15">
      <c r="A143" s="84" t="s">
        <v>3367</v>
      </c>
      <c r="B143" s="84">
        <v>6</v>
      </c>
      <c r="C143" s="118">
        <v>0.002392197969751114</v>
      </c>
      <c r="D143" s="84" t="s">
        <v>3935</v>
      </c>
      <c r="E143" s="84" t="b">
        <v>0</v>
      </c>
      <c r="F143" s="84" t="b">
        <v>0</v>
      </c>
      <c r="G143" s="84" t="b">
        <v>0</v>
      </c>
    </row>
    <row r="144" spans="1:7" ht="15">
      <c r="A144" s="84" t="s">
        <v>3368</v>
      </c>
      <c r="B144" s="84">
        <v>6</v>
      </c>
      <c r="C144" s="118">
        <v>0.0022818151918036814</v>
      </c>
      <c r="D144" s="84" t="s">
        <v>3935</v>
      </c>
      <c r="E144" s="84" t="b">
        <v>0</v>
      </c>
      <c r="F144" s="84" t="b">
        <v>0</v>
      </c>
      <c r="G144" s="84" t="b">
        <v>0</v>
      </c>
    </row>
    <row r="145" spans="1:7" ht="15">
      <c r="A145" s="84" t="s">
        <v>3369</v>
      </c>
      <c r="B145" s="84">
        <v>6</v>
      </c>
      <c r="C145" s="118">
        <v>0.0022818151918036814</v>
      </c>
      <c r="D145" s="84" t="s">
        <v>3935</v>
      </c>
      <c r="E145" s="84" t="b">
        <v>0</v>
      </c>
      <c r="F145" s="84" t="b">
        <v>0</v>
      </c>
      <c r="G145" s="84" t="b">
        <v>0</v>
      </c>
    </row>
    <row r="146" spans="1:7" ht="15">
      <c r="A146" s="84" t="s">
        <v>3370</v>
      </c>
      <c r="B146" s="84">
        <v>6</v>
      </c>
      <c r="C146" s="118">
        <v>0.0022818151918036814</v>
      </c>
      <c r="D146" s="84" t="s">
        <v>3935</v>
      </c>
      <c r="E146" s="84" t="b">
        <v>0</v>
      </c>
      <c r="F146" s="84" t="b">
        <v>0</v>
      </c>
      <c r="G146" s="84" t="b">
        <v>0</v>
      </c>
    </row>
    <row r="147" spans="1:7" ht="15">
      <c r="A147" s="84" t="s">
        <v>3371</v>
      </c>
      <c r="B147" s="84">
        <v>6</v>
      </c>
      <c r="C147" s="118">
        <v>0.0022818151918036814</v>
      </c>
      <c r="D147" s="84" t="s">
        <v>3935</v>
      </c>
      <c r="E147" s="84" t="b">
        <v>0</v>
      </c>
      <c r="F147" s="84" t="b">
        <v>0</v>
      </c>
      <c r="G147" s="84" t="b">
        <v>0</v>
      </c>
    </row>
    <row r="148" spans="1:7" ht="15">
      <c r="A148" s="84" t="s">
        <v>3372</v>
      </c>
      <c r="B148" s="84">
        <v>6</v>
      </c>
      <c r="C148" s="118">
        <v>0.0022818151918036814</v>
      </c>
      <c r="D148" s="84" t="s">
        <v>3935</v>
      </c>
      <c r="E148" s="84" t="b">
        <v>0</v>
      </c>
      <c r="F148" s="84" t="b">
        <v>0</v>
      </c>
      <c r="G148" s="84" t="b">
        <v>0</v>
      </c>
    </row>
    <row r="149" spans="1:7" ht="15">
      <c r="A149" s="84" t="s">
        <v>3373</v>
      </c>
      <c r="B149" s="84">
        <v>6</v>
      </c>
      <c r="C149" s="118">
        <v>0.0022818151918036814</v>
      </c>
      <c r="D149" s="84" t="s">
        <v>3935</v>
      </c>
      <c r="E149" s="84" t="b">
        <v>0</v>
      </c>
      <c r="F149" s="84" t="b">
        <v>0</v>
      </c>
      <c r="G149" s="84" t="b">
        <v>0</v>
      </c>
    </row>
    <row r="150" spans="1:7" ht="15">
      <c r="A150" s="84" t="s">
        <v>3374</v>
      </c>
      <c r="B150" s="84">
        <v>6</v>
      </c>
      <c r="C150" s="118">
        <v>0.0022818151918036814</v>
      </c>
      <c r="D150" s="84" t="s">
        <v>3935</v>
      </c>
      <c r="E150" s="84" t="b">
        <v>0</v>
      </c>
      <c r="F150" s="84" t="b">
        <v>0</v>
      </c>
      <c r="G150" s="84" t="b">
        <v>0</v>
      </c>
    </row>
    <row r="151" spans="1:7" ht="15">
      <c r="A151" s="84" t="s">
        <v>2743</v>
      </c>
      <c r="B151" s="84">
        <v>6</v>
      </c>
      <c r="C151" s="118">
        <v>0.0022818151918036814</v>
      </c>
      <c r="D151" s="84" t="s">
        <v>3935</v>
      </c>
      <c r="E151" s="84" t="b">
        <v>0</v>
      </c>
      <c r="F151" s="84" t="b">
        <v>0</v>
      </c>
      <c r="G151" s="84" t="b">
        <v>0</v>
      </c>
    </row>
    <row r="152" spans="1:7" ht="15">
      <c r="A152" s="84" t="s">
        <v>3375</v>
      </c>
      <c r="B152" s="84">
        <v>6</v>
      </c>
      <c r="C152" s="118">
        <v>0.0022818151918036814</v>
      </c>
      <c r="D152" s="84" t="s">
        <v>3935</v>
      </c>
      <c r="E152" s="84" t="b">
        <v>0</v>
      </c>
      <c r="F152" s="84" t="b">
        <v>0</v>
      </c>
      <c r="G152" s="84" t="b">
        <v>0</v>
      </c>
    </row>
    <row r="153" spans="1:7" ht="15">
      <c r="A153" s="84" t="s">
        <v>3376</v>
      </c>
      <c r="B153" s="84">
        <v>6</v>
      </c>
      <c r="C153" s="118">
        <v>0.0022818151918036814</v>
      </c>
      <c r="D153" s="84" t="s">
        <v>3935</v>
      </c>
      <c r="E153" s="84" t="b">
        <v>0</v>
      </c>
      <c r="F153" s="84" t="b">
        <v>0</v>
      </c>
      <c r="G153" s="84" t="b">
        <v>0</v>
      </c>
    </row>
    <row r="154" spans="1:7" ht="15">
      <c r="A154" s="84" t="s">
        <v>2797</v>
      </c>
      <c r="B154" s="84">
        <v>6</v>
      </c>
      <c r="C154" s="118">
        <v>0.0022818151918036814</v>
      </c>
      <c r="D154" s="84" t="s">
        <v>3935</v>
      </c>
      <c r="E154" s="84" t="b">
        <v>0</v>
      </c>
      <c r="F154" s="84" t="b">
        <v>0</v>
      </c>
      <c r="G154" s="84" t="b">
        <v>0</v>
      </c>
    </row>
    <row r="155" spans="1:7" ht="15">
      <c r="A155" s="84" t="s">
        <v>2798</v>
      </c>
      <c r="B155" s="84">
        <v>6</v>
      </c>
      <c r="C155" s="118">
        <v>0.0022818151918036814</v>
      </c>
      <c r="D155" s="84" t="s">
        <v>3935</v>
      </c>
      <c r="E155" s="84" t="b">
        <v>0</v>
      </c>
      <c r="F155" s="84" t="b">
        <v>0</v>
      </c>
      <c r="G155" s="84" t="b">
        <v>0</v>
      </c>
    </row>
    <row r="156" spans="1:7" ht="15">
      <c r="A156" s="84" t="s">
        <v>2799</v>
      </c>
      <c r="B156" s="84">
        <v>6</v>
      </c>
      <c r="C156" s="118">
        <v>0.0022818151918036814</v>
      </c>
      <c r="D156" s="84" t="s">
        <v>3935</v>
      </c>
      <c r="E156" s="84" t="b">
        <v>0</v>
      </c>
      <c r="F156" s="84" t="b">
        <v>0</v>
      </c>
      <c r="G156" s="84" t="b">
        <v>0</v>
      </c>
    </row>
    <row r="157" spans="1:7" ht="15">
      <c r="A157" s="84" t="s">
        <v>2800</v>
      </c>
      <c r="B157" s="84">
        <v>6</v>
      </c>
      <c r="C157" s="118">
        <v>0.0022818151918036814</v>
      </c>
      <c r="D157" s="84" t="s">
        <v>3935</v>
      </c>
      <c r="E157" s="84" t="b">
        <v>0</v>
      </c>
      <c r="F157" s="84" t="b">
        <v>0</v>
      </c>
      <c r="G157" s="84" t="b">
        <v>0</v>
      </c>
    </row>
    <row r="158" spans="1:7" ht="15">
      <c r="A158" s="84" t="s">
        <v>3377</v>
      </c>
      <c r="B158" s="84">
        <v>6</v>
      </c>
      <c r="C158" s="118">
        <v>0.0022818151918036814</v>
      </c>
      <c r="D158" s="84" t="s">
        <v>3935</v>
      </c>
      <c r="E158" s="84" t="b">
        <v>0</v>
      </c>
      <c r="F158" s="84" t="b">
        <v>0</v>
      </c>
      <c r="G158" s="84" t="b">
        <v>0</v>
      </c>
    </row>
    <row r="159" spans="1:7" ht="15">
      <c r="A159" s="84" t="s">
        <v>3378</v>
      </c>
      <c r="B159" s="84">
        <v>6</v>
      </c>
      <c r="C159" s="118">
        <v>0.0022818151918036814</v>
      </c>
      <c r="D159" s="84" t="s">
        <v>3935</v>
      </c>
      <c r="E159" s="84" t="b">
        <v>0</v>
      </c>
      <c r="F159" s="84" t="b">
        <v>0</v>
      </c>
      <c r="G159" s="84" t="b">
        <v>0</v>
      </c>
    </row>
    <row r="160" spans="1:7" ht="15">
      <c r="A160" s="84" t="s">
        <v>3379</v>
      </c>
      <c r="B160" s="84">
        <v>6</v>
      </c>
      <c r="C160" s="118">
        <v>0.0022818151918036814</v>
      </c>
      <c r="D160" s="84" t="s">
        <v>3935</v>
      </c>
      <c r="E160" s="84" t="b">
        <v>0</v>
      </c>
      <c r="F160" s="84" t="b">
        <v>0</v>
      </c>
      <c r="G160" s="84" t="b">
        <v>0</v>
      </c>
    </row>
    <row r="161" spans="1:7" ht="15">
      <c r="A161" s="84" t="s">
        <v>3380</v>
      </c>
      <c r="B161" s="84">
        <v>6</v>
      </c>
      <c r="C161" s="118">
        <v>0.0022818151918036814</v>
      </c>
      <c r="D161" s="84" t="s">
        <v>3935</v>
      </c>
      <c r="E161" s="84" t="b">
        <v>0</v>
      </c>
      <c r="F161" s="84" t="b">
        <v>0</v>
      </c>
      <c r="G161" s="84" t="b">
        <v>0</v>
      </c>
    </row>
    <row r="162" spans="1:7" ht="15">
      <c r="A162" s="84" t="s">
        <v>3381</v>
      </c>
      <c r="B162" s="84">
        <v>5</v>
      </c>
      <c r="C162" s="118">
        <v>0.0019934983081259286</v>
      </c>
      <c r="D162" s="84" t="s">
        <v>3935</v>
      </c>
      <c r="E162" s="84" t="b">
        <v>0</v>
      </c>
      <c r="F162" s="84" t="b">
        <v>0</v>
      </c>
      <c r="G162" s="84" t="b">
        <v>0</v>
      </c>
    </row>
    <row r="163" spans="1:7" ht="15">
      <c r="A163" s="84" t="s">
        <v>3382</v>
      </c>
      <c r="B163" s="84">
        <v>5</v>
      </c>
      <c r="C163" s="118">
        <v>0.0019934983081259286</v>
      </c>
      <c r="D163" s="84" t="s">
        <v>3935</v>
      </c>
      <c r="E163" s="84" t="b">
        <v>0</v>
      </c>
      <c r="F163" s="84" t="b">
        <v>0</v>
      </c>
      <c r="G163" s="84" t="b">
        <v>0</v>
      </c>
    </row>
    <row r="164" spans="1:7" ht="15">
      <c r="A164" s="84" t="s">
        <v>3383</v>
      </c>
      <c r="B164" s="84">
        <v>5</v>
      </c>
      <c r="C164" s="118">
        <v>0.0019934983081259286</v>
      </c>
      <c r="D164" s="84" t="s">
        <v>3935</v>
      </c>
      <c r="E164" s="84" t="b">
        <v>0</v>
      </c>
      <c r="F164" s="84" t="b">
        <v>0</v>
      </c>
      <c r="G164" s="84" t="b">
        <v>0</v>
      </c>
    </row>
    <row r="165" spans="1:7" ht="15">
      <c r="A165" s="84" t="s">
        <v>3384</v>
      </c>
      <c r="B165" s="84">
        <v>5</v>
      </c>
      <c r="C165" s="118">
        <v>0.0019934983081259286</v>
      </c>
      <c r="D165" s="84" t="s">
        <v>3935</v>
      </c>
      <c r="E165" s="84" t="b">
        <v>0</v>
      </c>
      <c r="F165" s="84" t="b">
        <v>0</v>
      </c>
      <c r="G165" s="84" t="b">
        <v>0</v>
      </c>
    </row>
    <row r="166" spans="1:7" ht="15">
      <c r="A166" s="84" t="s">
        <v>3385</v>
      </c>
      <c r="B166" s="84">
        <v>5</v>
      </c>
      <c r="C166" s="118">
        <v>0.0019934983081259286</v>
      </c>
      <c r="D166" s="84" t="s">
        <v>3935</v>
      </c>
      <c r="E166" s="84" t="b">
        <v>0</v>
      </c>
      <c r="F166" s="84" t="b">
        <v>0</v>
      </c>
      <c r="G166" s="84" t="b">
        <v>0</v>
      </c>
    </row>
    <row r="167" spans="1:7" ht="15">
      <c r="A167" s="84" t="s">
        <v>3386</v>
      </c>
      <c r="B167" s="84">
        <v>5</v>
      </c>
      <c r="C167" s="118">
        <v>0.0019934983081259286</v>
      </c>
      <c r="D167" s="84" t="s">
        <v>3935</v>
      </c>
      <c r="E167" s="84" t="b">
        <v>0</v>
      </c>
      <c r="F167" s="84" t="b">
        <v>0</v>
      </c>
      <c r="G167" s="84" t="b">
        <v>0</v>
      </c>
    </row>
    <row r="168" spans="1:7" ht="15">
      <c r="A168" s="84" t="s">
        <v>3387</v>
      </c>
      <c r="B168" s="84">
        <v>5</v>
      </c>
      <c r="C168" s="118">
        <v>0.0019934983081259286</v>
      </c>
      <c r="D168" s="84" t="s">
        <v>3935</v>
      </c>
      <c r="E168" s="84" t="b">
        <v>0</v>
      </c>
      <c r="F168" s="84" t="b">
        <v>0</v>
      </c>
      <c r="G168" s="84" t="b">
        <v>0</v>
      </c>
    </row>
    <row r="169" spans="1:7" ht="15">
      <c r="A169" s="84" t="s">
        <v>3388</v>
      </c>
      <c r="B169" s="84">
        <v>5</v>
      </c>
      <c r="C169" s="118">
        <v>0.0019934983081259286</v>
      </c>
      <c r="D169" s="84" t="s">
        <v>3935</v>
      </c>
      <c r="E169" s="84" t="b">
        <v>0</v>
      </c>
      <c r="F169" s="84" t="b">
        <v>0</v>
      </c>
      <c r="G169" s="84" t="b">
        <v>0</v>
      </c>
    </row>
    <row r="170" spans="1:7" ht="15">
      <c r="A170" s="84" t="s">
        <v>3389</v>
      </c>
      <c r="B170" s="84">
        <v>5</v>
      </c>
      <c r="C170" s="118">
        <v>0.0019934983081259286</v>
      </c>
      <c r="D170" s="84" t="s">
        <v>3935</v>
      </c>
      <c r="E170" s="84" t="b">
        <v>0</v>
      </c>
      <c r="F170" s="84" t="b">
        <v>0</v>
      </c>
      <c r="G170" s="84" t="b">
        <v>0</v>
      </c>
    </row>
    <row r="171" spans="1:7" ht="15">
      <c r="A171" s="84" t="s">
        <v>3390</v>
      </c>
      <c r="B171" s="84">
        <v>5</v>
      </c>
      <c r="C171" s="118">
        <v>0.0019934983081259286</v>
      </c>
      <c r="D171" s="84" t="s">
        <v>3935</v>
      </c>
      <c r="E171" s="84" t="b">
        <v>1</v>
      </c>
      <c r="F171" s="84" t="b">
        <v>0</v>
      </c>
      <c r="G171" s="84" t="b">
        <v>0</v>
      </c>
    </row>
    <row r="172" spans="1:7" ht="15">
      <c r="A172" s="84" t="s">
        <v>3391</v>
      </c>
      <c r="B172" s="84">
        <v>5</v>
      </c>
      <c r="C172" s="118">
        <v>0.0019934983081259286</v>
      </c>
      <c r="D172" s="84" t="s">
        <v>3935</v>
      </c>
      <c r="E172" s="84" t="b">
        <v>0</v>
      </c>
      <c r="F172" s="84" t="b">
        <v>0</v>
      </c>
      <c r="G172" s="84" t="b">
        <v>0</v>
      </c>
    </row>
    <row r="173" spans="1:7" ht="15">
      <c r="A173" s="84" t="s">
        <v>3392</v>
      </c>
      <c r="B173" s="84">
        <v>5</v>
      </c>
      <c r="C173" s="118">
        <v>0.0019934983081259286</v>
      </c>
      <c r="D173" s="84" t="s">
        <v>3935</v>
      </c>
      <c r="E173" s="84" t="b">
        <v>0</v>
      </c>
      <c r="F173" s="84" t="b">
        <v>0</v>
      </c>
      <c r="G173" s="84" t="b">
        <v>0</v>
      </c>
    </row>
    <row r="174" spans="1:7" ht="15">
      <c r="A174" s="84" t="s">
        <v>3393</v>
      </c>
      <c r="B174" s="84">
        <v>5</v>
      </c>
      <c r="C174" s="118">
        <v>0.0019934983081259286</v>
      </c>
      <c r="D174" s="84" t="s">
        <v>3935</v>
      </c>
      <c r="E174" s="84" t="b">
        <v>0</v>
      </c>
      <c r="F174" s="84" t="b">
        <v>0</v>
      </c>
      <c r="G174" s="84" t="b">
        <v>0</v>
      </c>
    </row>
    <row r="175" spans="1:7" ht="15">
      <c r="A175" s="84" t="s">
        <v>3394</v>
      </c>
      <c r="B175" s="84">
        <v>5</v>
      </c>
      <c r="C175" s="118">
        <v>0.0019934983081259286</v>
      </c>
      <c r="D175" s="84" t="s">
        <v>3935</v>
      </c>
      <c r="E175" s="84" t="b">
        <v>0</v>
      </c>
      <c r="F175" s="84" t="b">
        <v>0</v>
      </c>
      <c r="G175" s="84" t="b">
        <v>0</v>
      </c>
    </row>
    <row r="176" spans="1:7" ht="15">
      <c r="A176" s="84" t="s">
        <v>3395</v>
      </c>
      <c r="B176" s="84">
        <v>5</v>
      </c>
      <c r="C176" s="118">
        <v>0.0019934983081259286</v>
      </c>
      <c r="D176" s="84" t="s">
        <v>3935</v>
      </c>
      <c r="E176" s="84" t="b">
        <v>0</v>
      </c>
      <c r="F176" s="84" t="b">
        <v>0</v>
      </c>
      <c r="G176" s="84" t="b">
        <v>0</v>
      </c>
    </row>
    <row r="177" spans="1:7" ht="15">
      <c r="A177" s="84" t="s">
        <v>3396</v>
      </c>
      <c r="B177" s="84">
        <v>5</v>
      </c>
      <c r="C177" s="118">
        <v>0.0019934983081259286</v>
      </c>
      <c r="D177" s="84" t="s">
        <v>3935</v>
      </c>
      <c r="E177" s="84" t="b">
        <v>0</v>
      </c>
      <c r="F177" s="84" t="b">
        <v>0</v>
      </c>
      <c r="G177" s="84" t="b">
        <v>0</v>
      </c>
    </row>
    <row r="178" spans="1:7" ht="15">
      <c r="A178" s="84" t="s">
        <v>3397</v>
      </c>
      <c r="B178" s="84">
        <v>5</v>
      </c>
      <c r="C178" s="118">
        <v>0.0019934983081259286</v>
      </c>
      <c r="D178" s="84" t="s">
        <v>3935</v>
      </c>
      <c r="E178" s="84" t="b">
        <v>0</v>
      </c>
      <c r="F178" s="84" t="b">
        <v>0</v>
      </c>
      <c r="G178" s="84" t="b">
        <v>0</v>
      </c>
    </row>
    <row r="179" spans="1:7" ht="15">
      <c r="A179" s="84" t="s">
        <v>3398</v>
      </c>
      <c r="B179" s="84">
        <v>5</v>
      </c>
      <c r="C179" s="118">
        <v>0.0019934983081259286</v>
      </c>
      <c r="D179" s="84" t="s">
        <v>3935</v>
      </c>
      <c r="E179" s="84" t="b">
        <v>0</v>
      </c>
      <c r="F179" s="84" t="b">
        <v>0</v>
      </c>
      <c r="G179" s="84" t="b">
        <v>0</v>
      </c>
    </row>
    <row r="180" spans="1:7" ht="15">
      <c r="A180" s="84" t="s">
        <v>3399</v>
      </c>
      <c r="B180" s="84">
        <v>5</v>
      </c>
      <c r="C180" s="118">
        <v>0.0019934983081259286</v>
      </c>
      <c r="D180" s="84" t="s">
        <v>3935</v>
      </c>
      <c r="E180" s="84" t="b">
        <v>0</v>
      </c>
      <c r="F180" s="84" t="b">
        <v>0</v>
      </c>
      <c r="G180" s="84" t="b">
        <v>0</v>
      </c>
    </row>
    <row r="181" spans="1:7" ht="15">
      <c r="A181" s="84" t="s">
        <v>3400</v>
      </c>
      <c r="B181" s="84">
        <v>5</v>
      </c>
      <c r="C181" s="118">
        <v>0.0019934983081259286</v>
      </c>
      <c r="D181" s="84" t="s">
        <v>3935</v>
      </c>
      <c r="E181" s="84" t="b">
        <v>0</v>
      </c>
      <c r="F181" s="84" t="b">
        <v>0</v>
      </c>
      <c r="G181" s="84" t="b">
        <v>0</v>
      </c>
    </row>
    <row r="182" spans="1:7" ht="15">
      <c r="A182" s="84" t="s">
        <v>2747</v>
      </c>
      <c r="B182" s="84">
        <v>5</v>
      </c>
      <c r="C182" s="118">
        <v>0.0019934983081259286</v>
      </c>
      <c r="D182" s="84" t="s">
        <v>3935</v>
      </c>
      <c r="E182" s="84" t="b">
        <v>0</v>
      </c>
      <c r="F182" s="84" t="b">
        <v>0</v>
      </c>
      <c r="G182" s="84" t="b">
        <v>0</v>
      </c>
    </row>
    <row r="183" spans="1:7" ht="15">
      <c r="A183" s="84" t="s">
        <v>2748</v>
      </c>
      <c r="B183" s="84">
        <v>5</v>
      </c>
      <c r="C183" s="118">
        <v>0.0019934983081259286</v>
      </c>
      <c r="D183" s="84" t="s">
        <v>3935</v>
      </c>
      <c r="E183" s="84" t="b">
        <v>0</v>
      </c>
      <c r="F183" s="84" t="b">
        <v>0</v>
      </c>
      <c r="G183" s="84" t="b">
        <v>0</v>
      </c>
    </row>
    <row r="184" spans="1:7" ht="15">
      <c r="A184" s="84" t="s">
        <v>3401</v>
      </c>
      <c r="B184" s="84">
        <v>5</v>
      </c>
      <c r="C184" s="118">
        <v>0.0019934983081259286</v>
      </c>
      <c r="D184" s="84" t="s">
        <v>3935</v>
      </c>
      <c r="E184" s="84" t="b">
        <v>0</v>
      </c>
      <c r="F184" s="84" t="b">
        <v>0</v>
      </c>
      <c r="G184" s="84" t="b">
        <v>0</v>
      </c>
    </row>
    <row r="185" spans="1:7" ht="15">
      <c r="A185" s="84" t="s">
        <v>3402</v>
      </c>
      <c r="B185" s="84">
        <v>5</v>
      </c>
      <c r="C185" s="118">
        <v>0.0019934983081259286</v>
      </c>
      <c r="D185" s="84" t="s">
        <v>3935</v>
      </c>
      <c r="E185" s="84" t="b">
        <v>0</v>
      </c>
      <c r="F185" s="84" t="b">
        <v>0</v>
      </c>
      <c r="G185" s="84" t="b">
        <v>0</v>
      </c>
    </row>
    <row r="186" spans="1:7" ht="15">
      <c r="A186" s="84" t="s">
        <v>3403</v>
      </c>
      <c r="B186" s="84">
        <v>5</v>
      </c>
      <c r="C186" s="118">
        <v>0.0019934983081259286</v>
      </c>
      <c r="D186" s="84" t="s">
        <v>3935</v>
      </c>
      <c r="E186" s="84" t="b">
        <v>0</v>
      </c>
      <c r="F186" s="84" t="b">
        <v>0</v>
      </c>
      <c r="G186" s="84" t="b">
        <v>0</v>
      </c>
    </row>
    <row r="187" spans="1:7" ht="15">
      <c r="A187" s="84" t="s">
        <v>3404</v>
      </c>
      <c r="B187" s="84">
        <v>5</v>
      </c>
      <c r="C187" s="118">
        <v>0.0019934983081259286</v>
      </c>
      <c r="D187" s="84" t="s">
        <v>3935</v>
      </c>
      <c r="E187" s="84" t="b">
        <v>0</v>
      </c>
      <c r="F187" s="84" t="b">
        <v>0</v>
      </c>
      <c r="G187" s="84" t="b">
        <v>0</v>
      </c>
    </row>
    <row r="188" spans="1:7" ht="15">
      <c r="A188" s="84" t="s">
        <v>3405</v>
      </c>
      <c r="B188" s="84">
        <v>5</v>
      </c>
      <c r="C188" s="118">
        <v>0.0019934983081259286</v>
      </c>
      <c r="D188" s="84" t="s">
        <v>3935</v>
      </c>
      <c r="E188" s="84" t="b">
        <v>0</v>
      </c>
      <c r="F188" s="84" t="b">
        <v>0</v>
      </c>
      <c r="G188" s="84" t="b">
        <v>0</v>
      </c>
    </row>
    <row r="189" spans="1:7" ht="15">
      <c r="A189" s="84" t="s">
        <v>3406</v>
      </c>
      <c r="B189" s="84">
        <v>5</v>
      </c>
      <c r="C189" s="118">
        <v>0.0019934983081259286</v>
      </c>
      <c r="D189" s="84" t="s">
        <v>3935</v>
      </c>
      <c r="E189" s="84" t="b">
        <v>0</v>
      </c>
      <c r="F189" s="84" t="b">
        <v>0</v>
      </c>
      <c r="G189" s="84" t="b">
        <v>0</v>
      </c>
    </row>
    <row r="190" spans="1:7" ht="15">
      <c r="A190" s="84" t="s">
        <v>3407</v>
      </c>
      <c r="B190" s="84">
        <v>5</v>
      </c>
      <c r="C190" s="118">
        <v>0.0019934983081259286</v>
      </c>
      <c r="D190" s="84" t="s">
        <v>3935</v>
      </c>
      <c r="E190" s="84" t="b">
        <v>0</v>
      </c>
      <c r="F190" s="84" t="b">
        <v>0</v>
      </c>
      <c r="G190" s="84" t="b">
        <v>0</v>
      </c>
    </row>
    <row r="191" spans="1:7" ht="15">
      <c r="A191" s="84" t="s">
        <v>3408</v>
      </c>
      <c r="B191" s="84">
        <v>5</v>
      </c>
      <c r="C191" s="118">
        <v>0.0019934983081259286</v>
      </c>
      <c r="D191" s="84" t="s">
        <v>3935</v>
      </c>
      <c r="E191" s="84" t="b">
        <v>0</v>
      </c>
      <c r="F191" s="84" t="b">
        <v>0</v>
      </c>
      <c r="G191" s="84" t="b">
        <v>0</v>
      </c>
    </row>
    <row r="192" spans="1:7" ht="15">
      <c r="A192" s="84" t="s">
        <v>3409</v>
      </c>
      <c r="B192" s="84">
        <v>5</v>
      </c>
      <c r="C192" s="118">
        <v>0.0019934983081259286</v>
      </c>
      <c r="D192" s="84" t="s">
        <v>3935</v>
      </c>
      <c r="E192" s="84" t="b">
        <v>0</v>
      </c>
      <c r="F192" s="84" t="b">
        <v>0</v>
      </c>
      <c r="G192" s="84" t="b">
        <v>0</v>
      </c>
    </row>
    <row r="193" spans="1:7" ht="15">
      <c r="A193" s="84" t="s">
        <v>3410</v>
      </c>
      <c r="B193" s="84">
        <v>5</v>
      </c>
      <c r="C193" s="118">
        <v>0.0019934983081259286</v>
      </c>
      <c r="D193" s="84" t="s">
        <v>3935</v>
      </c>
      <c r="E193" s="84" t="b">
        <v>0</v>
      </c>
      <c r="F193" s="84" t="b">
        <v>0</v>
      </c>
      <c r="G193" s="84" t="b">
        <v>0</v>
      </c>
    </row>
    <row r="194" spans="1:7" ht="15">
      <c r="A194" s="84" t="s">
        <v>3411</v>
      </c>
      <c r="B194" s="84">
        <v>5</v>
      </c>
      <c r="C194" s="118">
        <v>0.0019934983081259286</v>
      </c>
      <c r="D194" s="84" t="s">
        <v>3935</v>
      </c>
      <c r="E194" s="84" t="b">
        <v>0</v>
      </c>
      <c r="F194" s="84" t="b">
        <v>0</v>
      </c>
      <c r="G194" s="84" t="b">
        <v>0</v>
      </c>
    </row>
    <row r="195" spans="1:7" ht="15">
      <c r="A195" s="84" t="s">
        <v>3412</v>
      </c>
      <c r="B195" s="84">
        <v>5</v>
      </c>
      <c r="C195" s="118">
        <v>0.0019934983081259286</v>
      </c>
      <c r="D195" s="84" t="s">
        <v>3935</v>
      </c>
      <c r="E195" s="84" t="b">
        <v>0</v>
      </c>
      <c r="F195" s="84" t="b">
        <v>0</v>
      </c>
      <c r="G195" s="84" t="b">
        <v>0</v>
      </c>
    </row>
    <row r="196" spans="1:7" ht="15">
      <c r="A196" s="84" t="s">
        <v>3413</v>
      </c>
      <c r="B196" s="84">
        <v>5</v>
      </c>
      <c r="C196" s="118">
        <v>0.0019934983081259286</v>
      </c>
      <c r="D196" s="84" t="s">
        <v>3935</v>
      </c>
      <c r="E196" s="84" t="b">
        <v>0</v>
      </c>
      <c r="F196" s="84" t="b">
        <v>0</v>
      </c>
      <c r="G196" s="84" t="b">
        <v>0</v>
      </c>
    </row>
    <row r="197" spans="1:7" ht="15">
      <c r="A197" s="84" t="s">
        <v>3414</v>
      </c>
      <c r="B197" s="84">
        <v>5</v>
      </c>
      <c r="C197" s="118">
        <v>0.0019934983081259286</v>
      </c>
      <c r="D197" s="84" t="s">
        <v>3935</v>
      </c>
      <c r="E197" s="84" t="b">
        <v>0</v>
      </c>
      <c r="F197" s="84" t="b">
        <v>0</v>
      </c>
      <c r="G197" s="84" t="b">
        <v>0</v>
      </c>
    </row>
    <row r="198" spans="1:7" ht="15">
      <c r="A198" s="84" t="s">
        <v>2761</v>
      </c>
      <c r="B198" s="84">
        <v>5</v>
      </c>
      <c r="C198" s="118">
        <v>0.0019934983081259286</v>
      </c>
      <c r="D198" s="84" t="s">
        <v>3935</v>
      </c>
      <c r="E198" s="84" t="b">
        <v>0</v>
      </c>
      <c r="F198" s="84" t="b">
        <v>0</v>
      </c>
      <c r="G198" s="84" t="b">
        <v>0</v>
      </c>
    </row>
    <row r="199" spans="1:7" ht="15">
      <c r="A199" s="84" t="s">
        <v>3415</v>
      </c>
      <c r="B199" s="84">
        <v>5</v>
      </c>
      <c r="C199" s="118">
        <v>0.0021060796429401203</v>
      </c>
      <c r="D199" s="84" t="s">
        <v>3935</v>
      </c>
      <c r="E199" s="84" t="b">
        <v>0</v>
      </c>
      <c r="F199" s="84" t="b">
        <v>0</v>
      </c>
      <c r="G199" s="84" t="b">
        <v>0</v>
      </c>
    </row>
    <row r="200" spans="1:7" ht="15">
      <c r="A200" s="84" t="s">
        <v>3416</v>
      </c>
      <c r="B200" s="84">
        <v>5</v>
      </c>
      <c r="C200" s="118">
        <v>0.0019934983081259286</v>
      </c>
      <c r="D200" s="84" t="s">
        <v>3935</v>
      </c>
      <c r="E200" s="84" t="b">
        <v>0</v>
      </c>
      <c r="F200" s="84" t="b">
        <v>0</v>
      </c>
      <c r="G200" s="84" t="b">
        <v>0</v>
      </c>
    </row>
    <row r="201" spans="1:7" ht="15">
      <c r="A201" s="84" t="s">
        <v>3417</v>
      </c>
      <c r="B201" s="84">
        <v>5</v>
      </c>
      <c r="C201" s="118">
        <v>0.0019934983081259286</v>
      </c>
      <c r="D201" s="84" t="s">
        <v>3935</v>
      </c>
      <c r="E201" s="84" t="b">
        <v>0</v>
      </c>
      <c r="F201" s="84" t="b">
        <v>0</v>
      </c>
      <c r="G201" s="84" t="b">
        <v>0</v>
      </c>
    </row>
    <row r="202" spans="1:7" ht="15">
      <c r="A202" s="84" t="s">
        <v>3418</v>
      </c>
      <c r="B202" s="84">
        <v>5</v>
      </c>
      <c r="C202" s="118">
        <v>0.0019934983081259286</v>
      </c>
      <c r="D202" s="84" t="s">
        <v>3935</v>
      </c>
      <c r="E202" s="84" t="b">
        <v>0</v>
      </c>
      <c r="F202" s="84" t="b">
        <v>0</v>
      </c>
      <c r="G202" s="84" t="b">
        <v>0</v>
      </c>
    </row>
    <row r="203" spans="1:7" ht="15">
      <c r="A203" s="84" t="s">
        <v>3419</v>
      </c>
      <c r="B203" s="84">
        <v>5</v>
      </c>
      <c r="C203" s="118">
        <v>0.0019934983081259286</v>
      </c>
      <c r="D203" s="84" t="s">
        <v>3935</v>
      </c>
      <c r="E203" s="84" t="b">
        <v>0</v>
      </c>
      <c r="F203" s="84" t="b">
        <v>0</v>
      </c>
      <c r="G203" s="84" t="b">
        <v>0</v>
      </c>
    </row>
    <row r="204" spans="1:7" ht="15">
      <c r="A204" s="84" t="s">
        <v>3420</v>
      </c>
      <c r="B204" s="84">
        <v>5</v>
      </c>
      <c r="C204" s="118">
        <v>0.0019934983081259286</v>
      </c>
      <c r="D204" s="84" t="s">
        <v>3935</v>
      </c>
      <c r="E204" s="84" t="b">
        <v>0</v>
      </c>
      <c r="F204" s="84" t="b">
        <v>0</v>
      </c>
      <c r="G204" s="84" t="b">
        <v>0</v>
      </c>
    </row>
    <row r="205" spans="1:7" ht="15">
      <c r="A205" s="84" t="s">
        <v>3421</v>
      </c>
      <c r="B205" s="84">
        <v>5</v>
      </c>
      <c r="C205" s="118">
        <v>0.0019934983081259286</v>
      </c>
      <c r="D205" s="84" t="s">
        <v>3935</v>
      </c>
      <c r="E205" s="84" t="b">
        <v>0</v>
      </c>
      <c r="F205" s="84" t="b">
        <v>0</v>
      </c>
      <c r="G205" s="84" t="b">
        <v>0</v>
      </c>
    </row>
    <row r="206" spans="1:7" ht="15">
      <c r="A206" s="84" t="s">
        <v>3422</v>
      </c>
      <c r="B206" s="84">
        <v>5</v>
      </c>
      <c r="C206" s="118">
        <v>0.0019934983081259286</v>
      </c>
      <c r="D206" s="84" t="s">
        <v>3935</v>
      </c>
      <c r="E206" s="84" t="b">
        <v>0</v>
      </c>
      <c r="F206" s="84" t="b">
        <v>0</v>
      </c>
      <c r="G206" s="84" t="b">
        <v>0</v>
      </c>
    </row>
    <row r="207" spans="1:7" ht="15">
      <c r="A207" s="84" t="s">
        <v>3423</v>
      </c>
      <c r="B207" s="84">
        <v>5</v>
      </c>
      <c r="C207" s="118">
        <v>0.0019934983081259286</v>
      </c>
      <c r="D207" s="84" t="s">
        <v>3935</v>
      </c>
      <c r="E207" s="84" t="b">
        <v>0</v>
      </c>
      <c r="F207" s="84" t="b">
        <v>0</v>
      </c>
      <c r="G207" s="84" t="b">
        <v>0</v>
      </c>
    </row>
    <row r="208" spans="1:7" ht="15">
      <c r="A208" s="84" t="s">
        <v>3424</v>
      </c>
      <c r="B208" s="84">
        <v>5</v>
      </c>
      <c r="C208" s="118">
        <v>0.0019934983081259286</v>
      </c>
      <c r="D208" s="84" t="s">
        <v>3935</v>
      </c>
      <c r="E208" s="84" t="b">
        <v>0</v>
      </c>
      <c r="F208" s="84" t="b">
        <v>0</v>
      </c>
      <c r="G208" s="84" t="b">
        <v>0</v>
      </c>
    </row>
    <row r="209" spans="1:7" ht="15">
      <c r="A209" s="84" t="s">
        <v>3425</v>
      </c>
      <c r="B209" s="84">
        <v>5</v>
      </c>
      <c r="C209" s="118">
        <v>0.0019934983081259286</v>
      </c>
      <c r="D209" s="84" t="s">
        <v>3935</v>
      </c>
      <c r="E209" s="84" t="b">
        <v>0</v>
      </c>
      <c r="F209" s="84" t="b">
        <v>0</v>
      </c>
      <c r="G209" s="84" t="b">
        <v>0</v>
      </c>
    </row>
    <row r="210" spans="1:7" ht="15">
      <c r="A210" s="84" t="s">
        <v>3426</v>
      </c>
      <c r="B210" s="84">
        <v>5</v>
      </c>
      <c r="C210" s="118">
        <v>0.0019934983081259286</v>
      </c>
      <c r="D210" s="84" t="s">
        <v>3935</v>
      </c>
      <c r="E210" s="84" t="b">
        <v>0</v>
      </c>
      <c r="F210" s="84" t="b">
        <v>0</v>
      </c>
      <c r="G210" s="84" t="b">
        <v>0</v>
      </c>
    </row>
    <row r="211" spans="1:7" ht="15">
      <c r="A211" s="84" t="s">
        <v>3427</v>
      </c>
      <c r="B211" s="84">
        <v>5</v>
      </c>
      <c r="C211" s="118">
        <v>0.0019934983081259286</v>
      </c>
      <c r="D211" s="84" t="s">
        <v>3935</v>
      </c>
      <c r="E211" s="84" t="b">
        <v>0</v>
      </c>
      <c r="F211" s="84" t="b">
        <v>0</v>
      </c>
      <c r="G211" s="84" t="b">
        <v>0</v>
      </c>
    </row>
    <row r="212" spans="1:7" ht="15">
      <c r="A212" s="84" t="s">
        <v>3428</v>
      </c>
      <c r="B212" s="84">
        <v>5</v>
      </c>
      <c r="C212" s="118">
        <v>0.0019934983081259286</v>
      </c>
      <c r="D212" s="84" t="s">
        <v>3935</v>
      </c>
      <c r="E212" s="84" t="b">
        <v>0</v>
      </c>
      <c r="F212" s="84" t="b">
        <v>0</v>
      </c>
      <c r="G212" s="84" t="b">
        <v>0</v>
      </c>
    </row>
    <row r="213" spans="1:7" ht="15">
      <c r="A213" s="84" t="s">
        <v>256</v>
      </c>
      <c r="B213" s="84">
        <v>5</v>
      </c>
      <c r="C213" s="118">
        <v>0.0019934983081259286</v>
      </c>
      <c r="D213" s="84" t="s">
        <v>3935</v>
      </c>
      <c r="E213" s="84" t="b">
        <v>0</v>
      </c>
      <c r="F213" s="84" t="b">
        <v>0</v>
      </c>
      <c r="G213" s="84" t="b">
        <v>0</v>
      </c>
    </row>
    <row r="214" spans="1:7" ht="15">
      <c r="A214" s="84" t="s">
        <v>3429</v>
      </c>
      <c r="B214" s="84">
        <v>5</v>
      </c>
      <c r="C214" s="118">
        <v>0.0019934983081259286</v>
      </c>
      <c r="D214" s="84" t="s">
        <v>3935</v>
      </c>
      <c r="E214" s="84" t="b">
        <v>0</v>
      </c>
      <c r="F214" s="84" t="b">
        <v>0</v>
      </c>
      <c r="G214" s="84" t="b">
        <v>0</v>
      </c>
    </row>
    <row r="215" spans="1:7" ht="15">
      <c r="A215" s="84" t="s">
        <v>3430</v>
      </c>
      <c r="B215" s="84">
        <v>5</v>
      </c>
      <c r="C215" s="118">
        <v>0.0019934983081259286</v>
      </c>
      <c r="D215" s="84" t="s">
        <v>3935</v>
      </c>
      <c r="E215" s="84" t="b">
        <v>0</v>
      </c>
      <c r="F215" s="84" t="b">
        <v>0</v>
      </c>
      <c r="G215" s="84" t="b">
        <v>0</v>
      </c>
    </row>
    <row r="216" spans="1:7" ht="15">
      <c r="A216" s="84" t="s">
        <v>3431</v>
      </c>
      <c r="B216" s="84">
        <v>5</v>
      </c>
      <c r="C216" s="118">
        <v>0.0019934983081259286</v>
      </c>
      <c r="D216" s="84" t="s">
        <v>3935</v>
      </c>
      <c r="E216" s="84" t="b">
        <v>0</v>
      </c>
      <c r="F216" s="84" t="b">
        <v>0</v>
      </c>
      <c r="G216" s="84" t="b">
        <v>0</v>
      </c>
    </row>
    <row r="217" spans="1:7" ht="15">
      <c r="A217" s="84" t="s">
        <v>342</v>
      </c>
      <c r="B217" s="84">
        <v>5</v>
      </c>
      <c r="C217" s="118">
        <v>0.0019934983081259286</v>
      </c>
      <c r="D217" s="84" t="s">
        <v>3935</v>
      </c>
      <c r="E217" s="84" t="b">
        <v>0</v>
      </c>
      <c r="F217" s="84" t="b">
        <v>0</v>
      </c>
      <c r="G217" s="84" t="b">
        <v>0</v>
      </c>
    </row>
    <row r="218" spans="1:7" ht="15">
      <c r="A218" s="84" t="s">
        <v>3432</v>
      </c>
      <c r="B218" s="84">
        <v>4</v>
      </c>
      <c r="C218" s="118">
        <v>0.0016848637143520961</v>
      </c>
      <c r="D218" s="84" t="s">
        <v>3935</v>
      </c>
      <c r="E218" s="84" t="b">
        <v>0</v>
      </c>
      <c r="F218" s="84" t="b">
        <v>0</v>
      </c>
      <c r="G218" s="84" t="b">
        <v>0</v>
      </c>
    </row>
    <row r="219" spans="1:7" ht="15">
      <c r="A219" s="84" t="s">
        <v>3433</v>
      </c>
      <c r="B219" s="84">
        <v>4</v>
      </c>
      <c r="C219" s="118">
        <v>0.0016848637143520961</v>
      </c>
      <c r="D219" s="84" t="s">
        <v>3935</v>
      </c>
      <c r="E219" s="84" t="b">
        <v>0</v>
      </c>
      <c r="F219" s="84" t="b">
        <v>0</v>
      </c>
      <c r="G219" s="84" t="b">
        <v>0</v>
      </c>
    </row>
    <row r="220" spans="1:7" ht="15">
      <c r="A220" s="84" t="s">
        <v>3434</v>
      </c>
      <c r="B220" s="84">
        <v>4</v>
      </c>
      <c r="C220" s="118">
        <v>0.0016848637143520961</v>
      </c>
      <c r="D220" s="84" t="s">
        <v>3935</v>
      </c>
      <c r="E220" s="84" t="b">
        <v>0</v>
      </c>
      <c r="F220" s="84" t="b">
        <v>0</v>
      </c>
      <c r="G220" s="84" t="b">
        <v>0</v>
      </c>
    </row>
    <row r="221" spans="1:7" ht="15">
      <c r="A221" s="84" t="s">
        <v>3435</v>
      </c>
      <c r="B221" s="84">
        <v>4</v>
      </c>
      <c r="C221" s="118">
        <v>0.0016848637143520961</v>
      </c>
      <c r="D221" s="84" t="s">
        <v>3935</v>
      </c>
      <c r="E221" s="84" t="b">
        <v>0</v>
      </c>
      <c r="F221" s="84" t="b">
        <v>0</v>
      </c>
      <c r="G221" s="84" t="b">
        <v>0</v>
      </c>
    </row>
    <row r="222" spans="1:7" ht="15">
      <c r="A222" s="84" t="s">
        <v>3436</v>
      </c>
      <c r="B222" s="84">
        <v>4</v>
      </c>
      <c r="C222" s="118">
        <v>0.0016848637143520961</v>
      </c>
      <c r="D222" s="84" t="s">
        <v>3935</v>
      </c>
      <c r="E222" s="84" t="b">
        <v>0</v>
      </c>
      <c r="F222" s="84" t="b">
        <v>0</v>
      </c>
      <c r="G222" s="84" t="b">
        <v>0</v>
      </c>
    </row>
    <row r="223" spans="1:7" ht="15">
      <c r="A223" s="84" t="s">
        <v>3437</v>
      </c>
      <c r="B223" s="84">
        <v>4</v>
      </c>
      <c r="C223" s="118">
        <v>0.0018009777818319289</v>
      </c>
      <c r="D223" s="84" t="s">
        <v>3935</v>
      </c>
      <c r="E223" s="84" t="b">
        <v>0</v>
      </c>
      <c r="F223" s="84" t="b">
        <v>0</v>
      </c>
      <c r="G223" s="84" t="b">
        <v>0</v>
      </c>
    </row>
    <row r="224" spans="1:7" ht="15">
      <c r="A224" s="84" t="s">
        <v>2783</v>
      </c>
      <c r="B224" s="84">
        <v>4</v>
      </c>
      <c r="C224" s="118">
        <v>0.0016848637143520961</v>
      </c>
      <c r="D224" s="84" t="s">
        <v>3935</v>
      </c>
      <c r="E224" s="84" t="b">
        <v>0</v>
      </c>
      <c r="F224" s="84" t="b">
        <v>0</v>
      </c>
      <c r="G224" s="84" t="b">
        <v>0</v>
      </c>
    </row>
    <row r="225" spans="1:7" ht="15">
      <c r="A225" s="84" t="s">
        <v>2784</v>
      </c>
      <c r="B225" s="84">
        <v>4</v>
      </c>
      <c r="C225" s="118">
        <v>0.0016848637143520961</v>
      </c>
      <c r="D225" s="84" t="s">
        <v>3935</v>
      </c>
      <c r="E225" s="84" t="b">
        <v>0</v>
      </c>
      <c r="F225" s="84" t="b">
        <v>0</v>
      </c>
      <c r="G225" s="84" t="b">
        <v>0</v>
      </c>
    </row>
    <row r="226" spans="1:7" ht="15">
      <c r="A226" s="84" t="s">
        <v>361</v>
      </c>
      <c r="B226" s="84">
        <v>4</v>
      </c>
      <c r="C226" s="118">
        <v>0.0016848637143520961</v>
      </c>
      <c r="D226" s="84" t="s">
        <v>3935</v>
      </c>
      <c r="E226" s="84" t="b">
        <v>0</v>
      </c>
      <c r="F226" s="84" t="b">
        <v>0</v>
      </c>
      <c r="G226" s="84" t="b">
        <v>0</v>
      </c>
    </row>
    <row r="227" spans="1:7" ht="15">
      <c r="A227" s="84" t="s">
        <v>360</v>
      </c>
      <c r="B227" s="84">
        <v>4</v>
      </c>
      <c r="C227" s="118">
        <v>0.0016848637143520961</v>
      </c>
      <c r="D227" s="84" t="s">
        <v>3935</v>
      </c>
      <c r="E227" s="84" t="b">
        <v>0</v>
      </c>
      <c r="F227" s="84" t="b">
        <v>0</v>
      </c>
      <c r="G227" s="84" t="b">
        <v>0</v>
      </c>
    </row>
    <row r="228" spans="1:7" ht="15">
      <c r="A228" s="84" t="s">
        <v>359</v>
      </c>
      <c r="B228" s="84">
        <v>4</v>
      </c>
      <c r="C228" s="118">
        <v>0.0016848637143520961</v>
      </c>
      <c r="D228" s="84" t="s">
        <v>3935</v>
      </c>
      <c r="E228" s="84" t="b">
        <v>0</v>
      </c>
      <c r="F228" s="84" t="b">
        <v>0</v>
      </c>
      <c r="G228" s="84" t="b">
        <v>0</v>
      </c>
    </row>
    <row r="229" spans="1:7" ht="15">
      <c r="A229" s="84" t="s">
        <v>358</v>
      </c>
      <c r="B229" s="84">
        <v>4</v>
      </c>
      <c r="C229" s="118">
        <v>0.0016848637143520961</v>
      </c>
      <c r="D229" s="84" t="s">
        <v>3935</v>
      </c>
      <c r="E229" s="84" t="b">
        <v>0</v>
      </c>
      <c r="F229" s="84" t="b">
        <v>0</v>
      </c>
      <c r="G229" s="84" t="b">
        <v>0</v>
      </c>
    </row>
    <row r="230" spans="1:7" ht="15">
      <c r="A230" s="84" t="s">
        <v>357</v>
      </c>
      <c r="B230" s="84">
        <v>4</v>
      </c>
      <c r="C230" s="118">
        <v>0.0016848637143520961</v>
      </c>
      <c r="D230" s="84" t="s">
        <v>3935</v>
      </c>
      <c r="E230" s="84" t="b">
        <v>0</v>
      </c>
      <c r="F230" s="84" t="b">
        <v>0</v>
      </c>
      <c r="G230" s="84" t="b">
        <v>0</v>
      </c>
    </row>
    <row r="231" spans="1:7" ht="15">
      <c r="A231" s="84" t="s">
        <v>289</v>
      </c>
      <c r="B231" s="84">
        <v>4</v>
      </c>
      <c r="C231" s="118">
        <v>0.0016848637143520961</v>
      </c>
      <c r="D231" s="84" t="s">
        <v>3935</v>
      </c>
      <c r="E231" s="84" t="b">
        <v>0</v>
      </c>
      <c r="F231" s="84" t="b">
        <v>0</v>
      </c>
      <c r="G231" s="84" t="b">
        <v>0</v>
      </c>
    </row>
    <row r="232" spans="1:7" ht="15">
      <c r="A232" s="84" t="s">
        <v>3438</v>
      </c>
      <c r="B232" s="84">
        <v>4</v>
      </c>
      <c r="C232" s="118">
        <v>0.0016848637143520961</v>
      </c>
      <c r="D232" s="84" t="s">
        <v>3935</v>
      </c>
      <c r="E232" s="84" t="b">
        <v>0</v>
      </c>
      <c r="F232" s="84" t="b">
        <v>0</v>
      </c>
      <c r="G232" s="84" t="b">
        <v>0</v>
      </c>
    </row>
    <row r="233" spans="1:7" ht="15">
      <c r="A233" s="84" t="s">
        <v>3439</v>
      </c>
      <c r="B233" s="84">
        <v>4</v>
      </c>
      <c r="C233" s="118">
        <v>0.0016848637143520961</v>
      </c>
      <c r="D233" s="84" t="s">
        <v>3935</v>
      </c>
      <c r="E233" s="84" t="b">
        <v>0</v>
      </c>
      <c r="F233" s="84" t="b">
        <v>0</v>
      </c>
      <c r="G233" s="84" t="b">
        <v>0</v>
      </c>
    </row>
    <row r="234" spans="1:7" ht="15">
      <c r="A234" s="84" t="s">
        <v>3440</v>
      </c>
      <c r="B234" s="84">
        <v>4</v>
      </c>
      <c r="C234" s="118">
        <v>0.0016848637143520961</v>
      </c>
      <c r="D234" s="84" t="s">
        <v>3935</v>
      </c>
      <c r="E234" s="84" t="b">
        <v>0</v>
      </c>
      <c r="F234" s="84" t="b">
        <v>0</v>
      </c>
      <c r="G234" s="84" t="b">
        <v>0</v>
      </c>
    </row>
    <row r="235" spans="1:7" ht="15">
      <c r="A235" s="84" t="s">
        <v>3441</v>
      </c>
      <c r="B235" s="84">
        <v>4</v>
      </c>
      <c r="C235" s="118">
        <v>0.0016848637143520961</v>
      </c>
      <c r="D235" s="84" t="s">
        <v>3935</v>
      </c>
      <c r="E235" s="84" t="b">
        <v>0</v>
      </c>
      <c r="F235" s="84" t="b">
        <v>0</v>
      </c>
      <c r="G235" s="84" t="b">
        <v>0</v>
      </c>
    </row>
    <row r="236" spans="1:7" ht="15">
      <c r="A236" s="84" t="s">
        <v>3442</v>
      </c>
      <c r="B236" s="84">
        <v>4</v>
      </c>
      <c r="C236" s="118">
        <v>0.0016848637143520961</v>
      </c>
      <c r="D236" s="84" t="s">
        <v>3935</v>
      </c>
      <c r="E236" s="84" t="b">
        <v>0</v>
      </c>
      <c r="F236" s="84" t="b">
        <v>0</v>
      </c>
      <c r="G236" s="84" t="b">
        <v>0</v>
      </c>
    </row>
    <row r="237" spans="1:7" ht="15">
      <c r="A237" s="84" t="s">
        <v>3443</v>
      </c>
      <c r="B237" s="84">
        <v>4</v>
      </c>
      <c r="C237" s="118">
        <v>0.0016848637143520961</v>
      </c>
      <c r="D237" s="84" t="s">
        <v>3935</v>
      </c>
      <c r="E237" s="84" t="b">
        <v>0</v>
      </c>
      <c r="F237" s="84" t="b">
        <v>0</v>
      </c>
      <c r="G237" s="84" t="b">
        <v>0</v>
      </c>
    </row>
    <row r="238" spans="1:7" ht="15">
      <c r="A238" s="84" t="s">
        <v>3444</v>
      </c>
      <c r="B238" s="84">
        <v>4</v>
      </c>
      <c r="C238" s="118">
        <v>0.0016848637143520961</v>
      </c>
      <c r="D238" s="84" t="s">
        <v>3935</v>
      </c>
      <c r="E238" s="84" t="b">
        <v>0</v>
      </c>
      <c r="F238" s="84" t="b">
        <v>0</v>
      </c>
      <c r="G238" s="84" t="b">
        <v>0</v>
      </c>
    </row>
    <row r="239" spans="1:7" ht="15">
      <c r="A239" s="84" t="s">
        <v>3445</v>
      </c>
      <c r="B239" s="84">
        <v>4</v>
      </c>
      <c r="C239" s="118">
        <v>0.0016848637143520961</v>
      </c>
      <c r="D239" s="84" t="s">
        <v>3935</v>
      </c>
      <c r="E239" s="84" t="b">
        <v>0</v>
      </c>
      <c r="F239" s="84" t="b">
        <v>0</v>
      </c>
      <c r="G239" s="84" t="b">
        <v>0</v>
      </c>
    </row>
    <row r="240" spans="1:7" ht="15">
      <c r="A240" s="84" t="s">
        <v>3446</v>
      </c>
      <c r="B240" s="84">
        <v>4</v>
      </c>
      <c r="C240" s="118">
        <v>0.0016848637143520961</v>
      </c>
      <c r="D240" s="84" t="s">
        <v>3935</v>
      </c>
      <c r="E240" s="84" t="b">
        <v>0</v>
      </c>
      <c r="F240" s="84" t="b">
        <v>0</v>
      </c>
      <c r="G240" s="84" t="b">
        <v>0</v>
      </c>
    </row>
    <row r="241" spans="1:7" ht="15">
      <c r="A241" s="84" t="s">
        <v>3447</v>
      </c>
      <c r="B241" s="84">
        <v>4</v>
      </c>
      <c r="C241" s="118">
        <v>0.0016848637143520961</v>
      </c>
      <c r="D241" s="84" t="s">
        <v>3935</v>
      </c>
      <c r="E241" s="84" t="b">
        <v>0</v>
      </c>
      <c r="F241" s="84" t="b">
        <v>0</v>
      </c>
      <c r="G241" s="84" t="b">
        <v>0</v>
      </c>
    </row>
    <row r="242" spans="1:7" ht="15">
      <c r="A242" s="84" t="s">
        <v>3448</v>
      </c>
      <c r="B242" s="84">
        <v>4</v>
      </c>
      <c r="C242" s="118">
        <v>0.0016848637143520961</v>
      </c>
      <c r="D242" s="84" t="s">
        <v>3935</v>
      </c>
      <c r="E242" s="84" t="b">
        <v>0</v>
      </c>
      <c r="F242" s="84" t="b">
        <v>0</v>
      </c>
      <c r="G242" s="84" t="b">
        <v>0</v>
      </c>
    </row>
    <row r="243" spans="1:7" ht="15">
      <c r="A243" s="84" t="s">
        <v>3449</v>
      </c>
      <c r="B243" s="84">
        <v>4</v>
      </c>
      <c r="C243" s="118">
        <v>0.0016848637143520961</v>
      </c>
      <c r="D243" s="84" t="s">
        <v>3935</v>
      </c>
      <c r="E243" s="84" t="b">
        <v>0</v>
      </c>
      <c r="F243" s="84" t="b">
        <v>0</v>
      </c>
      <c r="G243" s="84" t="b">
        <v>0</v>
      </c>
    </row>
    <row r="244" spans="1:7" ht="15">
      <c r="A244" s="84" t="s">
        <v>3450</v>
      </c>
      <c r="B244" s="84">
        <v>4</v>
      </c>
      <c r="C244" s="118">
        <v>0.0016848637143520961</v>
      </c>
      <c r="D244" s="84" t="s">
        <v>3935</v>
      </c>
      <c r="E244" s="84" t="b">
        <v>0</v>
      </c>
      <c r="F244" s="84" t="b">
        <v>0</v>
      </c>
      <c r="G244" s="84" t="b">
        <v>0</v>
      </c>
    </row>
    <row r="245" spans="1:7" ht="15">
      <c r="A245" s="84" t="s">
        <v>3451</v>
      </c>
      <c r="B245" s="84">
        <v>4</v>
      </c>
      <c r="C245" s="118">
        <v>0.0016848637143520961</v>
      </c>
      <c r="D245" s="84" t="s">
        <v>3935</v>
      </c>
      <c r="E245" s="84" t="b">
        <v>0</v>
      </c>
      <c r="F245" s="84" t="b">
        <v>0</v>
      </c>
      <c r="G245" s="84" t="b">
        <v>0</v>
      </c>
    </row>
    <row r="246" spans="1:7" ht="15">
      <c r="A246" s="84" t="s">
        <v>3452</v>
      </c>
      <c r="B246" s="84">
        <v>4</v>
      </c>
      <c r="C246" s="118">
        <v>0.0016848637143520961</v>
      </c>
      <c r="D246" s="84" t="s">
        <v>3935</v>
      </c>
      <c r="E246" s="84" t="b">
        <v>1</v>
      </c>
      <c r="F246" s="84" t="b">
        <v>0</v>
      </c>
      <c r="G246" s="84" t="b">
        <v>0</v>
      </c>
    </row>
    <row r="247" spans="1:7" ht="15">
      <c r="A247" s="84" t="s">
        <v>3453</v>
      </c>
      <c r="B247" s="84">
        <v>4</v>
      </c>
      <c r="C247" s="118">
        <v>0.0019646313683149043</v>
      </c>
      <c r="D247" s="84" t="s">
        <v>3935</v>
      </c>
      <c r="E247" s="84" t="b">
        <v>0</v>
      </c>
      <c r="F247" s="84" t="b">
        <v>0</v>
      </c>
      <c r="G247" s="84" t="b">
        <v>0</v>
      </c>
    </row>
    <row r="248" spans="1:7" ht="15">
      <c r="A248" s="84" t="s">
        <v>3454</v>
      </c>
      <c r="B248" s="84">
        <v>4</v>
      </c>
      <c r="C248" s="118">
        <v>0.0016848637143520961</v>
      </c>
      <c r="D248" s="84" t="s">
        <v>3935</v>
      </c>
      <c r="E248" s="84" t="b">
        <v>0</v>
      </c>
      <c r="F248" s="84" t="b">
        <v>0</v>
      </c>
      <c r="G248" s="84" t="b">
        <v>0</v>
      </c>
    </row>
    <row r="249" spans="1:7" ht="15">
      <c r="A249" s="84" t="s">
        <v>3455</v>
      </c>
      <c r="B249" s="84">
        <v>4</v>
      </c>
      <c r="C249" s="118">
        <v>0.0018009777818319289</v>
      </c>
      <c r="D249" s="84" t="s">
        <v>3935</v>
      </c>
      <c r="E249" s="84" t="b">
        <v>0</v>
      </c>
      <c r="F249" s="84" t="b">
        <v>0</v>
      </c>
      <c r="G249" s="84" t="b">
        <v>0</v>
      </c>
    </row>
    <row r="250" spans="1:7" ht="15">
      <c r="A250" s="84" t="s">
        <v>3456</v>
      </c>
      <c r="B250" s="84">
        <v>4</v>
      </c>
      <c r="C250" s="118">
        <v>0.0016848637143520961</v>
      </c>
      <c r="D250" s="84" t="s">
        <v>3935</v>
      </c>
      <c r="E250" s="84" t="b">
        <v>0</v>
      </c>
      <c r="F250" s="84" t="b">
        <v>0</v>
      </c>
      <c r="G250" s="84" t="b">
        <v>0</v>
      </c>
    </row>
    <row r="251" spans="1:7" ht="15">
      <c r="A251" s="84" t="s">
        <v>3457</v>
      </c>
      <c r="B251" s="84">
        <v>4</v>
      </c>
      <c r="C251" s="118">
        <v>0.0016848637143520961</v>
      </c>
      <c r="D251" s="84" t="s">
        <v>3935</v>
      </c>
      <c r="E251" s="84" t="b">
        <v>0</v>
      </c>
      <c r="F251" s="84" t="b">
        <v>0</v>
      </c>
      <c r="G251" s="84" t="b">
        <v>0</v>
      </c>
    </row>
    <row r="252" spans="1:7" ht="15">
      <c r="A252" s="84" t="s">
        <v>3458</v>
      </c>
      <c r="B252" s="84">
        <v>4</v>
      </c>
      <c r="C252" s="118">
        <v>0.0016848637143520961</v>
      </c>
      <c r="D252" s="84" t="s">
        <v>3935</v>
      </c>
      <c r="E252" s="84" t="b">
        <v>0</v>
      </c>
      <c r="F252" s="84" t="b">
        <v>0</v>
      </c>
      <c r="G252" s="84" t="b">
        <v>0</v>
      </c>
    </row>
    <row r="253" spans="1:7" ht="15">
      <c r="A253" s="84" t="s">
        <v>3459</v>
      </c>
      <c r="B253" s="84">
        <v>4</v>
      </c>
      <c r="C253" s="118">
        <v>0.0016848637143520961</v>
      </c>
      <c r="D253" s="84" t="s">
        <v>3935</v>
      </c>
      <c r="E253" s="84" t="b">
        <v>0</v>
      </c>
      <c r="F253" s="84" t="b">
        <v>0</v>
      </c>
      <c r="G253" s="84" t="b">
        <v>0</v>
      </c>
    </row>
    <row r="254" spans="1:7" ht="15">
      <c r="A254" s="84" t="s">
        <v>2762</v>
      </c>
      <c r="B254" s="84">
        <v>4</v>
      </c>
      <c r="C254" s="118">
        <v>0.0016848637143520961</v>
      </c>
      <c r="D254" s="84" t="s">
        <v>3935</v>
      </c>
      <c r="E254" s="84" t="b">
        <v>0</v>
      </c>
      <c r="F254" s="84" t="b">
        <v>0</v>
      </c>
      <c r="G254" s="84" t="b">
        <v>0</v>
      </c>
    </row>
    <row r="255" spans="1:7" ht="15">
      <c r="A255" s="84" t="s">
        <v>3460</v>
      </c>
      <c r="B255" s="84">
        <v>4</v>
      </c>
      <c r="C255" s="118">
        <v>0.0016848637143520961</v>
      </c>
      <c r="D255" s="84" t="s">
        <v>3935</v>
      </c>
      <c r="E255" s="84" t="b">
        <v>0</v>
      </c>
      <c r="F255" s="84" t="b">
        <v>0</v>
      </c>
      <c r="G255" s="84" t="b">
        <v>0</v>
      </c>
    </row>
    <row r="256" spans="1:7" ht="15">
      <c r="A256" s="84" t="s">
        <v>3461</v>
      </c>
      <c r="B256" s="84">
        <v>4</v>
      </c>
      <c r="C256" s="118">
        <v>0.0016848637143520961</v>
      </c>
      <c r="D256" s="84" t="s">
        <v>3935</v>
      </c>
      <c r="E256" s="84" t="b">
        <v>0</v>
      </c>
      <c r="F256" s="84" t="b">
        <v>0</v>
      </c>
      <c r="G256" s="84" t="b">
        <v>0</v>
      </c>
    </row>
    <row r="257" spans="1:7" ht="15">
      <c r="A257" s="84" t="s">
        <v>3462</v>
      </c>
      <c r="B257" s="84">
        <v>4</v>
      </c>
      <c r="C257" s="118">
        <v>0.0016848637143520961</v>
      </c>
      <c r="D257" s="84" t="s">
        <v>3935</v>
      </c>
      <c r="E257" s="84" t="b">
        <v>0</v>
      </c>
      <c r="F257" s="84" t="b">
        <v>0</v>
      </c>
      <c r="G257" s="84" t="b">
        <v>0</v>
      </c>
    </row>
    <row r="258" spans="1:7" ht="15">
      <c r="A258" s="84" t="s">
        <v>3463</v>
      </c>
      <c r="B258" s="84">
        <v>4</v>
      </c>
      <c r="C258" s="118">
        <v>0.0016848637143520961</v>
      </c>
      <c r="D258" s="84" t="s">
        <v>3935</v>
      </c>
      <c r="E258" s="84" t="b">
        <v>0</v>
      </c>
      <c r="F258" s="84" t="b">
        <v>0</v>
      </c>
      <c r="G258" s="84" t="b">
        <v>0</v>
      </c>
    </row>
    <row r="259" spans="1:7" ht="15">
      <c r="A259" s="84" t="s">
        <v>3464</v>
      </c>
      <c r="B259" s="84">
        <v>4</v>
      </c>
      <c r="C259" s="118">
        <v>0.0016848637143520961</v>
      </c>
      <c r="D259" s="84" t="s">
        <v>3935</v>
      </c>
      <c r="E259" s="84" t="b">
        <v>0</v>
      </c>
      <c r="F259" s="84" t="b">
        <v>0</v>
      </c>
      <c r="G259" s="84" t="b">
        <v>0</v>
      </c>
    </row>
    <row r="260" spans="1:7" ht="15">
      <c r="A260" s="84" t="s">
        <v>3465</v>
      </c>
      <c r="B260" s="84">
        <v>4</v>
      </c>
      <c r="C260" s="118">
        <v>0.0016848637143520961</v>
      </c>
      <c r="D260" s="84" t="s">
        <v>3935</v>
      </c>
      <c r="E260" s="84" t="b">
        <v>0</v>
      </c>
      <c r="F260" s="84" t="b">
        <v>0</v>
      </c>
      <c r="G260" s="84" t="b">
        <v>0</v>
      </c>
    </row>
    <row r="261" spans="1:7" ht="15">
      <c r="A261" s="84" t="s">
        <v>3466</v>
      </c>
      <c r="B261" s="84">
        <v>4</v>
      </c>
      <c r="C261" s="118">
        <v>0.0016848637143520961</v>
      </c>
      <c r="D261" s="84" t="s">
        <v>3935</v>
      </c>
      <c r="E261" s="84" t="b">
        <v>0</v>
      </c>
      <c r="F261" s="84" t="b">
        <v>0</v>
      </c>
      <c r="G261" s="84" t="b">
        <v>0</v>
      </c>
    </row>
    <row r="262" spans="1:7" ht="15">
      <c r="A262" s="84" t="s">
        <v>3467</v>
      </c>
      <c r="B262" s="84">
        <v>4</v>
      </c>
      <c r="C262" s="118">
        <v>0.0016848637143520961</v>
      </c>
      <c r="D262" s="84" t="s">
        <v>3935</v>
      </c>
      <c r="E262" s="84" t="b">
        <v>0</v>
      </c>
      <c r="F262" s="84" t="b">
        <v>0</v>
      </c>
      <c r="G262" s="84" t="b">
        <v>0</v>
      </c>
    </row>
    <row r="263" spans="1:7" ht="15">
      <c r="A263" s="84" t="s">
        <v>3468</v>
      </c>
      <c r="B263" s="84">
        <v>4</v>
      </c>
      <c r="C263" s="118">
        <v>0.0016848637143520961</v>
      </c>
      <c r="D263" s="84" t="s">
        <v>3935</v>
      </c>
      <c r="E263" s="84" t="b">
        <v>0</v>
      </c>
      <c r="F263" s="84" t="b">
        <v>0</v>
      </c>
      <c r="G263" s="84" t="b">
        <v>0</v>
      </c>
    </row>
    <row r="264" spans="1:7" ht="15">
      <c r="A264" s="84" t="s">
        <v>3469</v>
      </c>
      <c r="B264" s="84">
        <v>4</v>
      </c>
      <c r="C264" s="118">
        <v>0.0016848637143520961</v>
      </c>
      <c r="D264" s="84" t="s">
        <v>3935</v>
      </c>
      <c r="E264" s="84" t="b">
        <v>0</v>
      </c>
      <c r="F264" s="84" t="b">
        <v>0</v>
      </c>
      <c r="G264" s="84" t="b">
        <v>0</v>
      </c>
    </row>
    <row r="265" spans="1:7" ht="15">
      <c r="A265" s="84" t="s">
        <v>3470</v>
      </c>
      <c r="B265" s="84">
        <v>4</v>
      </c>
      <c r="C265" s="118">
        <v>0.0016848637143520961</v>
      </c>
      <c r="D265" s="84" t="s">
        <v>3935</v>
      </c>
      <c r="E265" s="84" t="b">
        <v>0</v>
      </c>
      <c r="F265" s="84" t="b">
        <v>0</v>
      </c>
      <c r="G265" s="84" t="b">
        <v>0</v>
      </c>
    </row>
    <row r="266" spans="1:7" ht="15">
      <c r="A266" s="84" t="s">
        <v>3471</v>
      </c>
      <c r="B266" s="84">
        <v>4</v>
      </c>
      <c r="C266" s="118">
        <v>0.0016848637143520961</v>
      </c>
      <c r="D266" s="84" t="s">
        <v>3935</v>
      </c>
      <c r="E266" s="84" t="b">
        <v>0</v>
      </c>
      <c r="F266" s="84" t="b">
        <v>0</v>
      </c>
      <c r="G266" s="84" t="b">
        <v>0</v>
      </c>
    </row>
    <row r="267" spans="1:7" ht="15">
      <c r="A267" s="84" t="s">
        <v>695</v>
      </c>
      <c r="B267" s="84">
        <v>4</v>
      </c>
      <c r="C267" s="118">
        <v>0.0016848637143520961</v>
      </c>
      <c r="D267" s="84" t="s">
        <v>3935</v>
      </c>
      <c r="E267" s="84" t="b">
        <v>0</v>
      </c>
      <c r="F267" s="84" t="b">
        <v>0</v>
      </c>
      <c r="G267" s="84" t="b">
        <v>0</v>
      </c>
    </row>
    <row r="268" spans="1:7" ht="15">
      <c r="A268" s="84" t="s">
        <v>3472</v>
      </c>
      <c r="B268" s="84">
        <v>4</v>
      </c>
      <c r="C268" s="118">
        <v>0.0016848637143520961</v>
      </c>
      <c r="D268" s="84" t="s">
        <v>3935</v>
      </c>
      <c r="E268" s="84" t="b">
        <v>0</v>
      </c>
      <c r="F268" s="84" t="b">
        <v>0</v>
      </c>
      <c r="G268" s="84" t="b">
        <v>0</v>
      </c>
    </row>
    <row r="269" spans="1:7" ht="15">
      <c r="A269" s="84" t="s">
        <v>3473</v>
      </c>
      <c r="B269" s="84">
        <v>4</v>
      </c>
      <c r="C269" s="118">
        <v>0.0016848637143520961</v>
      </c>
      <c r="D269" s="84" t="s">
        <v>3935</v>
      </c>
      <c r="E269" s="84" t="b">
        <v>0</v>
      </c>
      <c r="F269" s="84" t="b">
        <v>0</v>
      </c>
      <c r="G269" s="84" t="b">
        <v>0</v>
      </c>
    </row>
    <row r="270" spans="1:7" ht="15">
      <c r="A270" s="84" t="s">
        <v>3474</v>
      </c>
      <c r="B270" s="84">
        <v>4</v>
      </c>
      <c r="C270" s="118">
        <v>0.0016848637143520961</v>
      </c>
      <c r="D270" s="84" t="s">
        <v>3935</v>
      </c>
      <c r="E270" s="84" t="b">
        <v>0</v>
      </c>
      <c r="F270" s="84" t="b">
        <v>0</v>
      </c>
      <c r="G270" s="84" t="b">
        <v>0</v>
      </c>
    </row>
    <row r="271" spans="1:7" ht="15">
      <c r="A271" s="84" t="s">
        <v>3475</v>
      </c>
      <c r="B271" s="84">
        <v>4</v>
      </c>
      <c r="C271" s="118">
        <v>0.0016848637143520961</v>
      </c>
      <c r="D271" s="84" t="s">
        <v>3935</v>
      </c>
      <c r="E271" s="84" t="b">
        <v>0</v>
      </c>
      <c r="F271" s="84" t="b">
        <v>0</v>
      </c>
      <c r="G271" s="84" t="b">
        <v>0</v>
      </c>
    </row>
    <row r="272" spans="1:7" ht="15">
      <c r="A272" s="84" t="s">
        <v>3476</v>
      </c>
      <c r="B272" s="84">
        <v>4</v>
      </c>
      <c r="C272" s="118">
        <v>0.0016848637143520961</v>
      </c>
      <c r="D272" s="84" t="s">
        <v>3935</v>
      </c>
      <c r="E272" s="84" t="b">
        <v>0</v>
      </c>
      <c r="F272" s="84" t="b">
        <v>0</v>
      </c>
      <c r="G272" s="84" t="b">
        <v>0</v>
      </c>
    </row>
    <row r="273" spans="1:7" ht="15">
      <c r="A273" s="84" t="s">
        <v>3477</v>
      </c>
      <c r="B273" s="84">
        <v>4</v>
      </c>
      <c r="C273" s="118">
        <v>0.0016848637143520961</v>
      </c>
      <c r="D273" s="84" t="s">
        <v>3935</v>
      </c>
      <c r="E273" s="84" t="b">
        <v>0</v>
      </c>
      <c r="F273" s="84" t="b">
        <v>0</v>
      </c>
      <c r="G273" s="84" t="b">
        <v>0</v>
      </c>
    </row>
    <row r="274" spans="1:7" ht="15">
      <c r="A274" s="84" t="s">
        <v>3478</v>
      </c>
      <c r="B274" s="84">
        <v>4</v>
      </c>
      <c r="C274" s="118">
        <v>0.0016848637143520961</v>
      </c>
      <c r="D274" s="84" t="s">
        <v>3935</v>
      </c>
      <c r="E274" s="84" t="b">
        <v>0</v>
      </c>
      <c r="F274" s="84" t="b">
        <v>0</v>
      </c>
      <c r="G274" s="84" t="b">
        <v>0</v>
      </c>
    </row>
    <row r="275" spans="1:7" ht="15">
      <c r="A275" s="84" t="s">
        <v>3479</v>
      </c>
      <c r="B275" s="84">
        <v>4</v>
      </c>
      <c r="C275" s="118">
        <v>0.0016848637143520961</v>
      </c>
      <c r="D275" s="84" t="s">
        <v>3935</v>
      </c>
      <c r="E275" s="84" t="b">
        <v>0</v>
      </c>
      <c r="F275" s="84" t="b">
        <v>0</v>
      </c>
      <c r="G275" s="84" t="b">
        <v>0</v>
      </c>
    </row>
    <row r="276" spans="1:7" ht="15">
      <c r="A276" s="84" t="s">
        <v>3480</v>
      </c>
      <c r="B276" s="84">
        <v>4</v>
      </c>
      <c r="C276" s="118">
        <v>0.0016848637143520961</v>
      </c>
      <c r="D276" s="84" t="s">
        <v>3935</v>
      </c>
      <c r="E276" s="84" t="b">
        <v>0</v>
      </c>
      <c r="F276" s="84" t="b">
        <v>0</v>
      </c>
      <c r="G276" s="84" t="b">
        <v>0</v>
      </c>
    </row>
    <row r="277" spans="1:7" ht="15">
      <c r="A277" s="84" t="s">
        <v>3481</v>
      </c>
      <c r="B277" s="84">
        <v>4</v>
      </c>
      <c r="C277" s="118">
        <v>0.0016848637143520961</v>
      </c>
      <c r="D277" s="84" t="s">
        <v>3935</v>
      </c>
      <c r="E277" s="84" t="b">
        <v>0</v>
      </c>
      <c r="F277" s="84" t="b">
        <v>0</v>
      </c>
      <c r="G277" s="84" t="b">
        <v>0</v>
      </c>
    </row>
    <row r="278" spans="1:7" ht="15">
      <c r="A278" s="84" t="s">
        <v>3482</v>
      </c>
      <c r="B278" s="84">
        <v>4</v>
      </c>
      <c r="C278" s="118">
        <v>0.0022443990222777116</v>
      </c>
      <c r="D278" s="84" t="s">
        <v>3935</v>
      </c>
      <c r="E278" s="84" t="b">
        <v>0</v>
      </c>
      <c r="F278" s="84" t="b">
        <v>0</v>
      </c>
      <c r="G278" s="84" t="b">
        <v>0</v>
      </c>
    </row>
    <row r="279" spans="1:7" ht="15">
      <c r="A279" s="84" t="s">
        <v>3483</v>
      </c>
      <c r="B279" s="84">
        <v>4</v>
      </c>
      <c r="C279" s="118">
        <v>0.0016848637143520961</v>
      </c>
      <c r="D279" s="84" t="s">
        <v>3935</v>
      </c>
      <c r="E279" s="84" t="b">
        <v>0</v>
      </c>
      <c r="F279" s="84" t="b">
        <v>0</v>
      </c>
      <c r="G279" s="84" t="b">
        <v>0</v>
      </c>
    </row>
    <row r="280" spans="1:7" ht="15">
      <c r="A280" s="84" t="s">
        <v>3484</v>
      </c>
      <c r="B280" s="84">
        <v>4</v>
      </c>
      <c r="C280" s="118">
        <v>0.0016848637143520961</v>
      </c>
      <c r="D280" s="84" t="s">
        <v>3935</v>
      </c>
      <c r="E280" s="84" t="b">
        <v>0</v>
      </c>
      <c r="F280" s="84" t="b">
        <v>0</v>
      </c>
      <c r="G280" s="84" t="b">
        <v>0</v>
      </c>
    </row>
    <row r="281" spans="1:7" ht="15">
      <c r="A281" s="84" t="s">
        <v>3485</v>
      </c>
      <c r="B281" s="84">
        <v>4</v>
      </c>
      <c r="C281" s="118">
        <v>0.0016848637143520961</v>
      </c>
      <c r="D281" s="84" t="s">
        <v>3935</v>
      </c>
      <c r="E281" s="84" t="b">
        <v>0</v>
      </c>
      <c r="F281" s="84" t="b">
        <v>0</v>
      </c>
      <c r="G281" s="84" t="b">
        <v>0</v>
      </c>
    </row>
    <row r="282" spans="1:7" ht="15">
      <c r="A282" s="84" t="s">
        <v>3486</v>
      </c>
      <c r="B282" s="84">
        <v>4</v>
      </c>
      <c r="C282" s="118">
        <v>0.0016848637143520961</v>
      </c>
      <c r="D282" s="84" t="s">
        <v>3935</v>
      </c>
      <c r="E282" s="84" t="b">
        <v>0</v>
      </c>
      <c r="F282" s="84" t="b">
        <v>0</v>
      </c>
      <c r="G282" s="84" t="b">
        <v>0</v>
      </c>
    </row>
    <row r="283" spans="1:7" ht="15">
      <c r="A283" s="84" t="s">
        <v>3487</v>
      </c>
      <c r="B283" s="84">
        <v>4</v>
      </c>
      <c r="C283" s="118">
        <v>0.0016848637143520961</v>
      </c>
      <c r="D283" s="84" t="s">
        <v>3935</v>
      </c>
      <c r="E283" s="84" t="b">
        <v>0</v>
      </c>
      <c r="F283" s="84" t="b">
        <v>0</v>
      </c>
      <c r="G283" s="84" t="b">
        <v>0</v>
      </c>
    </row>
    <row r="284" spans="1:7" ht="15">
      <c r="A284" s="84" t="s">
        <v>3488</v>
      </c>
      <c r="B284" s="84">
        <v>4</v>
      </c>
      <c r="C284" s="118">
        <v>0.0016848637143520961</v>
      </c>
      <c r="D284" s="84" t="s">
        <v>3935</v>
      </c>
      <c r="E284" s="84" t="b">
        <v>0</v>
      </c>
      <c r="F284" s="84" t="b">
        <v>0</v>
      </c>
      <c r="G284" s="84" t="b">
        <v>0</v>
      </c>
    </row>
    <row r="285" spans="1:7" ht="15">
      <c r="A285" s="84" t="s">
        <v>3489</v>
      </c>
      <c r="B285" s="84">
        <v>4</v>
      </c>
      <c r="C285" s="118">
        <v>0.0016848637143520961</v>
      </c>
      <c r="D285" s="84" t="s">
        <v>3935</v>
      </c>
      <c r="E285" s="84" t="b">
        <v>0</v>
      </c>
      <c r="F285" s="84" t="b">
        <v>0</v>
      </c>
      <c r="G285" s="84" t="b">
        <v>0</v>
      </c>
    </row>
    <row r="286" spans="1:7" ht="15">
      <c r="A286" s="84" t="s">
        <v>3490</v>
      </c>
      <c r="B286" s="84">
        <v>4</v>
      </c>
      <c r="C286" s="118">
        <v>0.0016848637143520961</v>
      </c>
      <c r="D286" s="84" t="s">
        <v>3935</v>
      </c>
      <c r="E286" s="84" t="b">
        <v>0</v>
      </c>
      <c r="F286" s="84" t="b">
        <v>0</v>
      </c>
      <c r="G286" s="84" t="b">
        <v>0</v>
      </c>
    </row>
    <row r="287" spans="1:7" ht="15">
      <c r="A287" s="84" t="s">
        <v>3491</v>
      </c>
      <c r="B287" s="84">
        <v>4</v>
      </c>
      <c r="C287" s="118">
        <v>0.0016848637143520961</v>
      </c>
      <c r="D287" s="84" t="s">
        <v>3935</v>
      </c>
      <c r="E287" s="84" t="b">
        <v>0</v>
      </c>
      <c r="F287" s="84" t="b">
        <v>0</v>
      </c>
      <c r="G287" s="84" t="b">
        <v>0</v>
      </c>
    </row>
    <row r="288" spans="1:7" ht="15">
      <c r="A288" s="84" t="s">
        <v>3492</v>
      </c>
      <c r="B288" s="84">
        <v>4</v>
      </c>
      <c r="C288" s="118">
        <v>0.0016848637143520961</v>
      </c>
      <c r="D288" s="84" t="s">
        <v>3935</v>
      </c>
      <c r="E288" s="84" t="b">
        <v>0</v>
      </c>
      <c r="F288" s="84" t="b">
        <v>0</v>
      </c>
      <c r="G288" s="84" t="b">
        <v>0</v>
      </c>
    </row>
    <row r="289" spans="1:7" ht="15">
      <c r="A289" s="84" t="s">
        <v>3493</v>
      </c>
      <c r="B289" s="84">
        <v>4</v>
      </c>
      <c r="C289" s="118">
        <v>0.0016848637143520961</v>
      </c>
      <c r="D289" s="84" t="s">
        <v>3935</v>
      </c>
      <c r="E289" s="84" t="b">
        <v>0</v>
      </c>
      <c r="F289" s="84" t="b">
        <v>0</v>
      </c>
      <c r="G289" s="84" t="b">
        <v>0</v>
      </c>
    </row>
    <row r="290" spans="1:7" ht="15">
      <c r="A290" s="84" t="s">
        <v>3494</v>
      </c>
      <c r="B290" s="84">
        <v>4</v>
      </c>
      <c r="C290" s="118">
        <v>0.0016848637143520961</v>
      </c>
      <c r="D290" s="84" t="s">
        <v>3935</v>
      </c>
      <c r="E290" s="84" t="b">
        <v>0</v>
      </c>
      <c r="F290" s="84" t="b">
        <v>0</v>
      </c>
      <c r="G290" s="84" t="b">
        <v>0</v>
      </c>
    </row>
    <row r="291" spans="1:7" ht="15">
      <c r="A291" s="84" t="s">
        <v>343</v>
      </c>
      <c r="B291" s="84">
        <v>4</v>
      </c>
      <c r="C291" s="118">
        <v>0.0016848637143520961</v>
      </c>
      <c r="D291" s="84" t="s">
        <v>3935</v>
      </c>
      <c r="E291" s="84" t="b">
        <v>0</v>
      </c>
      <c r="F291" s="84" t="b">
        <v>0</v>
      </c>
      <c r="G291" s="84" t="b">
        <v>0</v>
      </c>
    </row>
    <row r="292" spans="1:7" ht="15">
      <c r="A292" s="84" t="s">
        <v>3495</v>
      </c>
      <c r="B292" s="84">
        <v>4</v>
      </c>
      <c r="C292" s="118">
        <v>0.0016848637143520961</v>
      </c>
      <c r="D292" s="84" t="s">
        <v>3935</v>
      </c>
      <c r="E292" s="84" t="b">
        <v>0</v>
      </c>
      <c r="F292" s="84" t="b">
        <v>0</v>
      </c>
      <c r="G292" s="84" t="b">
        <v>0</v>
      </c>
    </row>
    <row r="293" spans="1:7" ht="15">
      <c r="A293" s="84" t="s">
        <v>3496</v>
      </c>
      <c r="B293" s="84">
        <v>3</v>
      </c>
      <c r="C293" s="118">
        <v>0.0013507333363739467</v>
      </c>
      <c r="D293" s="84" t="s">
        <v>3935</v>
      </c>
      <c r="E293" s="84" t="b">
        <v>0</v>
      </c>
      <c r="F293" s="84" t="b">
        <v>0</v>
      </c>
      <c r="G293" s="84" t="b">
        <v>0</v>
      </c>
    </row>
    <row r="294" spans="1:7" ht="15">
      <c r="A294" s="84" t="s">
        <v>3497</v>
      </c>
      <c r="B294" s="84">
        <v>3</v>
      </c>
      <c r="C294" s="118">
        <v>0.0013507333363739467</v>
      </c>
      <c r="D294" s="84" t="s">
        <v>3935</v>
      </c>
      <c r="E294" s="84" t="b">
        <v>0</v>
      </c>
      <c r="F294" s="84" t="b">
        <v>0</v>
      </c>
      <c r="G294" s="84" t="b">
        <v>0</v>
      </c>
    </row>
    <row r="295" spans="1:7" ht="15">
      <c r="A295" s="84" t="s">
        <v>3498</v>
      </c>
      <c r="B295" s="84">
        <v>3</v>
      </c>
      <c r="C295" s="118">
        <v>0.0013507333363739467</v>
      </c>
      <c r="D295" s="84" t="s">
        <v>3935</v>
      </c>
      <c r="E295" s="84" t="b">
        <v>0</v>
      </c>
      <c r="F295" s="84" t="b">
        <v>0</v>
      </c>
      <c r="G295" s="84" t="b">
        <v>0</v>
      </c>
    </row>
    <row r="296" spans="1:7" ht="15">
      <c r="A296" s="84" t="s">
        <v>3499</v>
      </c>
      <c r="B296" s="84">
        <v>3</v>
      </c>
      <c r="C296" s="118">
        <v>0.0013507333363739467</v>
      </c>
      <c r="D296" s="84" t="s">
        <v>3935</v>
      </c>
      <c r="E296" s="84" t="b">
        <v>0</v>
      </c>
      <c r="F296" s="84" t="b">
        <v>0</v>
      </c>
      <c r="G296" s="84" t="b">
        <v>0</v>
      </c>
    </row>
    <row r="297" spans="1:7" ht="15">
      <c r="A297" s="84" t="s">
        <v>3500</v>
      </c>
      <c r="B297" s="84">
        <v>3</v>
      </c>
      <c r="C297" s="118">
        <v>0.0013507333363739467</v>
      </c>
      <c r="D297" s="84" t="s">
        <v>3935</v>
      </c>
      <c r="E297" s="84" t="b">
        <v>0</v>
      </c>
      <c r="F297" s="84" t="b">
        <v>0</v>
      </c>
      <c r="G297" s="84" t="b">
        <v>0</v>
      </c>
    </row>
    <row r="298" spans="1:7" ht="15">
      <c r="A298" s="84" t="s">
        <v>3501</v>
      </c>
      <c r="B298" s="84">
        <v>3</v>
      </c>
      <c r="C298" s="118">
        <v>0.0013507333363739467</v>
      </c>
      <c r="D298" s="84" t="s">
        <v>3935</v>
      </c>
      <c r="E298" s="84" t="b">
        <v>0</v>
      </c>
      <c r="F298" s="84" t="b">
        <v>0</v>
      </c>
      <c r="G298" s="84" t="b">
        <v>0</v>
      </c>
    </row>
    <row r="299" spans="1:7" ht="15">
      <c r="A299" s="84" t="s">
        <v>3502</v>
      </c>
      <c r="B299" s="84">
        <v>3</v>
      </c>
      <c r="C299" s="118">
        <v>0.0013507333363739467</v>
      </c>
      <c r="D299" s="84" t="s">
        <v>3935</v>
      </c>
      <c r="E299" s="84" t="b">
        <v>0</v>
      </c>
      <c r="F299" s="84" t="b">
        <v>0</v>
      </c>
      <c r="G299" s="84" t="b">
        <v>0</v>
      </c>
    </row>
    <row r="300" spans="1:7" ht="15">
      <c r="A300" s="84" t="s">
        <v>3503</v>
      </c>
      <c r="B300" s="84">
        <v>3</v>
      </c>
      <c r="C300" s="118">
        <v>0.0013507333363739467</v>
      </c>
      <c r="D300" s="84" t="s">
        <v>3935</v>
      </c>
      <c r="E300" s="84" t="b">
        <v>0</v>
      </c>
      <c r="F300" s="84" t="b">
        <v>0</v>
      </c>
      <c r="G300" s="84" t="b">
        <v>0</v>
      </c>
    </row>
    <row r="301" spans="1:7" ht="15">
      <c r="A301" s="84" t="s">
        <v>3504</v>
      </c>
      <c r="B301" s="84">
        <v>3</v>
      </c>
      <c r="C301" s="118">
        <v>0.0013507333363739467</v>
      </c>
      <c r="D301" s="84" t="s">
        <v>3935</v>
      </c>
      <c r="E301" s="84" t="b">
        <v>1</v>
      </c>
      <c r="F301" s="84" t="b">
        <v>0</v>
      </c>
      <c r="G301" s="84" t="b">
        <v>0</v>
      </c>
    </row>
    <row r="302" spans="1:7" ht="15">
      <c r="A302" s="84" t="s">
        <v>3505</v>
      </c>
      <c r="B302" s="84">
        <v>3</v>
      </c>
      <c r="C302" s="118">
        <v>0.0013507333363739467</v>
      </c>
      <c r="D302" s="84" t="s">
        <v>3935</v>
      </c>
      <c r="E302" s="84" t="b">
        <v>0</v>
      </c>
      <c r="F302" s="84" t="b">
        <v>0</v>
      </c>
      <c r="G302" s="84" t="b">
        <v>0</v>
      </c>
    </row>
    <row r="303" spans="1:7" ht="15">
      <c r="A303" s="84" t="s">
        <v>3506</v>
      </c>
      <c r="B303" s="84">
        <v>3</v>
      </c>
      <c r="C303" s="118">
        <v>0.0013507333363739467</v>
      </c>
      <c r="D303" s="84" t="s">
        <v>3935</v>
      </c>
      <c r="E303" s="84" t="b">
        <v>0</v>
      </c>
      <c r="F303" s="84" t="b">
        <v>0</v>
      </c>
      <c r="G303" s="84" t="b">
        <v>0</v>
      </c>
    </row>
    <row r="304" spans="1:7" ht="15">
      <c r="A304" s="84" t="s">
        <v>3507</v>
      </c>
      <c r="B304" s="84">
        <v>3</v>
      </c>
      <c r="C304" s="118">
        <v>0.0013507333363739467</v>
      </c>
      <c r="D304" s="84" t="s">
        <v>3935</v>
      </c>
      <c r="E304" s="84" t="b">
        <v>0</v>
      </c>
      <c r="F304" s="84" t="b">
        <v>0</v>
      </c>
      <c r="G304" s="84" t="b">
        <v>0</v>
      </c>
    </row>
    <row r="305" spans="1:7" ht="15">
      <c r="A305" s="84" t="s">
        <v>3508</v>
      </c>
      <c r="B305" s="84">
        <v>3</v>
      </c>
      <c r="C305" s="118">
        <v>0.0013507333363739467</v>
      </c>
      <c r="D305" s="84" t="s">
        <v>3935</v>
      </c>
      <c r="E305" s="84" t="b">
        <v>0</v>
      </c>
      <c r="F305" s="84" t="b">
        <v>0</v>
      </c>
      <c r="G305" s="84" t="b">
        <v>0</v>
      </c>
    </row>
    <row r="306" spans="1:7" ht="15">
      <c r="A306" s="84" t="s">
        <v>3509</v>
      </c>
      <c r="B306" s="84">
        <v>3</v>
      </c>
      <c r="C306" s="118">
        <v>0.0013507333363739467</v>
      </c>
      <c r="D306" s="84" t="s">
        <v>3935</v>
      </c>
      <c r="E306" s="84" t="b">
        <v>0</v>
      </c>
      <c r="F306" s="84" t="b">
        <v>0</v>
      </c>
      <c r="G306" s="84" t="b">
        <v>0</v>
      </c>
    </row>
    <row r="307" spans="1:7" ht="15">
      <c r="A307" s="84" t="s">
        <v>368</v>
      </c>
      <c r="B307" s="84">
        <v>3</v>
      </c>
      <c r="C307" s="118">
        <v>0.0013507333363739467</v>
      </c>
      <c r="D307" s="84" t="s">
        <v>3935</v>
      </c>
      <c r="E307" s="84" t="b">
        <v>0</v>
      </c>
      <c r="F307" s="84" t="b">
        <v>0</v>
      </c>
      <c r="G307" s="84" t="b">
        <v>0</v>
      </c>
    </row>
    <row r="308" spans="1:7" ht="15">
      <c r="A308" s="84" t="s">
        <v>3510</v>
      </c>
      <c r="B308" s="84">
        <v>3</v>
      </c>
      <c r="C308" s="118">
        <v>0.0013507333363739467</v>
      </c>
      <c r="D308" s="84" t="s">
        <v>3935</v>
      </c>
      <c r="E308" s="84" t="b">
        <v>0</v>
      </c>
      <c r="F308" s="84" t="b">
        <v>0</v>
      </c>
      <c r="G308" s="84" t="b">
        <v>0</v>
      </c>
    </row>
    <row r="309" spans="1:7" ht="15">
      <c r="A309" s="84" t="s">
        <v>3511</v>
      </c>
      <c r="B309" s="84">
        <v>3</v>
      </c>
      <c r="C309" s="118">
        <v>0.0013507333363739467</v>
      </c>
      <c r="D309" s="84" t="s">
        <v>3935</v>
      </c>
      <c r="E309" s="84" t="b">
        <v>0</v>
      </c>
      <c r="F309" s="84" t="b">
        <v>0</v>
      </c>
      <c r="G309" s="84" t="b">
        <v>0</v>
      </c>
    </row>
    <row r="310" spans="1:7" ht="15">
      <c r="A310" s="84" t="s">
        <v>3512</v>
      </c>
      <c r="B310" s="84">
        <v>3</v>
      </c>
      <c r="C310" s="118">
        <v>0.0013507333363739467</v>
      </c>
      <c r="D310" s="84" t="s">
        <v>3935</v>
      </c>
      <c r="E310" s="84" t="b">
        <v>0</v>
      </c>
      <c r="F310" s="84" t="b">
        <v>0</v>
      </c>
      <c r="G310" s="84" t="b">
        <v>0</v>
      </c>
    </row>
    <row r="311" spans="1:7" ht="15">
      <c r="A311" s="84" t="s">
        <v>3513</v>
      </c>
      <c r="B311" s="84">
        <v>3</v>
      </c>
      <c r="C311" s="118">
        <v>0.0013507333363739467</v>
      </c>
      <c r="D311" s="84" t="s">
        <v>3935</v>
      </c>
      <c r="E311" s="84" t="b">
        <v>0</v>
      </c>
      <c r="F311" s="84" t="b">
        <v>0</v>
      </c>
      <c r="G311" s="84" t="b">
        <v>0</v>
      </c>
    </row>
    <row r="312" spans="1:7" ht="15">
      <c r="A312" s="84" t="s">
        <v>3514</v>
      </c>
      <c r="B312" s="84">
        <v>3</v>
      </c>
      <c r="C312" s="118">
        <v>0.0013507333363739467</v>
      </c>
      <c r="D312" s="84" t="s">
        <v>3935</v>
      </c>
      <c r="E312" s="84" t="b">
        <v>0</v>
      </c>
      <c r="F312" s="84" t="b">
        <v>0</v>
      </c>
      <c r="G312" s="84" t="b">
        <v>0</v>
      </c>
    </row>
    <row r="313" spans="1:7" ht="15">
      <c r="A313" s="84" t="s">
        <v>3515</v>
      </c>
      <c r="B313" s="84">
        <v>3</v>
      </c>
      <c r="C313" s="118">
        <v>0.0013507333363739467</v>
      </c>
      <c r="D313" s="84" t="s">
        <v>3935</v>
      </c>
      <c r="E313" s="84" t="b">
        <v>0</v>
      </c>
      <c r="F313" s="84" t="b">
        <v>0</v>
      </c>
      <c r="G313" s="84" t="b">
        <v>0</v>
      </c>
    </row>
    <row r="314" spans="1:7" ht="15">
      <c r="A314" s="84" t="s">
        <v>3516</v>
      </c>
      <c r="B314" s="84">
        <v>3</v>
      </c>
      <c r="C314" s="118">
        <v>0.0013507333363739467</v>
      </c>
      <c r="D314" s="84" t="s">
        <v>3935</v>
      </c>
      <c r="E314" s="84" t="b">
        <v>0</v>
      </c>
      <c r="F314" s="84" t="b">
        <v>0</v>
      </c>
      <c r="G314" s="84" t="b">
        <v>0</v>
      </c>
    </row>
    <row r="315" spans="1:7" ht="15">
      <c r="A315" s="84" t="s">
        <v>3517</v>
      </c>
      <c r="B315" s="84">
        <v>3</v>
      </c>
      <c r="C315" s="118">
        <v>0.0013507333363739467</v>
      </c>
      <c r="D315" s="84" t="s">
        <v>3935</v>
      </c>
      <c r="E315" s="84" t="b">
        <v>0</v>
      </c>
      <c r="F315" s="84" t="b">
        <v>0</v>
      </c>
      <c r="G315" s="84" t="b">
        <v>0</v>
      </c>
    </row>
    <row r="316" spans="1:7" ht="15">
      <c r="A316" s="84" t="s">
        <v>3518</v>
      </c>
      <c r="B316" s="84">
        <v>3</v>
      </c>
      <c r="C316" s="118">
        <v>0.0013507333363739467</v>
      </c>
      <c r="D316" s="84" t="s">
        <v>3935</v>
      </c>
      <c r="E316" s="84" t="b">
        <v>0</v>
      </c>
      <c r="F316" s="84" t="b">
        <v>0</v>
      </c>
      <c r="G316" s="84" t="b">
        <v>0</v>
      </c>
    </row>
    <row r="317" spans="1:7" ht="15">
      <c r="A317" s="84" t="s">
        <v>3519</v>
      </c>
      <c r="B317" s="84">
        <v>3</v>
      </c>
      <c r="C317" s="118">
        <v>0.0013507333363739467</v>
      </c>
      <c r="D317" s="84" t="s">
        <v>3935</v>
      </c>
      <c r="E317" s="84" t="b">
        <v>0</v>
      </c>
      <c r="F317" s="84" t="b">
        <v>0</v>
      </c>
      <c r="G317" s="84" t="b">
        <v>0</v>
      </c>
    </row>
    <row r="318" spans="1:7" ht="15">
      <c r="A318" s="84" t="s">
        <v>316</v>
      </c>
      <c r="B318" s="84">
        <v>3</v>
      </c>
      <c r="C318" s="118">
        <v>0.0013507333363739467</v>
      </c>
      <c r="D318" s="84" t="s">
        <v>3935</v>
      </c>
      <c r="E318" s="84" t="b">
        <v>0</v>
      </c>
      <c r="F318" s="84" t="b">
        <v>0</v>
      </c>
      <c r="G318" s="84" t="b">
        <v>0</v>
      </c>
    </row>
    <row r="319" spans="1:7" ht="15">
      <c r="A319" s="84" t="s">
        <v>2964</v>
      </c>
      <c r="B319" s="84">
        <v>3</v>
      </c>
      <c r="C319" s="118">
        <v>0.0013507333363739467</v>
      </c>
      <c r="D319" s="84" t="s">
        <v>3935</v>
      </c>
      <c r="E319" s="84" t="b">
        <v>0</v>
      </c>
      <c r="F319" s="84" t="b">
        <v>0</v>
      </c>
      <c r="G319" s="84" t="b">
        <v>0</v>
      </c>
    </row>
    <row r="320" spans="1:7" ht="15">
      <c r="A320" s="84" t="s">
        <v>3520</v>
      </c>
      <c r="B320" s="84">
        <v>3</v>
      </c>
      <c r="C320" s="118">
        <v>0.0013507333363739467</v>
      </c>
      <c r="D320" s="84" t="s">
        <v>3935</v>
      </c>
      <c r="E320" s="84" t="b">
        <v>0</v>
      </c>
      <c r="F320" s="84" t="b">
        <v>0</v>
      </c>
      <c r="G320" s="84" t="b">
        <v>0</v>
      </c>
    </row>
    <row r="321" spans="1:7" ht="15">
      <c r="A321" s="84" t="s">
        <v>3521</v>
      </c>
      <c r="B321" s="84">
        <v>3</v>
      </c>
      <c r="C321" s="118">
        <v>0.0013507333363739467</v>
      </c>
      <c r="D321" s="84" t="s">
        <v>3935</v>
      </c>
      <c r="E321" s="84" t="b">
        <v>0</v>
      </c>
      <c r="F321" s="84" t="b">
        <v>0</v>
      </c>
      <c r="G321" s="84" t="b">
        <v>0</v>
      </c>
    </row>
    <row r="322" spans="1:7" ht="15">
      <c r="A322" s="84" t="s">
        <v>3522</v>
      </c>
      <c r="B322" s="84">
        <v>3</v>
      </c>
      <c r="C322" s="118">
        <v>0.0013507333363739467</v>
      </c>
      <c r="D322" s="84" t="s">
        <v>3935</v>
      </c>
      <c r="E322" s="84" t="b">
        <v>0</v>
      </c>
      <c r="F322" s="84" t="b">
        <v>0</v>
      </c>
      <c r="G322" s="84" t="b">
        <v>0</v>
      </c>
    </row>
    <row r="323" spans="1:7" ht="15">
      <c r="A323" s="84" t="s">
        <v>3523</v>
      </c>
      <c r="B323" s="84">
        <v>3</v>
      </c>
      <c r="C323" s="118">
        <v>0.0013507333363739467</v>
      </c>
      <c r="D323" s="84" t="s">
        <v>3935</v>
      </c>
      <c r="E323" s="84" t="b">
        <v>0</v>
      </c>
      <c r="F323" s="84" t="b">
        <v>0</v>
      </c>
      <c r="G323" s="84" t="b">
        <v>0</v>
      </c>
    </row>
    <row r="324" spans="1:7" ht="15">
      <c r="A324" s="84" t="s">
        <v>3524</v>
      </c>
      <c r="B324" s="84">
        <v>3</v>
      </c>
      <c r="C324" s="118">
        <v>0.0013507333363739467</v>
      </c>
      <c r="D324" s="84" t="s">
        <v>3935</v>
      </c>
      <c r="E324" s="84" t="b">
        <v>0</v>
      </c>
      <c r="F324" s="84" t="b">
        <v>0</v>
      </c>
      <c r="G324" s="84" t="b">
        <v>0</v>
      </c>
    </row>
    <row r="325" spans="1:7" ht="15">
      <c r="A325" s="84" t="s">
        <v>3525</v>
      </c>
      <c r="B325" s="84">
        <v>3</v>
      </c>
      <c r="C325" s="118">
        <v>0.0013507333363739467</v>
      </c>
      <c r="D325" s="84" t="s">
        <v>3935</v>
      </c>
      <c r="E325" s="84" t="b">
        <v>0</v>
      </c>
      <c r="F325" s="84" t="b">
        <v>0</v>
      </c>
      <c r="G325" s="84" t="b">
        <v>0</v>
      </c>
    </row>
    <row r="326" spans="1:7" ht="15">
      <c r="A326" s="84" t="s">
        <v>3526</v>
      </c>
      <c r="B326" s="84">
        <v>3</v>
      </c>
      <c r="C326" s="118">
        <v>0.0013507333363739467</v>
      </c>
      <c r="D326" s="84" t="s">
        <v>3935</v>
      </c>
      <c r="E326" s="84" t="b">
        <v>0</v>
      </c>
      <c r="F326" s="84" t="b">
        <v>0</v>
      </c>
      <c r="G326" s="84" t="b">
        <v>0</v>
      </c>
    </row>
    <row r="327" spans="1:7" ht="15">
      <c r="A327" s="84" t="s">
        <v>3527</v>
      </c>
      <c r="B327" s="84">
        <v>3</v>
      </c>
      <c r="C327" s="118">
        <v>0.0013507333363739467</v>
      </c>
      <c r="D327" s="84" t="s">
        <v>3935</v>
      </c>
      <c r="E327" s="84" t="b">
        <v>0</v>
      </c>
      <c r="F327" s="84" t="b">
        <v>0</v>
      </c>
      <c r="G327" s="84" t="b">
        <v>0</v>
      </c>
    </row>
    <row r="328" spans="1:7" ht="15">
      <c r="A328" s="84" t="s">
        <v>3528</v>
      </c>
      <c r="B328" s="84">
        <v>3</v>
      </c>
      <c r="C328" s="118">
        <v>0.0013507333363739467</v>
      </c>
      <c r="D328" s="84" t="s">
        <v>3935</v>
      </c>
      <c r="E328" s="84" t="b">
        <v>0</v>
      </c>
      <c r="F328" s="84" t="b">
        <v>0</v>
      </c>
      <c r="G328" s="84" t="b">
        <v>0</v>
      </c>
    </row>
    <row r="329" spans="1:7" ht="15">
      <c r="A329" s="84" t="s">
        <v>3529</v>
      </c>
      <c r="B329" s="84">
        <v>3</v>
      </c>
      <c r="C329" s="118">
        <v>0.0013507333363739467</v>
      </c>
      <c r="D329" s="84" t="s">
        <v>3935</v>
      </c>
      <c r="E329" s="84" t="b">
        <v>0</v>
      </c>
      <c r="F329" s="84" t="b">
        <v>0</v>
      </c>
      <c r="G329" s="84" t="b">
        <v>0</v>
      </c>
    </row>
    <row r="330" spans="1:7" ht="15">
      <c r="A330" s="84" t="s">
        <v>3530</v>
      </c>
      <c r="B330" s="84">
        <v>3</v>
      </c>
      <c r="C330" s="118">
        <v>0.0013507333363739467</v>
      </c>
      <c r="D330" s="84" t="s">
        <v>3935</v>
      </c>
      <c r="E330" s="84" t="b">
        <v>0</v>
      </c>
      <c r="F330" s="84" t="b">
        <v>0</v>
      </c>
      <c r="G330" s="84" t="b">
        <v>0</v>
      </c>
    </row>
    <row r="331" spans="1:7" ht="15">
      <c r="A331" s="84" t="s">
        <v>3531</v>
      </c>
      <c r="B331" s="84">
        <v>3</v>
      </c>
      <c r="C331" s="118">
        <v>0.0013507333363739467</v>
      </c>
      <c r="D331" s="84" t="s">
        <v>3935</v>
      </c>
      <c r="E331" s="84" t="b">
        <v>0</v>
      </c>
      <c r="F331" s="84" t="b">
        <v>0</v>
      </c>
      <c r="G331" s="84" t="b">
        <v>0</v>
      </c>
    </row>
    <row r="332" spans="1:7" ht="15">
      <c r="A332" s="84" t="s">
        <v>3532</v>
      </c>
      <c r="B332" s="84">
        <v>3</v>
      </c>
      <c r="C332" s="118">
        <v>0.0013507333363739467</v>
      </c>
      <c r="D332" s="84" t="s">
        <v>3935</v>
      </c>
      <c r="E332" s="84" t="b">
        <v>0</v>
      </c>
      <c r="F332" s="84" t="b">
        <v>0</v>
      </c>
      <c r="G332" s="84" t="b">
        <v>0</v>
      </c>
    </row>
    <row r="333" spans="1:7" ht="15">
      <c r="A333" s="84" t="s">
        <v>3533</v>
      </c>
      <c r="B333" s="84">
        <v>3</v>
      </c>
      <c r="C333" s="118">
        <v>0.0013507333363739467</v>
      </c>
      <c r="D333" s="84" t="s">
        <v>3935</v>
      </c>
      <c r="E333" s="84" t="b">
        <v>0</v>
      </c>
      <c r="F333" s="84" t="b">
        <v>0</v>
      </c>
      <c r="G333" s="84" t="b">
        <v>0</v>
      </c>
    </row>
    <row r="334" spans="1:7" ht="15">
      <c r="A334" s="84" t="s">
        <v>3534</v>
      </c>
      <c r="B334" s="84">
        <v>3</v>
      </c>
      <c r="C334" s="118">
        <v>0.0013507333363739467</v>
      </c>
      <c r="D334" s="84" t="s">
        <v>3935</v>
      </c>
      <c r="E334" s="84" t="b">
        <v>0</v>
      </c>
      <c r="F334" s="84" t="b">
        <v>0</v>
      </c>
      <c r="G334" s="84" t="b">
        <v>0</v>
      </c>
    </row>
    <row r="335" spans="1:7" ht="15">
      <c r="A335" s="84" t="s">
        <v>3535</v>
      </c>
      <c r="B335" s="84">
        <v>3</v>
      </c>
      <c r="C335" s="118">
        <v>0.0013507333363739467</v>
      </c>
      <c r="D335" s="84" t="s">
        <v>3935</v>
      </c>
      <c r="E335" s="84" t="b">
        <v>0</v>
      </c>
      <c r="F335" s="84" t="b">
        <v>0</v>
      </c>
      <c r="G335" s="84" t="b">
        <v>0</v>
      </c>
    </row>
    <row r="336" spans="1:7" ht="15">
      <c r="A336" s="84" t="s">
        <v>3536</v>
      </c>
      <c r="B336" s="84">
        <v>3</v>
      </c>
      <c r="C336" s="118">
        <v>0.0013507333363739467</v>
      </c>
      <c r="D336" s="84" t="s">
        <v>3935</v>
      </c>
      <c r="E336" s="84" t="b">
        <v>0</v>
      </c>
      <c r="F336" s="84" t="b">
        <v>0</v>
      </c>
      <c r="G336" s="84" t="b">
        <v>0</v>
      </c>
    </row>
    <row r="337" spans="1:7" ht="15">
      <c r="A337" s="84" t="s">
        <v>3537</v>
      </c>
      <c r="B337" s="84">
        <v>3</v>
      </c>
      <c r="C337" s="118">
        <v>0.0013507333363739467</v>
      </c>
      <c r="D337" s="84" t="s">
        <v>3935</v>
      </c>
      <c r="E337" s="84" t="b">
        <v>0</v>
      </c>
      <c r="F337" s="84" t="b">
        <v>0</v>
      </c>
      <c r="G337" s="84" t="b">
        <v>0</v>
      </c>
    </row>
    <row r="338" spans="1:7" ht="15">
      <c r="A338" s="84" t="s">
        <v>3538</v>
      </c>
      <c r="B338" s="84">
        <v>3</v>
      </c>
      <c r="C338" s="118">
        <v>0.0013507333363739467</v>
      </c>
      <c r="D338" s="84" t="s">
        <v>3935</v>
      </c>
      <c r="E338" s="84" t="b">
        <v>0</v>
      </c>
      <c r="F338" s="84" t="b">
        <v>0</v>
      </c>
      <c r="G338" s="84" t="b">
        <v>0</v>
      </c>
    </row>
    <row r="339" spans="1:7" ht="15">
      <c r="A339" s="84" t="s">
        <v>3539</v>
      </c>
      <c r="B339" s="84">
        <v>3</v>
      </c>
      <c r="C339" s="118">
        <v>0.0013507333363739467</v>
      </c>
      <c r="D339" s="84" t="s">
        <v>3935</v>
      </c>
      <c r="E339" s="84" t="b">
        <v>0</v>
      </c>
      <c r="F339" s="84" t="b">
        <v>0</v>
      </c>
      <c r="G339" s="84" t="b">
        <v>0</v>
      </c>
    </row>
    <row r="340" spans="1:7" ht="15">
      <c r="A340" s="84" t="s">
        <v>3540</v>
      </c>
      <c r="B340" s="84">
        <v>3</v>
      </c>
      <c r="C340" s="118">
        <v>0.0013507333363739467</v>
      </c>
      <c r="D340" s="84" t="s">
        <v>3935</v>
      </c>
      <c r="E340" s="84" t="b">
        <v>0</v>
      </c>
      <c r="F340" s="84" t="b">
        <v>0</v>
      </c>
      <c r="G340" s="84" t="b">
        <v>0</v>
      </c>
    </row>
    <row r="341" spans="1:7" ht="15">
      <c r="A341" s="84" t="s">
        <v>3541</v>
      </c>
      <c r="B341" s="84">
        <v>3</v>
      </c>
      <c r="C341" s="118">
        <v>0.0013507333363739467</v>
      </c>
      <c r="D341" s="84" t="s">
        <v>3935</v>
      </c>
      <c r="E341" s="84" t="b">
        <v>0</v>
      </c>
      <c r="F341" s="84" t="b">
        <v>0</v>
      </c>
      <c r="G341" s="84" t="b">
        <v>0</v>
      </c>
    </row>
    <row r="342" spans="1:7" ht="15">
      <c r="A342" s="84" t="s">
        <v>3542</v>
      </c>
      <c r="B342" s="84">
        <v>3</v>
      </c>
      <c r="C342" s="118">
        <v>0.0013507333363739467</v>
      </c>
      <c r="D342" s="84" t="s">
        <v>3935</v>
      </c>
      <c r="E342" s="84" t="b">
        <v>0</v>
      </c>
      <c r="F342" s="84" t="b">
        <v>0</v>
      </c>
      <c r="G342" s="84" t="b">
        <v>0</v>
      </c>
    </row>
    <row r="343" spans="1:7" ht="15">
      <c r="A343" s="84" t="s">
        <v>3543</v>
      </c>
      <c r="B343" s="84">
        <v>3</v>
      </c>
      <c r="C343" s="118">
        <v>0.0013507333363739467</v>
      </c>
      <c r="D343" s="84" t="s">
        <v>3935</v>
      </c>
      <c r="E343" s="84" t="b">
        <v>0</v>
      </c>
      <c r="F343" s="84" t="b">
        <v>0</v>
      </c>
      <c r="G343" s="84" t="b">
        <v>0</v>
      </c>
    </row>
    <row r="344" spans="1:7" ht="15">
      <c r="A344" s="84" t="s">
        <v>3544</v>
      </c>
      <c r="B344" s="84">
        <v>3</v>
      </c>
      <c r="C344" s="118">
        <v>0.0013507333363739467</v>
      </c>
      <c r="D344" s="84" t="s">
        <v>3935</v>
      </c>
      <c r="E344" s="84" t="b">
        <v>0</v>
      </c>
      <c r="F344" s="84" t="b">
        <v>0</v>
      </c>
      <c r="G344" s="84" t="b">
        <v>0</v>
      </c>
    </row>
    <row r="345" spans="1:7" ht="15">
      <c r="A345" s="84" t="s">
        <v>3545</v>
      </c>
      <c r="B345" s="84">
        <v>3</v>
      </c>
      <c r="C345" s="118">
        <v>0.0013507333363739467</v>
      </c>
      <c r="D345" s="84" t="s">
        <v>3935</v>
      </c>
      <c r="E345" s="84" t="b">
        <v>1</v>
      </c>
      <c r="F345" s="84" t="b">
        <v>0</v>
      </c>
      <c r="G345" s="84" t="b">
        <v>0</v>
      </c>
    </row>
    <row r="346" spans="1:7" ht="15">
      <c r="A346" s="84" t="s">
        <v>3546</v>
      </c>
      <c r="B346" s="84">
        <v>3</v>
      </c>
      <c r="C346" s="118">
        <v>0.0013507333363739467</v>
      </c>
      <c r="D346" s="84" t="s">
        <v>3935</v>
      </c>
      <c r="E346" s="84" t="b">
        <v>0</v>
      </c>
      <c r="F346" s="84" t="b">
        <v>0</v>
      </c>
      <c r="G346" s="84" t="b">
        <v>0</v>
      </c>
    </row>
    <row r="347" spans="1:7" ht="15">
      <c r="A347" s="84" t="s">
        <v>3547</v>
      </c>
      <c r="B347" s="84">
        <v>3</v>
      </c>
      <c r="C347" s="118">
        <v>0.0013507333363739467</v>
      </c>
      <c r="D347" s="84" t="s">
        <v>3935</v>
      </c>
      <c r="E347" s="84" t="b">
        <v>0</v>
      </c>
      <c r="F347" s="84" t="b">
        <v>0</v>
      </c>
      <c r="G347" s="84" t="b">
        <v>0</v>
      </c>
    </row>
    <row r="348" spans="1:7" ht="15">
      <c r="A348" s="84" t="s">
        <v>304</v>
      </c>
      <c r="B348" s="84">
        <v>3</v>
      </c>
      <c r="C348" s="118">
        <v>0.0013507333363739467</v>
      </c>
      <c r="D348" s="84" t="s">
        <v>3935</v>
      </c>
      <c r="E348" s="84" t="b">
        <v>0</v>
      </c>
      <c r="F348" s="84" t="b">
        <v>0</v>
      </c>
      <c r="G348" s="84" t="b">
        <v>0</v>
      </c>
    </row>
    <row r="349" spans="1:7" ht="15">
      <c r="A349" s="84" t="s">
        <v>3548</v>
      </c>
      <c r="B349" s="84">
        <v>3</v>
      </c>
      <c r="C349" s="118">
        <v>0.0013507333363739467</v>
      </c>
      <c r="D349" s="84" t="s">
        <v>3935</v>
      </c>
      <c r="E349" s="84" t="b">
        <v>0</v>
      </c>
      <c r="F349" s="84" t="b">
        <v>0</v>
      </c>
      <c r="G349" s="84" t="b">
        <v>0</v>
      </c>
    </row>
    <row r="350" spans="1:7" ht="15">
      <c r="A350" s="84" t="s">
        <v>3549</v>
      </c>
      <c r="B350" s="84">
        <v>3</v>
      </c>
      <c r="C350" s="118">
        <v>0.0013507333363739467</v>
      </c>
      <c r="D350" s="84" t="s">
        <v>3935</v>
      </c>
      <c r="E350" s="84" t="b">
        <v>0</v>
      </c>
      <c r="F350" s="84" t="b">
        <v>0</v>
      </c>
      <c r="G350" s="84" t="b">
        <v>0</v>
      </c>
    </row>
    <row r="351" spans="1:7" ht="15">
      <c r="A351" s="84" t="s">
        <v>3550</v>
      </c>
      <c r="B351" s="84">
        <v>3</v>
      </c>
      <c r="C351" s="118">
        <v>0.0013507333363739467</v>
      </c>
      <c r="D351" s="84" t="s">
        <v>3935</v>
      </c>
      <c r="E351" s="84" t="b">
        <v>0</v>
      </c>
      <c r="F351" s="84" t="b">
        <v>0</v>
      </c>
      <c r="G351" s="84" t="b">
        <v>0</v>
      </c>
    </row>
    <row r="352" spans="1:7" ht="15">
      <c r="A352" s="84" t="s">
        <v>3551</v>
      </c>
      <c r="B352" s="84">
        <v>3</v>
      </c>
      <c r="C352" s="118">
        <v>0.0013507333363739467</v>
      </c>
      <c r="D352" s="84" t="s">
        <v>3935</v>
      </c>
      <c r="E352" s="84" t="b">
        <v>0</v>
      </c>
      <c r="F352" s="84" t="b">
        <v>0</v>
      </c>
      <c r="G352" s="84" t="b">
        <v>0</v>
      </c>
    </row>
    <row r="353" spans="1:7" ht="15">
      <c r="A353" s="84" t="s">
        <v>3552</v>
      </c>
      <c r="B353" s="84">
        <v>3</v>
      </c>
      <c r="C353" s="118">
        <v>0.0013507333363739467</v>
      </c>
      <c r="D353" s="84" t="s">
        <v>3935</v>
      </c>
      <c r="E353" s="84" t="b">
        <v>0</v>
      </c>
      <c r="F353" s="84" t="b">
        <v>0</v>
      </c>
      <c r="G353" s="84" t="b">
        <v>0</v>
      </c>
    </row>
    <row r="354" spans="1:7" ht="15">
      <c r="A354" s="84" t="s">
        <v>3553</v>
      </c>
      <c r="B354" s="84">
        <v>3</v>
      </c>
      <c r="C354" s="118">
        <v>0.0013507333363739467</v>
      </c>
      <c r="D354" s="84" t="s">
        <v>3935</v>
      </c>
      <c r="E354" s="84" t="b">
        <v>0</v>
      </c>
      <c r="F354" s="84" t="b">
        <v>0</v>
      </c>
      <c r="G354" s="84" t="b">
        <v>0</v>
      </c>
    </row>
    <row r="355" spans="1:7" ht="15">
      <c r="A355" s="84" t="s">
        <v>3554</v>
      </c>
      <c r="B355" s="84">
        <v>3</v>
      </c>
      <c r="C355" s="118">
        <v>0.0013507333363739467</v>
      </c>
      <c r="D355" s="84" t="s">
        <v>3935</v>
      </c>
      <c r="E355" s="84" t="b">
        <v>0</v>
      </c>
      <c r="F355" s="84" t="b">
        <v>0</v>
      </c>
      <c r="G355" s="84" t="b">
        <v>0</v>
      </c>
    </row>
    <row r="356" spans="1:7" ht="15">
      <c r="A356" s="84" t="s">
        <v>3555</v>
      </c>
      <c r="B356" s="84">
        <v>3</v>
      </c>
      <c r="C356" s="118">
        <v>0.0013507333363739467</v>
      </c>
      <c r="D356" s="84" t="s">
        <v>3935</v>
      </c>
      <c r="E356" s="84" t="b">
        <v>0</v>
      </c>
      <c r="F356" s="84" t="b">
        <v>0</v>
      </c>
      <c r="G356" s="84" t="b">
        <v>0</v>
      </c>
    </row>
    <row r="357" spans="1:7" ht="15">
      <c r="A357" s="84" t="s">
        <v>3556</v>
      </c>
      <c r="B357" s="84">
        <v>3</v>
      </c>
      <c r="C357" s="118">
        <v>0.0013507333363739467</v>
      </c>
      <c r="D357" s="84" t="s">
        <v>3935</v>
      </c>
      <c r="E357" s="84" t="b">
        <v>0</v>
      </c>
      <c r="F357" s="84" t="b">
        <v>0</v>
      </c>
      <c r="G357" s="84" t="b">
        <v>0</v>
      </c>
    </row>
    <row r="358" spans="1:7" ht="15">
      <c r="A358" s="84" t="s">
        <v>3557</v>
      </c>
      <c r="B358" s="84">
        <v>3</v>
      </c>
      <c r="C358" s="118">
        <v>0.0013507333363739467</v>
      </c>
      <c r="D358" s="84" t="s">
        <v>3935</v>
      </c>
      <c r="E358" s="84" t="b">
        <v>0</v>
      </c>
      <c r="F358" s="84" t="b">
        <v>0</v>
      </c>
      <c r="G358" s="84" t="b">
        <v>0</v>
      </c>
    </row>
    <row r="359" spans="1:7" ht="15">
      <c r="A359" s="84" t="s">
        <v>3558</v>
      </c>
      <c r="B359" s="84">
        <v>3</v>
      </c>
      <c r="C359" s="118">
        <v>0.0013507333363739467</v>
      </c>
      <c r="D359" s="84" t="s">
        <v>3935</v>
      </c>
      <c r="E359" s="84" t="b">
        <v>0</v>
      </c>
      <c r="F359" s="84" t="b">
        <v>0</v>
      </c>
      <c r="G359" s="84" t="b">
        <v>0</v>
      </c>
    </row>
    <row r="360" spans="1:7" ht="15">
      <c r="A360" s="84" t="s">
        <v>3559</v>
      </c>
      <c r="B360" s="84">
        <v>3</v>
      </c>
      <c r="C360" s="118">
        <v>0.0013507333363739467</v>
      </c>
      <c r="D360" s="84" t="s">
        <v>3935</v>
      </c>
      <c r="E360" s="84" t="b">
        <v>0</v>
      </c>
      <c r="F360" s="84" t="b">
        <v>0</v>
      </c>
      <c r="G360" s="84" t="b">
        <v>0</v>
      </c>
    </row>
    <row r="361" spans="1:7" ht="15">
      <c r="A361" s="84" t="s">
        <v>301</v>
      </c>
      <c r="B361" s="84">
        <v>3</v>
      </c>
      <c r="C361" s="118">
        <v>0.001473473526236178</v>
      </c>
      <c r="D361" s="84" t="s">
        <v>3935</v>
      </c>
      <c r="E361" s="84" t="b">
        <v>0</v>
      </c>
      <c r="F361" s="84" t="b">
        <v>0</v>
      </c>
      <c r="G361" s="84" t="b">
        <v>0</v>
      </c>
    </row>
    <row r="362" spans="1:7" ht="15">
      <c r="A362" s="84" t="s">
        <v>3560</v>
      </c>
      <c r="B362" s="84">
        <v>3</v>
      </c>
      <c r="C362" s="118">
        <v>0.0013507333363739467</v>
      </c>
      <c r="D362" s="84" t="s">
        <v>3935</v>
      </c>
      <c r="E362" s="84" t="b">
        <v>1</v>
      </c>
      <c r="F362" s="84" t="b">
        <v>0</v>
      </c>
      <c r="G362" s="84" t="b">
        <v>0</v>
      </c>
    </row>
    <row r="363" spans="1:7" ht="15">
      <c r="A363" s="84" t="s">
        <v>354</v>
      </c>
      <c r="B363" s="84">
        <v>3</v>
      </c>
      <c r="C363" s="118">
        <v>0.0013507333363739467</v>
      </c>
      <c r="D363" s="84" t="s">
        <v>3935</v>
      </c>
      <c r="E363" s="84" t="b">
        <v>0</v>
      </c>
      <c r="F363" s="84" t="b">
        <v>0</v>
      </c>
      <c r="G363" s="84" t="b">
        <v>0</v>
      </c>
    </row>
    <row r="364" spans="1:7" ht="15">
      <c r="A364" s="84" t="s">
        <v>298</v>
      </c>
      <c r="B364" s="84">
        <v>3</v>
      </c>
      <c r="C364" s="118">
        <v>0.0013507333363739467</v>
      </c>
      <c r="D364" s="84" t="s">
        <v>3935</v>
      </c>
      <c r="E364" s="84" t="b">
        <v>0</v>
      </c>
      <c r="F364" s="84" t="b">
        <v>0</v>
      </c>
      <c r="G364" s="84" t="b">
        <v>0</v>
      </c>
    </row>
    <row r="365" spans="1:7" ht="15">
      <c r="A365" s="84" t="s">
        <v>678</v>
      </c>
      <c r="B365" s="84">
        <v>3</v>
      </c>
      <c r="C365" s="118">
        <v>0.001473473526236178</v>
      </c>
      <c r="D365" s="84" t="s">
        <v>3935</v>
      </c>
      <c r="E365" s="84" t="b">
        <v>0</v>
      </c>
      <c r="F365" s="84" t="b">
        <v>0</v>
      </c>
      <c r="G365" s="84" t="b">
        <v>0</v>
      </c>
    </row>
    <row r="366" spans="1:7" ht="15">
      <c r="A366" s="84" t="s">
        <v>3561</v>
      </c>
      <c r="B366" s="84">
        <v>3</v>
      </c>
      <c r="C366" s="118">
        <v>0.0013507333363739467</v>
      </c>
      <c r="D366" s="84" t="s">
        <v>3935</v>
      </c>
      <c r="E366" s="84" t="b">
        <v>0</v>
      </c>
      <c r="F366" s="84" t="b">
        <v>0</v>
      </c>
      <c r="G366" s="84" t="b">
        <v>0</v>
      </c>
    </row>
    <row r="367" spans="1:7" ht="15">
      <c r="A367" s="84" t="s">
        <v>3562</v>
      </c>
      <c r="B367" s="84">
        <v>3</v>
      </c>
      <c r="C367" s="118">
        <v>0.0013507333363739467</v>
      </c>
      <c r="D367" s="84" t="s">
        <v>3935</v>
      </c>
      <c r="E367" s="84" t="b">
        <v>0</v>
      </c>
      <c r="F367" s="84" t="b">
        <v>0</v>
      </c>
      <c r="G367" s="84" t="b">
        <v>0</v>
      </c>
    </row>
    <row r="368" spans="1:7" ht="15">
      <c r="A368" s="84" t="s">
        <v>3563</v>
      </c>
      <c r="B368" s="84">
        <v>3</v>
      </c>
      <c r="C368" s="118">
        <v>0.0013507333363739467</v>
      </c>
      <c r="D368" s="84" t="s">
        <v>3935</v>
      </c>
      <c r="E368" s="84" t="b">
        <v>0</v>
      </c>
      <c r="F368" s="84" t="b">
        <v>0</v>
      </c>
      <c r="G368" s="84" t="b">
        <v>0</v>
      </c>
    </row>
    <row r="369" spans="1:7" ht="15">
      <c r="A369" s="84" t="s">
        <v>3564</v>
      </c>
      <c r="B369" s="84">
        <v>3</v>
      </c>
      <c r="C369" s="118">
        <v>0.0013507333363739467</v>
      </c>
      <c r="D369" s="84" t="s">
        <v>3935</v>
      </c>
      <c r="E369" s="84" t="b">
        <v>0</v>
      </c>
      <c r="F369" s="84" t="b">
        <v>0</v>
      </c>
      <c r="G369" s="84" t="b">
        <v>0</v>
      </c>
    </row>
    <row r="370" spans="1:7" ht="15">
      <c r="A370" s="84" t="s">
        <v>3565</v>
      </c>
      <c r="B370" s="84">
        <v>3</v>
      </c>
      <c r="C370" s="118">
        <v>0.0013507333363739467</v>
      </c>
      <c r="D370" s="84" t="s">
        <v>3935</v>
      </c>
      <c r="E370" s="84" t="b">
        <v>0</v>
      </c>
      <c r="F370" s="84" t="b">
        <v>0</v>
      </c>
      <c r="G370" s="84" t="b">
        <v>0</v>
      </c>
    </row>
    <row r="371" spans="1:7" ht="15">
      <c r="A371" s="84" t="s">
        <v>3566</v>
      </c>
      <c r="B371" s="84">
        <v>3</v>
      </c>
      <c r="C371" s="118">
        <v>0.0013507333363739467</v>
      </c>
      <c r="D371" s="84" t="s">
        <v>3935</v>
      </c>
      <c r="E371" s="84" t="b">
        <v>0</v>
      </c>
      <c r="F371" s="84" t="b">
        <v>0</v>
      </c>
      <c r="G371" s="84" t="b">
        <v>0</v>
      </c>
    </row>
    <row r="372" spans="1:7" ht="15">
      <c r="A372" s="84" t="s">
        <v>3567</v>
      </c>
      <c r="B372" s="84">
        <v>3</v>
      </c>
      <c r="C372" s="118">
        <v>0.0013507333363739467</v>
      </c>
      <c r="D372" s="84" t="s">
        <v>3935</v>
      </c>
      <c r="E372" s="84" t="b">
        <v>0</v>
      </c>
      <c r="F372" s="84" t="b">
        <v>0</v>
      </c>
      <c r="G372" s="84" t="b">
        <v>0</v>
      </c>
    </row>
    <row r="373" spans="1:7" ht="15">
      <c r="A373" s="84" t="s">
        <v>3568</v>
      </c>
      <c r="B373" s="84">
        <v>3</v>
      </c>
      <c r="C373" s="118">
        <v>0.0013507333363739467</v>
      </c>
      <c r="D373" s="84" t="s">
        <v>3935</v>
      </c>
      <c r="E373" s="84" t="b">
        <v>0</v>
      </c>
      <c r="F373" s="84" t="b">
        <v>0</v>
      </c>
      <c r="G373" s="84" t="b">
        <v>0</v>
      </c>
    </row>
    <row r="374" spans="1:7" ht="15">
      <c r="A374" s="84" t="s">
        <v>3569</v>
      </c>
      <c r="B374" s="84">
        <v>3</v>
      </c>
      <c r="C374" s="118">
        <v>0.0013507333363739467</v>
      </c>
      <c r="D374" s="84" t="s">
        <v>3935</v>
      </c>
      <c r="E374" s="84" t="b">
        <v>0</v>
      </c>
      <c r="F374" s="84" t="b">
        <v>0</v>
      </c>
      <c r="G374" s="84" t="b">
        <v>0</v>
      </c>
    </row>
    <row r="375" spans="1:7" ht="15">
      <c r="A375" s="84" t="s">
        <v>3570</v>
      </c>
      <c r="B375" s="84">
        <v>3</v>
      </c>
      <c r="C375" s="118">
        <v>0.0013507333363739467</v>
      </c>
      <c r="D375" s="84" t="s">
        <v>3935</v>
      </c>
      <c r="E375" s="84" t="b">
        <v>0</v>
      </c>
      <c r="F375" s="84" t="b">
        <v>0</v>
      </c>
      <c r="G375" s="84" t="b">
        <v>0</v>
      </c>
    </row>
    <row r="376" spans="1:7" ht="15">
      <c r="A376" s="84" t="s">
        <v>3571</v>
      </c>
      <c r="B376" s="84">
        <v>3</v>
      </c>
      <c r="C376" s="118">
        <v>0.0013507333363739467</v>
      </c>
      <c r="D376" s="84" t="s">
        <v>3935</v>
      </c>
      <c r="E376" s="84" t="b">
        <v>1</v>
      </c>
      <c r="F376" s="84" t="b">
        <v>0</v>
      </c>
      <c r="G376" s="84" t="b">
        <v>0</v>
      </c>
    </row>
    <row r="377" spans="1:7" ht="15">
      <c r="A377" s="84" t="s">
        <v>3572</v>
      </c>
      <c r="B377" s="84">
        <v>3</v>
      </c>
      <c r="C377" s="118">
        <v>0.0013507333363739467</v>
      </c>
      <c r="D377" s="84" t="s">
        <v>3935</v>
      </c>
      <c r="E377" s="84" t="b">
        <v>0</v>
      </c>
      <c r="F377" s="84" t="b">
        <v>0</v>
      </c>
      <c r="G377" s="84" t="b">
        <v>0</v>
      </c>
    </row>
    <row r="378" spans="1:7" ht="15">
      <c r="A378" s="84" t="s">
        <v>3573</v>
      </c>
      <c r="B378" s="84">
        <v>3</v>
      </c>
      <c r="C378" s="118">
        <v>0.001473473526236178</v>
      </c>
      <c r="D378" s="84" t="s">
        <v>3935</v>
      </c>
      <c r="E378" s="84" t="b">
        <v>0</v>
      </c>
      <c r="F378" s="84" t="b">
        <v>0</v>
      </c>
      <c r="G378" s="84" t="b">
        <v>0</v>
      </c>
    </row>
    <row r="379" spans="1:7" ht="15">
      <c r="A379" s="84" t="s">
        <v>3574</v>
      </c>
      <c r="B379" s="84">
        <v>3</v>
      </c>
      <c r="C379" s="118">
        <v>0.001473473526236178</v>
      </c>
      <c r="D379" s="84" t="s">
        <v>3935</v>
      </c>
      <c r="E379" s="84" t="b">
        <v>0</v>
      </c>
      <c r="F379" s="84" t="b">
        <v>0</v>
      </c>
      <c r="G379" s="84" t="b">
        <v>0</v>
      </c>
    </row>
    <row r="380" spans="1:7" ht="15">
      <c r="A380" s="84" t="s">
        <v>3575</v>
      </c>
      <c r="B380" s="84">
        <v>3</v>
      </c>
      <c r="C380" s="118">
        <v>0.0013507333363739467</v>
      </c>
      <c r="D380" s="84" t="s">
        <v>3935</v>
      </c>
      <c r="E380" s="84" t="b">
        <v>0</v>
      </c>
      <c r="F380" s="84" t="b">
        <v>0</v>
      </c>
      <c r="G380" s="84" t="b">
        <v>0</v>
      </c>
    </row>
    <row r="381" spans="1:7" ht="15">
      <c r="A381" s="84" t="s">
        <v>3576</v>
      </c>
      <c r="B381" s="84">
        <v>3</v>
      </c>
      <c r="C381" s="118">
        <v>0.0013507333363739467</v>
      </c>
      <c r="D381" s="84" t="s">
        <v>3935</v>
      </c>
      <c r="E381" s="84" t="b">
        <v>0</v>
      </c>
      <c r="F381" s="84" t="b">
        <v>0</v>
      </c>
      <c r="G381" s="84" t="b">
        <v>0</v>
      </c>
    </row>
    <row r="382" spans="1:7" ht="15">
      <c r="A382" s="84" t="s">
        <v>2765</v>
      </c>
      <c r="B382" s="84">
        <v>3</v>
      </c>
      <c r="C382" s="118">
        <v>0.0013507333363739467</v>
      </c>
      <c r="D382" s="84" t="s">
        <v>3935</v>
      </c>
      <c r="E382" s="84" t="b">
        <v>0</v>
      </c>
      <c r="F382" s="84" t="b">
        <v>0</v>
      </c>
      <c r="G382" s="84" t="b">
        <v>0</v>
      </c>
    </row>
    <row r="383" spans="1:7" ht="15">
      <c r="A383" s="84" t="s">
        <v>2766</v>
      </c>
      <c r="B383" s="84">
        <v>3</v>
      </c>
      <c r="C383" s="118">
        <v>0.0013507333363739467</v>
      </c>
      <c r="D383" s="84" t="s">
        <v>3935</v>
      </c>
      <c r="E383" s="84" t="b">
        <v>0</v>
      </c>
      <c r="F383" s="84" t="b">
        <v>0</v>
      </c>
      <c r="G383" s="84" t="b">
        <v>0</v>
      </c>
    </row>
    <row r="384" spans="1:7" ht="15">
      <c r="A384" s="84" t="s">
        <v>2767</v>
      </c>
      <c r="B384" s="84">
        <v>3</v>
      </c>
      <c r="C384" s="118">
        <v>0.0013507333363739467</v>
      </c>
      <c r="D384" s="84" t="s">
        <v>3935</v>
      </c>
      <c r="E384" s="84" t="b">
        <v>0</v>
      </c>
      <c r="F384" s="84" t="b">
        <v>0</v>
      </c>
      <c r="G384" s="84" t="b">
        <v>0</v>
      </c>
    </row>
    <row r="385" spans="1:7" ht="15">
      <c r="A385" s="84" t="s">
        <v>3577</v>
      </c>
      <c r="B385" s="84">
        <v>3</v>
      </c>
      <c r="C385" s="118">
        <v>0.0013507333363739467</v>
      </c>
      <c r="D385" s="84" t="s">
        <v>3935</v>
      </c>
      <c r="E385" s="84" t="b">
        <v>0</v>
      </c>
      <c r="F385" s="84" t="b">
        <v>0</v>
      </c>
      <c r="G385" s="84" t="b">
        <v>0</v>
      </c>
    </row>
    <row r="386" spans="1:7" ht="15">
      <c r="A386" s="84" t="s">
        <v>3578</v>
      </c>
      <c r="B386" s="84">
        <v>3</v>
      </c>
      <c r="C386" s="118">
        <v>0.0013507333363739467</v>
      </c>
      <c r="D386" s="84" t="s">
        <v>3935</v>
      </c>
      <c r="E386" s="84" t="b">
        <v>0</v>
      </c>
      <c r="F386" s="84" t="b">
        <v>0</v>
      </c>
      <c r="G386" s="84" t="b">
        <v>0</v>
      </c>
    </row>
    <row r="387" spans="1:7" ht="15">
      <c r="A387" s="84" t="s">
        <v>3579</v>
      </c>
      <c r="B387" s="84">
        <v>3</v>
      </c>
      <c r="C387" s="118">
        <v>0.0013507333363739467</v>
      </c>
      <c r="D387" s="84" t="s">
        <v>3935</v>
      </c>
      <c r="E387" s="84" t="b">
        <v>0</v>
      </c>
      <c r="F387" s="84" t="b">
        <v>0</v>
      </c>
      <c r="G387" s="84" t="b">
        <v>0</v>
      </c>
    </row>
    <row r="388" spans="1:7" ht="15">
      <c r="A388" s="84" t="s">
        <v>3580</v>
      </c>
      <c r="B388" s="84">
        <v>3</v>
      </c>
      <c r="C388" s="118">
        <v>0.0013507333363739467</v>
      </c>
      <c r="D388" s="84" t="s">
        <v>3935</v>
      </c>
      <c r="E388" s="84" t="b">
        <v>0</v>
      </c>
      <c r="F388" s="84" t="b">
        <v>0</v>
      </c>
      <c r="G388" s="84" t="b">
        <v>0</v>
      </c>
    </row>
    <row r="389" spans="1:7" ht="15">
      <c r="A389" s="84" t="s">
        <v>3581</v>
      </c>
      <c r="B389" s="84">
        <v>3</v>
      </c>
      <c r="C389" s="118">
        <v>0.0013507333363739467</v>
      </c>
      <c r="D389" s="84" t="s">
        <v>3935</v>
      </c>
      <c r="E389" s="84" t="b">
        <v>0</v>
      </c>
      <c r="F389" s="84" t="b">
        <v>0</v>
      </c>
      <c r="G389" s="84" t="b">
        <v>0</v>
      </c>
    </row>
    <row r="390" spans="1:7" ht="15">
      <c r="A390" s="84" t="s">
        <v>3582</v>
      </c>
      <c r="B390" s="84">
        <v>3</v>
      </c>
      <c r="C390" s="118">
        <v>0.0013507333363739467</v>
      </c>
      <c r="D390" s="84" t="s">
        <v>3935</v>
      </c>
      <c r="E390" s="84" t="b">
        <v>0</v>
      </c>
      <c r="F390" s="84" t="b">
        <v>0</v>
      </c>
      <c r="G390" s="84" t="b">
        <v>0</v>
      </c>
    </row>
    <row r="391" spans="1:7" ht="15">
      <c r="A391" s="84" t="s">
        <v>3583</v>
      </c>
      <c r="B391" s="84">
        <v>3</v>
      </c>
      <c r="C391" s="118">
        <v>0.0013507333363739467</v>
      </c>
      <c r="D391" s="84" t="s">
        <v>3935</v>
      </c>
      <c r="E391" s="84" t="b">
        <v>0</v>
      </c>
      <c r="F391" s="84" t="b">
        <v>0</v>
      </c>
      <c r="G391" s="84" t="b">
        <v>0</v>
      </c>
    </row>
    <row r="392" spans="1:7" ht="15">
      <c r="A392" s="84" t="s">
        <v>3584</v>
      </c>
      <c r="B392" s="84">
        <v>3</v>
      </c>
      <c r="C392" s="118">
        <v>0.0013507333363739467</v>
      </c>
      <c r="D392" s="84" t="s">
        <v>3935</v>
      </c>
      <c r="E392" s="84" t="b">
        <v>1</v>
      </c>
      <c r="F392" s="84" t="b">
        <v>0</v>
      </c>
      <c r="G392" s="84" t="b">
        <v>0</v>
      </c>
    </row>
    <row r="393" spans="1:7" ht="15">
      <c r="A393" s="84" t="s">
        <v>3585</v>
      </c>
      <c r="B393" s="84">
        <v>3</v>
      </c>
      <c r="C393" s="118">
        <v>0.0013507333363739467</v>
      </c>
      <c r="D393" s="84" t="s">
        <v>3935</v>
      </c>
      <c r="E393" s="84" t="b">
        <v>0</v>
      </c>
      <c r="F393" s="84" t="b">
        <v>0</v>
      </c>
      <c r="G393" s="84" t="b">
        <v>0</v>
      </c>
    </row>
    <row r="394" spans="1:7" ht="15">
      <c r="A394" s="84" t="s">
        <v>3586</v>
      </c>
      <c r="B394" s="84">
        <v>3</v>
      </c>
      <c r="C394" s="118">
        <v>0.0013507333363739467</v>
      </c>
      <c r="D394" s="84" t="s">
        <v>3935</v>
      </c>
      <c r="E394" s="84" t="b">
        <v>0</v>
      </c>
      <c r="F394" s="84" t="b">
        <v>0</v>
      </c>
      <c r="G394" s="84" t="b">
        <v>0</v>
      </c>
    </row>
    <row r="395" spans="1:7" ht="15">
      <c r="A395" s="84" t="s">
        <v>3587</v>
      </c>
      <c r="B395" s="84">
        <v>3</v>
      </c>
      <c r="C395" s="118">
        <v>0.0013507333363739467</v>
      </c>
      <c r="D395" s="84" t="s">
        <v>3935</v>
      </c>
      <c r="E395" s="84" t="b">
        <v>0</v>
      </c>
      <c r="F395" s="84" t="b">
        <v>0</v>
      </c>
      <c r="G395" s="84" t="b">
        <v>0</v>
      </c>
    </row>
    <row r="396" spans="1:7" ht="15">
      <c r="A396" s="84" t="s">
        <v>3588</v>
      </c>
      <c r="B396" s="84">
        <v>3</v>
      </c>
      <c r="C396" s="118">
        <v>0.0013507333363739467</v>
      </c>
      <c r="D396" s="84" t="s">
        <v>3935</v>
      </c>
      <c r="E396" s="84" t="b">
        <v>0</v>
      </c>
      <c r="F396" s="84" t="b">
        <v>0</v>
      </c>
      <c r="G396" s="84" t="b">
        <v>0</v>
      </c>
    </row>
    <row r="397" spans="1:7" ht="15">
      <c r="A397" s="84" t="s">
        <v>3589</v>
      </c>
      <c r="B397" s="84">
        <v>3</v>
      </c>
      <c r="C397" s="118">
        <v>0.0013507333363739467</v>
      </c>
      <c r="D397" s="84" t="s">
        <v>3935</v>
      </c>
      <c r="E397" s="84" t="b">
        <v>1</v>
      </c>
      <c r="F397" s="84" t="b">
        <v>0</v>
      </c>
      <c r="G397" s="84" t="b">
        <v>0</v>
      </c>
    </row>
    <row r="398" spans="1:7" ht="15">
      <c r="A398" s="84" t="s">
        <v>3590</v>
      </c>
      <c r="B398" s="84">
        <v>3</v>
      </c>
      <c r="C398" s="118">
        <v>0.0013507333363739467</v>
      </c>
      <c r="D398" s="84" t="s">
        <v>3935</v>
      </c>
      <c r="E398" s="84" t="b">
        <v>0</v>
      </c>
      <c r="F398" s="84" t="b">
        <v>0</v>
      </c>
      <c r="G398" s="84" t="b">
        <v>0</v>
      </c>
    </row>
    <row r="399" spans="1:7" ht="15">
      <c r="A399" s="84" t="s">
        <v>3591</v>
      </c>
      <c r="B399" s="84">
        <v>3</v>
      </c>
      <c r="C399" s="118">
        <v>0.0013507333363739467</v>
      </c>
      <c r="D399" s="84" t="s">
        <v>3935</v>
      </c>
      <c r="E399" s="84" t="b">
        <v>0</v>
      </c>
      <c r="F399" s="84" t="b">
        <v>0</v>
      </c>
      <c r="G399" s="84" t="b">
        <v>0</v>
      </c>
    </row>
    <row r="400" spans="1:7" ht="15">
      <c r="A400" s="84" t="s">
        <v>3592</v>
      </c>
      <c r="B400" s="84">
        <v>3</v>
      </c>
      <c r="C400" s="118">
        <v>0.0013507333363739467</v>
      </c>
      <c r="D400" s="84" t="s">
        <v>3935</v>
      </c>
      <c r="E400" s="84" t="b">
        <v>0</v>
      </c>
      <c r="F400" s="84" t="b">
        <v>0</v>
      </c>
      <c r="G400" s="84" t="b">
        <v>0</v>
      </c>
    </row>
    <row r="401" spans="1:7" ht="15">
      <c r="A401" s="84" t="s">
        <v>3593</v>
      </c>
      <c r="B401" s="84">
        <v>3</v>
      </c>
      <c r="C401" s="118">
        <v>0.0013507333363739467</v>
      </c>
      <c r="D401" s="84" t="s">
        <v>3935</v>
      </c>
      <c r="E401" s="84" t="b">
        <v>0</v>
      </c>
      <c r="F401" s="84" t="b">
        <v>0</v>
      </c>
      <c r="G401" s="84" t="b">
        <v>0</v>
      </c>
    </row>
    <row r="402" spans="1:7" ht="15">
      <c r="A402" s="84" t="s">
        <v>3594</v>
      </c>
      <c r="B402" s="84">
        <v>3</v>
      </c>
      <c r="C402" s="118">
        <v>0.0013507333363739467</v>
      </c>
      <c r="D402" s="84" t="s">
        <v>3935</v>
      </c>
      <c r="E402" s="84" t="b">
        <v>0</v>
      </c>
      <c r="F402" s="84" t="b">
        <v>0</v>
      </c>
      <c r="G402" s="84" t="b">
        <v>0</v>
      </c>
    </row>
    <row r="403" spans="1:7" ht="15">
      <c r="A403" s="84" t="s">
        <v>3595</v>
      </c>
      <c r="B403" s="84">
        <v>3</v>
      </c>
      <c r="C403" s="118">
        <v>0.0013507333363739467</v>
      </c>
      <c r="D403" s="84" t="s">
        <v>3935</v>
      </c>
      <c r="E403" s="84" t="b">
        <v>0</v>
      </c>
      <c r="F403" s="84" t="b">
        <v>0</v>
      </c>
      <c r="G403" s="84" t="b">
        <v>0</v>
      </c>
    </row>
    <row r="404" spans="1:7" ht="15">
      <c r="A404" s="84" t="s">
        <v>3596</v>
      </c>
      <c r="B404" s="84">
        <v>3</v>
      </c>
      <c r="C404" s="118">
        <v>0.0013507333363739467</v>
      </c>
      <c r="D404" s="84" t="s">
        <v>3935</v>
      </c>
      <c r="E404" s="84" t="b">
        <v>0</v>
      </c>
      <c r="F404" s="84" t="b">
        <v>0</v>
      </c>
      <c r="G404" s="84" t="b">
        <v>0</v>
      </c>
    </row>
    <row r="405" spans="1:7" ht="15">
      <c r="A405" s="84" t="s">
        <v>3597</v>
      </c>
      <c r="B405" s="84">
        <v>3</v>
      </c>
      <c r="C405" s="118">
        <v>0.0013507333363739467</v>
      </c>
      <c r="D405" s="84" t="s">
        <v>3935</v>
      </c>
      <c r="E405" s="84" t="b">
        <v>0</v>
      </c>
      <c r="F405" s="84" t="b">
        <v>0</v>
      </c>
      <c r="G405" s="84" t="b">
        <v>0</v>
      </c>
    </row>
    <row r="406" spans="1:7" ht="15">
      <c r="A406" s="84" t="s">
        <v>3598</v>
      </c>
      <c r="B406" s="84">
        <v>3</v>
      </c>
      <c r="C406" s="118">
        <v>0.0013507333363739467</v>
      </c>
      <c r="D406" s="84" t="s">
        <v>3935</v>
      </c>
      <c r="E406" s="84" t="b">
        <v>0</v>
      </c>
      <c r="F406" s="84" t="b">
        <v>0</v>
      </c>
      <c r="G406" s="84" t="b">
        <v>0</v>
      </c>
    </row>
    <row r="407" spans="1:7" ht="15">
      <c r="A407" s="84" t="s">
        <v>3599</v>
      </c>
      <c r="B407" s="84">
        <v>3</v>
      </c>
      <c r="C407" s="118">
        <v>0.0013507333363739467</v>
      </c>
      <c r="D407" s="84" t="s">
        <v>3935</v>
      </c>
      <c r="E407" s="84" t="b">
        <v>0</v>
      </c>
      <c r="F407" s="84" t="b">
        <v>0</v>
      </c>
      <c r="G407" s="84" t="b">
        <v>0</v>
      </c>
    </row>
    <row r="408" spans="1:7" ht="15">
      <c r="A408" s="84" t="s">
        <v>3600</v>
      </c>
      <c r="B408" s="84">
        <v>3</v>
      </c>
      <c r="C408" s="118">
        <v>0.0013507333363739467</v>
      </c>
      <c r="D408" s="84" t="s">
        <v>3935</v>
      </c>
      <c r="E408" s="84" t="b">
        <v>1</v>
      </c>
      <c r="F408" s="84" t="b">
        <v>0</v>
      </c>
      <c r="G408" s="84" t="b">
        <v>0</v>
      </c>
    </row>
    <row r="409" spans="1:7" ht="15">
      <c r="A409" s="84" t="s">
        <v>3601</v>
      </c>
      <c r="B409" s="84">
        <v>3</v>
      </c>
      <c r="C409" s="118">
        <v>0.0013507333363739467</v>
      </c>
      <c r="D409" s="84" t="s">
        <v>3935</v>
      </c>
      <c r="E409" s="84" t="b">
        <v>0</v>
      </c>
      <c r="F409" s="84" t="b">
        <v>0</v>
      </c>
      <c r="G409" s="84" t="b">
        <v>0</v>
      </c>
    </row>
    <row r="410" spans="1:7" ht="15">
      <c r="A410" s="84" t="s">
        <v>3602</v>
      </c>
      <c r="B410" s="84">
        <v>3</v>
      </c>
      <c r="C410" s="118">
        <v>0.0013507333363739467</v>
      </c>
      <c r="D410" s="84" t="s">
        <v>3935</v>
      </c>
      <c r="E410" s="84" t="b">
        <v>0</v>
      </c>
      <c r="F410" s="84" t="b">
        <v>0</v>
      </c>
      <c r="G410" s="84" t="b">
        <v>0</v>
      </c>
    </row>
    <row r="411" spans="1:7" ht="15">
      <c r="A411" s="84" t="s">
        <v>3603</v>
      </c>
      <c r="B411" s="84">
        <v>3</v>
      </c>
      <c r="C411" s="118">
        <v>0.0013507333363739467</v>
      </c>
      <c r="D411" s="84" t="s">
        <v>3935</v>
      </c>
      <c r="E411" s="84" t="b">
        <v>0</v>
      </c>
      <c r="F411" s="84" t="b">
        <v>0</v>
      </c>
      <c r="G411" s="84" t="b">
        <v>0</v>
      </c>
    </row>
    <row r="412" spans="1:7" ht="15">
      <c r="A412" s="84" t="s">
        <v>3604</v>
      </c>
      <c r="B412" s="84">
        <v>3</v>
      </c>
      <c r="C412" s="118">
        <v>0.0013507333363739467</v>
      </c>
      <c r="D412" s="84" t="s">
        <v>3935</v>
      </c>
      <c r="E412" s="84" t="b">
        <v>0</v>
      </c>
      <c r="F412" s="84" t="b">
        <v>0</v>
      </c>
      <c r="G412" s="84" t="b">
        <v>0</v>
      </c>
    </row>
    <row r="413" spans="1:7" ht="15">
      <c r="A413" s="84" t="s">
        <v>3605</v>
      </c>
      <c r="B413" s="84">
        <v>3</v>
      </c>
      <c r="C413" s="118">
        <v>0.0013507333363739467</v>
      </c>
      <c r="D413" s="84" t="s">
        <v>3935</v>
      </c>
      <c r="E413" s="84" t="b">
        <v>0</v>
      </c>
      <c r="F413" s="84" t="b">
        <v>0</v>
      </c>
      <c r="G413" s="84" t="b">
        <v>0</v>
      </c>
    </row>
    <row r="414" spans="1:7" ht="15">
      <c r="A414" s="84" t="s">
        <v>3606</v>
      </c>
      <c r="B414" s="84">
        <v>3</v>
      </c>
      <c r="C414" s="118">
        <v>0.0013507333363739467</v>
      </c>
      <c r="D414" s="84" t="s">
        <v>3935</v>
      </c>
      <c r="E414" s="84" t="b">
        <v>0</v>
      </c>
      <c r="F414" s="84" t="b">
        <v>0</v>
      </c>
      <c r="G414" s="84" t="b">
        <v>0</v>
      </c>
    </row>
    <row r="415" spans="1:7" ht="15">
      <c r="A415" s="84" t="s">
        <v>3607</v>
      </c>
      <c r="B415" s="84">
        <v>3</v>
      </c>
      <c r="C415" s="118">
        <v>0.0013507333363739467</v>
      </c>
      <c r="D415" s="84" t="s">
        <v>3935</v>
      </c>
      <c r="E415" s="84" t="b">
        <v>0</v>
      </c>
      <c r="F415" s="84" t="b">
        <v>0</v>
      </c>
      <c r="G415" s="84" t="b">
        <v>0</v>
      </c>
    </row>
    <row r="416" spans="1:7" ht="15">
      <c r="A416" s="84" t="s">
        <v>3608</v>
      </c>
      <c r="B416" s="84">
        <v>3</v>
      </c>
      <c r="C416" s="118">
        <v>0.0013507333363739467</v>
      </c>
      <c r="D416" s="84" t="s">
        <v>3935</v>
      </c>
      <c r="E416" s="84" t="b">
        <v>0</v>
      </c>
      <c r="F416" s="84" t="b">
        <v>0</v>
      </c>
      <c r="G416" s="84" t="b">
        <v>0</v>
      </c>
    </row>
    <row r="417" spans="1:7" ht="15">
      <c r="A417" s="84" t="s">
        <v>3609</v>
      </c>
      <c r="B417" s="84">
        <v>3</v>
      </c>
      <c r="C417" s="118">
        <v>0.0013507333363739467</v>
      </c>
      <c r="D417" s="84" t="s">
        <v>3935</v>
      </c>
      <c r="E417" s="84" t="b">
        <v>0</v>
      </c>
      <c r="F417" s="84" t="b">
        <v>0</v>
      </c>
      <c r="G417" s="84" t="b">
        <v>0</v>
      </c>
    </row>
    <row r="418" spans="1:7" ht="15">
      <c r="A418" s="84" t="s">
        <v>3610</v>
      </c>
      <c r="B418" s="84">
        <v>3</v>
      </c>
      <c r="C418" s="118">
        <v>0.0013507333363739467</v>
      </c>
      <c r="D418" s="84" t="s">
        <v>3935</v>
      </c>
      <c r="E418" s="84" t="b">
        <v>0</v>
      </c>
      <c r="F418" s="84" t="b">
        <v>0</v>
      </c>
      <c r="G418" s="84" t="b">
        <v>0</v>
      </c>
    </row>
    <row r="419" spans="1:7" ht="15">
      <c r="A419" s="84" t="s">
        <v>3611</v>
      </c>
      <c r="B419" s="84">
        <v>3</v>
      </c>
      <c r="C419" s="118">
        <v>0.0013507333363739467</v>
      </c>
      <c r="D419" s="84" t="s">
        <v>3935</v>
      </c>
      <c r="E419" s="84" t="b">
        <v>0</v>
      </c>
      <c r="F419" s="84" t="b">
        <v>0</v>
      </c>
      <c r="G419" s="84" t="b">
        <v>0</v>
      </c>
    </row>
    <row r="420" spans="1:7" ht="15">
      <c r="A420" s="84" t="s">
        <v>3612</v>
      </c>
      <c r="B420" s="84">
        <v>3</v>
      </c>
      <c r="C420" s="118">
        <v>0.0013507333363739467</v>
      </c>
      <c r="D420" s="84" t="s">
        <v>3935</v>
      </c>
      <c r="E420" s="84" t="b">
        <v>0</v>
      </c>
      <c r="F420" s="84" t="b">
        <v>0</v>
      </c>
      <c r="G420" s="84" t="b">
        <v>0</v>
      </c>
    </row>
    <row r="421" spans="1:7" ht="15">
      <c r="A421" s="84" t="s">
        <v>3613</v>
      </c>
      <c r="B421" s="84">
        <v>3</v>
      </c>
      <c r="C421" s="118">
        <v>0.0013507333363739467</v>
      </c>
      <c r="D421" s="84" t="s">
        <v>3935</v>
      </c>
      <c r="E421" s="84" t="b">
        <v>0</v>
      </c>
      <c r="F421" s="84" t="b">
        <v>0</v>
      </c>
      <c r="G421" s="84" t="b">
        <v>0</v>
      </c>
    </row>
    <row r="422" spans="1:7" ht="15">
      <c r="A422" s="84" t="s">
        <v>3614</v>
      </c>
      <c r="B422" s="84">
        <v>3</v>
      </c>
      <c r="C422" s="118">
        <v>0.0013507333363739467</v>
      </c>
      <c r="D422" s="84" t="s">
        <v>3935</v>
      </c>
      <c r="E422" s="84" t="b">
        <v>0</v>
      </c>
      <c r="F422" s="84" t="b">
        <v>0</v>
      </c>
      <c r="G422" s="84" t="b">
        <v>0</v>
      </c>
    </row>
    <row r="423" spans="1:7" ht="15">
      <c r="A423" s="84" t="s">
        <v>3615</v>
      </c>
      <c r="B423" s="84">
        <v>3</v>
      </c>
      <c r="C423" s="118">
        <v>0.0013507333363739467</v>
      </c>
      <c r="D423" s="84" t="s">
        <v>3935</v>
      </c>
      <c r="E423" s="84" t="b">
        <v>0</v>
      </c>
      <c r="F423" s="84" t="b">
        <v>0</v>
      </c>
      <c r="G423" s="84" t="b">
        <v>0</v>
      </c>
    </row>
    <row r="424" spans="1:7" ht="15">
      <c r="A424" s="84" t="s">
        <v>3616</v>
      </c>
      <c r="B424" s="84">
        <v>3</v>
      </c>
      <c r="C424" s="118">
        <v>0.0013507333363739467</v>
      </c>
      <c r="D424" s="84" t="s">
        <v>3935</v>
      </c>
      <c r="E424" s="84" t="b">
        <v>0</v>
      </c>
      <c r="F424" s="84" t="b">
        <v>0</v>
      </c>
      <c r="G424" s="84" t="b">
        <v>0</v>
      </c>
    </row>
    <row r="425" spans="1:7" ht="15">
      <c r="A425" s="84" t="s">
        <v>3617</v>
      </c>
      <c r="B425" s="84">
        <v>3</v>
      </c>
      <c r="C425" s="118">
        <v>0.0013507333363739467</v>
      </c>
      <c r="D425" s="84" t="s">
        <v>3935</v>
      </c>
      <c r="E425" s="84" t="b">
        <v>0</v>
      </c>
      <c r="F425" s="84" t="b">
        <v>0</v>
      </c>
      <c r="G425" s="84" t="b">
        <v>0</v>
      </c>
    </row>
    <row r="426" spans="1:7" ht="15">
      <c r="A426" s="84" t="s">
        <v>3618</v>
      </c>
      <c r="B426" s="84">
        <v>3</v>
      </c>
      <c r="C426" s="118">
        <v>0.0013507333363739467</v>
      </c>
      <c r="D426" s="84" t="s">
        <v>3935</v>
      </c>
      <c r="E426" s="84" t="b">
        <v>0</v>
      </c>
      <c r="F426" s="84" t="b">
        <v>0</v>
      </c>
      <c r="G426" s="84" t="b">
        <v>0</v>
      </c>
    </row>
    <row r="427" spans="1:7" ht="15">
      <c r="A427" s="84" t="s">
        <v>3619</v>
      </c>
      <c r="B427" s="84">
        <v>3</v>
      </c>
      <c r="C427" s="118">
        <v>0.0013507333363739467</v>
      </c>
      <c r="D427" s="84" t="s">
        <v>3935</v>
      </c>
      <c r="E427" s="84" t="b">
        <v>0</v>
      </c>
      <c r="F427" s="84" t="b">
        <v>0</v>
      </c>
      <c r="G427" s="84" t="b">
        <v>0</v>
      </c>
    </row>
    <row r="428" spans="1:7" ht="15">
      <c r="A428" s="84" t="s">
        <v>3620</v>
      </c>
      <c r="B428" s="84">
        <v>3</v>
      </c>
      <c r="C428" s="118">
        <v>0.0013507333363739467</v>
      </c>
      <c r="D428" s="84" t="s">
        <v>3935</v>
      </c>
      <c r="E428" s="84" t="b">
        <v>0</v>
      </c>
      <c r="F428" s="84" t="b">
        <v>0</v>
      </c>
      <c r="G428" s="84" t="b">
        <v>0</v>
      </c>
    </row>
    <row r="429" spans="1:7" ht="15">
      <c r="A429" s="84" t="s">
        <v>3621</v>
      </c>
      <c r="B429" s="84">
        <v>3</v>
      </c>
      <c r="C429" s="118">
        <v>0.0013507333363739467</v>
      </c>
      <c r="D429" s="84" t="s">
        <v>3935</v>
      </c>
      <c r="E429" s="84" t="b">
        <v>0</v>
      </c>
      <c r="F429" s="84" t="b">
        <v>0</v>
      </c>
      <c r="G429" s="84" t="b">
        <v>0</v>
      </c>
    </row>
    <row r="430" spans="1:7" ht="15">
      <c r="A430" s="84" t="s">
        <v>3622</v>
      </c>
      <c r="B430" s="84">
        <v>3</v>
      </c>
      <c r="C430" s="118">
        <v>0.0013507333363739467</v>
      </c>
      <c r="D430" s="84" t="s">
        <v>3935</v>
      </c>
      <c r="E430" s="84" t="b">
        <v>0</v>
      </c>
      <c r="F430" s="84" t="b">
        <v>0</v>
      </c>
      <c r="G430" s="84" t="b">
        <v>0</v>
      </c>
    </row>
    <row r="431" spans="1:7" ht="15">
      <c r="A431" s="84" t="s">
        <v>3623</v>
      </c>
      <c r="B431" s="84">
        <v>3</v>
      </c>
      <c r="C431" s="118">
        <v>0.0013507333363739467</v>
      </c>
      <c r="D431" s="84" t="s">
        <v>3935</v>
      </c>
      <c r="E431" s="84" t="b">
        <v>0</v>
      </c>
      <c r="F431" s="84" t="b">
        <v>0</v>
      </c>
      <c r="G431" s="84" t="b">
        <v>0</v>
      </c>
    </row>
    <row r="432" spans="1:7" ht="15">
      <c r="A432" s="84" t="s">
        <v>3624</v>
      </c>
      <c r="B432" s="84">
        <v>3</v>
      </c>
      <c r="C432" s="118">
        <v>0.0013507333363739467</v>
      </c>
      <c r="D432" s="84" t="s">
        <v>3935</v>
      </c>
      <c r="E432" s="84" t="b">
        <v>0</v>
      </c>
      <c r="F432" s="84" t="b">
        <v>0</v>
      </c>
      <c r="G432" s="84" t="b">
        <v>0</v>
      </c>
    </row>
    <row r="433" spans="1:7" ht="15">
      <c r="A433" s="84" t="s">
        <v>3625</v>
      </c>
      <c r="B433" s="84">
        <v>3</v>
      </c>
      <c r="C433" s="118">
        <v>0.0013507333363739467</v>
      </c>
      <c r="D433" s="84" t="s">
        <v>3935</v>
      </c>
      <c r="E433" s="84" t="b">
        <v>0</v>
      </c>
      <c r="F433" s="84" t="b">
        <v>0</v>
      </c>
      <c r="G433" s="84" t="b">
        <v>0</v>
      </c>
    </row>
    <row r="434" spans="1:7" ht="15">
      <c r="A434" s="84" t="s">
        <v>3626</v>
      </c>
      <c r="B434" s="84">
        <v>3</v>
      </c>
      <c r="C434" s="118">
        <v>0.0013507333363739467</v>
      </c>
      <c r="D434" s="84" t="s">
        <v>3935</v>
      </c>
      <c r="E434" s="84" t="b">
        <v>0</v>
      </c>
      <c r="F434" s="84" t="b">
        <v>0</v>
      </c>
      <c r="G434" s="84" t="b">
        <v>0</v>
      </c>
    </row>
    <row r="435" spans="1:7" ht="15">
      <c r="A435" s="84" t="s">
        <v>3627</v>
      </c>
      <c r="B435" s="84">
        <v>3</v>
      </c>
      <c r="C435" s="118">
        <v>0.0013507333363739467</v>
      </c>
      <c r="D435" s="84" t="s">
        <v>3935</v>
      </c>
      <c r="E435" s="84" t="b">
        <v>0</v>
      </c>
      <c r="F435" s="84" t="b">
        <v>0</v>
      </c>
      <c r="G435" s="84" t="b">
        <v>0</v>
      </c>
    </row>
    <row r="436" spans="1:7" ht="15">
      <c r="A436" s="84" t="s">
        <v>3628</v>
      </c>
      <c r="B436" s="84">
        <v>3</v>
      </c>
      <c r="C436" s="118">
        <v>0.0013507333363739467</v>
      </c>
      <c r="D436" s="84" t="s">
        <v>3935</v>
      </c>
      <c r="E436" s="84" t="b">
        <v>0</v>
      </c>
      <c r="F436" s="84" t="b">
        <v>0</v>
      </c>
      <c r="G436" s="84" t="b">
        <v>0</v>
      </c>
    </row>
    <row r="437" spans="1:7" ht="15">
      <c r="A437" s="84" t="s">
        <v>3629</v>
      </c>
      <c r="B437" s="84">
        <v>3</v>
      </c>
      <c r="C437" s="118">
        <v>0.0013507333363739467</v>
      </c>
      <c r="D437" s="84" t="s">
        <v>3935</v>
      </c>
      <c r="E437" s="84" t="b">
        <v>0</v>
      </c>
      <c r="F437" s="84" t="b">
        <v>0</v>
      </c>
      <c r="G437" s="84" t="b">
        <v>0</v>
      </c>
    </row>
    <row r="438" spans="1:7" ht="15">
      <c r="A438" s="84" t="s">
        <v>3630</v>
      </c>
      <c r="B438" s="84">
        <v>3</v>
      </c>
      <c r="C438" s="118">
        <v>0.0013507333363739467</v>
      </c>
      <c r="D438" s="84" t="s">
        <v>3935</v>
      </c>
      <c r="E438" s="84" t="b">
        <v>0</v>
      </c>
      <c r="F438" s="84" t="b">
        <v>0</v>
      </c>
      <c r="G438" s="84" t="b">
        <v>0</v>
      </c>
    </row>
    <row r="439" spans="1:7" ht="15">
      <c r="A439" s="84" t="s">
        <v>3631</v>
      </c>
      <c r="B439" s="84">
        <v>3</v>
      </c>
      <c r="C439" s="118">
        <v>0.0013507333363739467</v>
      </c>
      <c r="D439" s="84" t="s">
        <v>3935</v>
      </c>
      <c r="E439" s="84" t="b">
        <v>0</v>
      </c>
      <c r="F439" s="84" t="b">
        <v>0</v>
      </c>
      <c r="G439" s="84" t="b">
        <v>0</v>
      </c>
    </row>
    <row r="440" spans="1:7" ht="15">
      <c r="A440" s="84" t="s">
        <v>3632</v>
      </c>
      <c r="B440" s="84">
        <v>3</v>
      </c>
      <c r="C440" s="118">
        <v>0.0013507333363739467</v>
      </c>
      <c r="D440" s="84" t="s">
        <v>3935</v>
      </c>
      <c r="E440" s="84" t="b">
        <v>0</v>
      </c>
      <c r="F440" s="84" t="b">
        <v>0</v>
      </c>
      <c r="G440" s="84" t="b">
        <v>0</v>
      </c>
    </row>
    <row r="441" spans="1:7" ht="15">
      <c r="A441" s="84" t="s">
        <v>3633</v>
      </c>
      <c r="B441" s="84">
        <v>3</v>
      </c>
      <c r="C441" s="118">
        <v>0.0013507333363739467</v>
      </c>
      <c r="D441" s="84" t="s">
        <v>3935</v>
      </c>
      <c r="E441" s="84" t="b">
        <v>0</v>
      </c>
      <c r="F441" s="84" t="b">
        <v>0</v>
      </c>
      <c r="G441" s="84" t="b">
        <v>0</v>
      </c>
    </row>
    <row r="442" spans="1:7" ht="15">
      <c r="A442" s="84" t="s">
        <v>3634</v>
      </c>
      <c r="B442" s="84">
        <v>3</v>
      </c>
      <c r="C442" s="118">
        <v>0.0013507333363739467</v>
      </c>
      <c r="D442" s="84" t="s">
        <v>3935</v>
      </c>
      <c r="E442" s="84" t="b">
        <v>0</v>
      </c>
      <c r="F442" s="84" t="b">
        <v>0</v>
      </c>
      <c r="G442" s="84" t="b">
        <v>0</v>
      </c>
    </row>
    <row r="443" spans="1:7" ht="15">
      <c r="A443" s="84" t="s">
        <v>3635</v>
      </c>
      <c r="B443" s="84">
        <v>3</v>
      </c>
      <c r="C443" s="118">
        <v>0.0013507333363739467</v>
      </c>
      <c r="D443" s="84" t="s">
        <v>3935</v>
      </c>
      <c r="E443" s="84" t="b">
        <v>0</v>
      </c>
      <c r="F443" s="84" t="b">
        <v>0</v>
      </c>
      <c r="G443" s="84" t="b">
        <v>0</v>
      </c>
    </row>
    <row r="444" spans="1:7" ht="15">
      <c r="A444" s="84" t="s">
        <v>3636</v>
      </c>
      <c r="B444" s="84">
        <v>3</v>
      </c>
      <c r="C444" s="118">
        <v>0.0013507333363739467</v>
      </c>
      <c r="D444" s="84" t="s">
        <v>3935</v>
      </c>
      <c r="E444" s="84" t="b">
        <v>0</v>
      </c>
      <c r="F444" s="84" t="b">
        <v>0</v>
      </c>
      <c r="G444" s="84" t="b">
        <v>0</v>
      </c>
    </row>
    <row r="445" spans="1:7" ht="15">
      <c r="A445" s="84" t="s">
        <v>3637</v>
      </c>
      <c r="B445" s="84">
        <v>3</v>
      </c>
      <c r="C445" s="118">
        <v>0.0013507333363739467</v>
      </c>
      <c r="D445" s="84" t="s">
        <v>3935</v>
      </c>
      <c r="E445" s="84" t="b">
        <v>0</v>
      </c>
      <c r="F445" s="84" t="b">
        <v>0</v>
      </c>
      <c r="G445" s="84" t="b">
        <v>0</v>
      </c>
    </row>
    <row r="446" spans="1:7" ht="15">
      <c r="A446" s="84" t="s">
        <v>3638</v>
      </c>
      <c r="B446" s="84">
        <v>3</v>
      </c>
      <c r="C446" s="118">
        <v>0.0013507333363739467</v>
      </c>
      <c r="D446" s="84" t="s">
        <v>3935</v>
      </c>
      <c r="E446" s="84" t="b">
        <v>0</v>
      </c>
      <c r="F446" s="84" t="b">
        <v>0</v>
      </c>
      <c r="G446" s="84" t="b">
        <v>0</v>
      </c>
    </row>
    <row r="447" spans="1:7" ht="15">
      <c r="A447" s="84" t="s">
        <v>3639</v>
      </c>
      <c r="B447" s="84">
        <v>3</v>
      </c>
      <c r="C447" s="118">
        <v>0.0013507333363739467</v>
      </c>
      <c r="D447" s="84" t="s">
        <v>3935</v>
      </c>
      <c r="E447" s="84" t="b">
        <v>0</v>
      </c>
      <c r="F447" s="84" t="b">
        <v>0</v>
      </c>
      <c r="G447" s="84" t="b">
        <v>0</v>
      </c>
    </row>
    <row r="448" spans="1:7" ht="15">
      <c r="A448" s="84" t="s">
        <v>3640</v>
      </c>
      <c r="B448" s="84">
        <v>3</v>
      </c>
      <c r="C448" s="118">
        <v>0.0013507333363739467</v>
      </c>
      <c r="D448" s="84" t="s">
        <v>3935</v>
      </c>
      <c r="E448" s="84" t="b">
        <v>0</v>
      </c>
      <c r="F448" s="84" t="b">
        <v>0</v>
      </c>
      <c r="G448" s="84" t="b">
        <v>0</v>
      </c>
    </row>
    <row r="449" spans="1:7" ht="15">
      <c r="A449" s="84" t="s">
        <v>3641</v>
      </c>
      <c r="B449" s="84">
        <v>3</v>
      </c>
      <c r="C449" s="118">
        <v>0.0013507333363739467</v>
      </c>
      <c r="D449" s="84" t="s">
        <v>3935</v>
      </c>
      <c r="E449" s="84" t="b">
        <v>0</v>
      </c>
      <c r="F449" s="84" t="b">
        <v>0</v>
      </c>
      <c r="G449" s="84" t="b">
        <v>0</v>
      </c>
    </row>
    <row r="450" spans="1:7" ht="15">
      <c r="A450" s="84" t="s">
        <v>3642</v>
      </c>
      <c r="B450" s="84">
        <v>3</v>
      </c>
      <c r="C450" s="118">
        <v>0.0013507333363739467</v>
      </c>
      <c r="D450" s="84" t="s">
        <v>3935</v>
      </c>
      <c r="E450" s="84" t="b">
        <v>0</v>
      </c>
      <c r="F450" s="84" t="b">
        <v>0</v>
      </c>
      <c r="G450" s="84" t="b">
        <v>0</v>
      </c>
    </row>
    <row r="451" spans="1:7" ht="15">
      <c r="A451" s="84" t="s">
        <v>3643</v>
      </c>
      <c r="B451" s="84">
        <v>3</v>
      </c>
      <c r="C451" s="118">
        <v>0.0013507333363739467</v>
      </c>
      <c r="D451" s="84" t="s">
        <v>3935</v>
      </c>
      <c r="E451" s="84" t="b">
        <v>0</v>
      </c>
      <c r="F451" s="84" t="b">
        <v>0</v>
      </c>
      <c r="G451" s="84" t="b">
        <v>0</v>
      </c>
    </row>
    <row r="452" spans="1:7" ht="15">
      <c r="A452" s="84" t="s">
        <v>3644</v>
      </c>
      <c r="B452" s="84">
        <v>3</v>
      </c>
      <c r="C452" s="118">
        <v>0.0013507333363739467</v>
      </c>
      <c r="D452" s="84" t="s">
        <v>3935</v>
      </c>
      <c r="E452" s="84" t="b">
        <v>0</v>
      </c>
      <c r="F452" s="84" t="b">
        <v>0</v>
      </c>
      <c r="G452" s="84" t="b">
        <v>0</v>
      </c>
    </row>
    <row r="453" spans="1:7" ht="15">
      <c r="A453" s="84" t="s">
        <v>3645</v>
      </c>
      <c r="B453" s="84">
        <v>3</v>
      </c>
      <c r="C453" s="118">
        <v>0.0013507333363739467</v>
      </c>
      <c r="D453" s="84" t="s">
        <v>3935</v>
      </c>
      <c r="E453" s="84" t="b">
        <v>0</v>
      </c>
      <c r="F453" s="84" t="b">
        <v>0</v>
      </c>
      <c r="G453" s="84" t="b">
        <v>0</v>
      </c>
    </row>
    <row r="454" spans="1:7" ht="15">
      <c r="A454" s="84" t="s">
        <v>3646</v>
      </c>
      <c r="B454" s="84">
        <v>3</v>
      </c>
      <c r="C454" s="118">
        <v>0.0013507333363739467</v>
      </c>
      <c r="D454" s="84" t="s">
        <v>3935</v>
      </c>
      <c r="E454" s="84" t="b">
        <v>0</v>
      </c>
      <c r="F454" s="84" t="b">
        <v>0</v>
      </c>
      <c r="G454" s="84" t="b">
        <v>0</v>
      </c>
    </row>
    <row r="455" spans="1:7" ht="15">
      <c r="A455" s="84" t="s">
        <v>3647</v>
      </c>
      <c r="B455" s="84">
        <v>3</v>
      </c>
      <c r="C455" s="118">
        <v>0.0013507333363739467</v>
      </c>
      <c r="D455" s="84" t="s">
        <v>3935</v>
      </c>
      <c r="E455" s="84" t="b">
        <v>0</v>
      </c>
      <c r="F455" s="84" t="b">
        <v>0</v>
      </c>
      <c r="G455" s="84" t="b">
        <v>0</v>
      </c>
    </row>
    <row r="456" spans="1:7" ht="15">
      <c r="A456" s="84" t="s">
        <v>3648</v>
      </c>
      <c r="B456" s="84">
        <v>3</v>
      </c>
      <c r="C456" s="118">
        <v>0.0013507333363739467</v>
      </c>
      <c r="D456" s="84" t="s">
        <v>3935</v>
      </c>
      <c r="E456" s="84" t="b">
        <v>0</v>
      </c>
      <c r="F456" s="84" t="b">
        <v>0</v>
      </c>
      <c r="G456" s="84" t="b">
        <v>0</v>
      </c>
    </row>
    <row r="457" spans="1:7" ht="15">
      <c r="A457" s="84" t="s">
        <v>3649</v>
      </c>
      <c r="B457" s="84">
        <v>3</v>
      </c>
      <c r="C457" s="118">
        <v>0.0013507333363739467</v>
      </c>
      <c r="D457" s="84" t="s">
        <v>3935</v>
      </c>
      <c r="E457" s="84" t="b">
        <v>0</v>
      </c>
      <c r="F457" s="84" t="b">
        <v>0</v>
      </c>
      <c r="G457" s="84" t="b">
        <v>0</v>
      </c>
    </row>
    <row r="458" spans="1:7" ht="15">
      <c r="A458" s="84" t="s">
        <v>3650</v>
      </c>
      <c r="B458" s="84">
        <v>3</v>
      </c>
      <c r="C458" s="118">
        <v>0.0013507333363739467</v>
      </c>
      <c r="D458" s="84" t="s">
        <v>3935</v>
      </c>
      <c r="E458" s="84" t="b">
        <v>0</v>
      </c>
      <c r="F458" s="84" t="b">
        <v>0</v>
      </c>
      <c r="G458" s="84" t="b">
        <v>0</v>
      </c>
    </row>
    <row r="459" spans="1:7" ht="15">
      <c r="A459" s="84" t="s">
        <v>3651</v>
      </c>
      <c r="B459" s="84">
        <v>3</v>
      </c>
      <c r="C459" s="118">
        <v>0.0013507333363739467</v>
      </c>
      <c r="D459" s="84" t="s">
        <v>3935</v>
      </c>
      <c r="E459" s="84" t="b">
        <v>0</v>
      </c>
      <c r="F459" s="84" t="b">
        <v>0</v>
      </c>
      <c r="G459" s="84" t="b">
        <v>0</v>
      </c>
    </row>
    <row r="460" spans="1:7" ht="15">
      <c r="A460" s="84" t="s">
        <v>2676</v>
      </c>
      <c r="B460" s="84">
        <v>3</v>
      </c>
      <c r="C460" s="118">
        <v>0.0013507333363739467</v>
      </c>
      <c r="D460" s="84" t="s">
        <v>3935</v>
      </c>
      <c r="E460" s="84" t="b">
        <v>0</v>
      </c>
      <c r="F460" s="84" t="b">
        <v>0</v>
      </c>
      <c r="G460" s="84" t="b">
        <v>0</v>
      </c>
    </row>
    <row r="461" spans="1:7" ht="15">
      <c r="A461" s="84" t="s">
        <v>3652</v>
      </c>
      <c r="B461" s="84">
        <v>3</v>
      </c>
      <c r="C461" s="118">
        <v>0.0013507333363739467</v>
      </c>
      <c r="D461" s="84" t="s">
        <v>3935</v>
      </c>
      <c r="E461" s="84" t="b">
        <v>0</v>
      </c>
      <c r="F461" s="84" t="b">
        <v>0</v>
      </c>
      <c r="G461" s="84" t="b">
        <v>0</v>
      </c>
    </row>
    <row r="462" spans="1:7" ht="15">
      <c r="A462" s="84" t="s">
        <v>3653</v>
      </c>
      <c r="B462" s="84">
        <v>3</v>
      </c>
      <c r="C462" s="118">
        <v>0.0013507333363739467</v>
      </c>
      <c r="D462" s="84" t="s">
        <v>3935</v>
      </c>
      <c r="E462" s="84" t="b">
        <v>0</v>
      </c>
      <c r="F462" s="84" t="b">
        <v>0</v>
      </c>
      <c r="G462" s="84" t="b">
        <v>0</v>
      </c>
    </row>
    <row r="463" spans="1:7" ht="15">
      <c r="A463" s="84" t="s">
        <v>3654</v>
      </c>
      <c r="B463" s="84">
        <v>3</v>
      </c>
      <c r="C463" s="118">
        <v>0.0013507333363739467</v>
      </c>
      <c r="D463" s="84" t="s">
        <v>3935</v>
      </c>
      <c r="E463" s="84" t="b">
        <v>0</v>
      </c>
      <c r="F463" s="84" t="b">
        <v>0</v>
      </c>
      <c r="G463" s="84" t="b">
        <v>0</v>
      </c>
    </row>
    <row r="464" spans="1:7" ht="15">
      <c r="A464" s="84" t="s">
        <v>3655</v>
      </c>
      <c r="B464" s="84">
        <v>3</v>
      </c>
      <c r="C464" s="118">
        <v>0.0013507333363739467</v>
      </c>
      <c r="D464" s="84" t="s">
        <v>3935</v>
      </c>
      <c r="E464" s="84" t="b">
        <v>0</v>
      </c>
      <c r="F464" s="84" t="b">
        <v>0</v>
      </c>
      <c r="G464" s="84" t="b">
        <v>0</v>
      </c>
    </row>
    <row r="465" spans="1:7" ht="15">
      <c r="A465" s="84" t="s">
        <v>3656</v>
      </c>
      <c r="B465" s="84">
        <v>3</v>
      </c>
      <c r="C465" s="118">
        <v>0.0013507333363739467</v>
      </c>
      <c r="D465" s="84" t="s">
        <v>3935</v>
      </c>
      <c r="E465" s="84" t="b">
        <v>0</v>
      </c>
      <c r="F465" s="84" t="b">
        <v>0</v>
      </c>
      <c r="G465" s="84" t="b">
        <v>0</v>
      </c>
    </row>
    <row r="466" spans="1:7" ht="15">
      <c r="A466" s="84" t="s">
        <v>3657</v>
      </c>
      <c r="B466" s="84">
        <v>3</v>
      </c>
      <c r="C466" s="118">
        <v>0.0013507333363739467</v>
      </c>
      <c r="D466" s="84" t="s">
        <v>3935</v>
      </c>
      <c r="E466" s="84" t="b">
        <v>0</v>
      </c>
      <c r="F466" s="84" t="b">
        <v>0</v>
      </c>
      <c r="G466" s="84" t="b">
        <v>0</v>
      </c>
    </row>
    <row r="467" spans="1:7" ht="15">
      <c r="A467" s="84" t="s">
        <v>3658</v>
      </c>
      <c r="B467" s="84">
        <v>3</v>
      </c>
      <c r="C467" s="118">
        <v>0.001473473526236178</v>
      </c>
      <c r="D467" s="84" t="s">
        <v>3935</v>
      </c>
      <c r="E467" s="84" t="b">
        <v>0</v>
      </c>
      <c r="F467" s="84" t="b">
        <v>0</v>
      </c>
      <c r="G467" s="84" t="b">
        <v>0</v>
      </c>
    </row>
    <row r="468" spans="1:7" ht="15">
      <c r="A468" s="84" t="s">
        <v>3659</v>
      </c>
      <c r="B468" s="84">
        <v>2</v>
      </c>
      <c r="C468" s="118">
        <v>0.0009823156841574521</v>
      </c>
      <c r="D468" s="84" t="s">
        <v>3935</v>
      </c>
      <c r="E468" s="84" t="b">
        <v>0</v>
      </c>
      <c r="F468" s="84" t="b">
        <v>0</v>
      </c>
      <c r="G468" s="84" t="b">
        <v>0</v>
      </c>
    </row>
    <row r="469" spans="1:7" ht="15">
      <c r="A469" s="84" t="s">
        <v>3660</v>
      </c>
      <c r="B469" s="84">
        <v>2</v>
      </c>
      <c r="C469" s="118">
        <v>0.0009823156841574521</v>
      </c>
      <c r="D469" s="84" t="s">
        <v>3935</v>
      </c>
      <c r="E469" s="84" t="b">
        <v>0</v>
      </c>
      <c r="F469" s="84" t="b">
        <v>0</v>
      </c>
      <c r="G469" s="84" t="b">
        <v>0</v>
      </c>
    </row>
    <row r="470" spans="1:7" ht="15">
      <c r="A470" s="84" t="s">
        <v>3661</v>
      </c>
      <c r="B470" s="84">
        <v>2</v>
      </c>
      <c r="C470" s="118">
        <v>0.0009823156841574521</v>
      </c>
      <c r="D470" s="84" t="s">
        <v>3935</v>
      </c>
      <c r="E470" s="84" t="b">
        <v>0</v>
      </c>
      <c r="F470" s="84" t="b">
        <v>0</v>
      </c>
      <c r="G470" s="84" t="b">
        <v>0</v>
      </c>
    </row>
    <row r="471" spans="1:7" ht="15">
      <c r="A471" s="84" t="s">
        <v>3662</v>
      </c>
      <c r="B471" s="84">
        <v>2</v>
      </c>
      <c r="C471" s="118">
        <v>0.0009823156841574521</v>
      </c>
      <c r="D471" s="84" t="s">
        <v>3935</v>
      </c>
      <c r="E471" s="84" t="b">
        <v>0</v>
      </c>
      <c r="F471" s="84" t="b">
        <v>0</v>
      </c>
      <c r="G471" s="84" t="b">
        <v>0</v>
      </c>
    </row>
    <row r="472" spans="1:7" ht="15">
      <c r="A472" s="84" t="s">
        <v>3663</v>
      </c>
      <c r="B472" s="84">
        <v>2</v>
      </c>
      <c r="C472" s="118">
        <v>0.0009823156841574521</v>
      </c>
      <c r="D472" s="84" t="s">
        <v>3935</v>
      </c>
      <c r="E472" s="84" t="b">
        <v>0</v>
      </c>
      <c r="F472" s="84" t="b">
        <v>0</v>
      </c>
      <c r="G472" s="84" t="b">
        <v>0</v>
      </c>
    </row>
    <row r="473" spans="1:7" ht="15">
      <c r="A473" s="84" t="s">
        <v>3664</v>
      </c>
      <c r="B473" s="84">
        <v>2</v>
      </c>
      <c r="C473" s="118">
        <v>0.0009823156841574521</v>
      </c>
      <c r="D473" s="84" t="s">
        <v>3935</v>
      </c>
      <c r="E473" s="84" t="b">
        <v>0</v>
      </c>
      <c r="F473" s="84" t="b">
        <v>0</v>
      </c>
      <c r="G473" s="84" t="b">
        <v>0</v>
      </c>
    </row>
    <row r="474" spans="1:7" ht="15">
      <c r="A474" s="84" t="s">
        <v>3665</v>
      </c>
      <c r="B474" s="84">
        <v>2</v>
      </c>
      <c r="C474" s="118">
        <v>0.0009823156841574521</v>
      </c>
      <c r="D474" s="84" t="s">
        <v>3935</v>
      </c>
      <c r="E474" s="84" t="b">
        <v>0</v>
      </c>
      <c r="F474" s="84" t="b">
        <v>0</v>
      </c>
      <c r="G474" s="84" t="b">
        <v>0</v>
      </c>
    </row>
    <row r="475" spans="1:7" ht="15">
      <c r="A475" s="84" t="s">
        <v>3666</v>
      </c>
      <c r="B475" s="84">
        <v>2</v>
      </c>
      <c r="C475" s="118">
        <v>0.0009823156841574521</v>
      </c>
      <c r="D475" s="84" t="s">
        <v>3935</v>
      </c>
      <c r="E475" s="84" t="b">
        <v>0</v>
      </c>
      <c r="F475" s="84" t="b">
        <v>0</v>
      </c>
      <c r="G475" s="84" t="b">
        <v>0</v>
      </c>
    </row>
    <row r="476" spans="1:7" ht="15">
      <c r="A476" s="84" t="s">
        <v>3667</v>
      </c>
      <c r="B476" s="84">
        <v>2</v>
      </c>
      <c r="C476" s="118">
        <v>0.0009823156841574521</v>
      </c>
      <c r="D476" s="84" t="s">
        <v>3935</v>
      </c>
      <c r="E476" s="84" t="b">
        <v>0</v>
      </c>
      <c r="F476" s="84" t="b">
        <v>0</v>
      </c>
      <c r="G476" s="84" t="b">
        <v>0</v>
      </c>
    </row>
    <row r="477" spans="1:7" ht="15">
      <c r="A477" s="84" t="s">
        <v>3668</v>
      </c>
      <c r="B477" s="84">
        <v>2</v>
      </c>
      <c r="C477" s="118">
        <v>0.0009823156841574521</v>
      </c>
      <c r="D477" s="84" t="s">
        <v>3935</v>
      </c>
      <c r="E477" s="84" t="b">
        <v>0</v>
      </c>
      <c r="F477" s="84" t="b">
        <v>0</v>
      </c>
      <c r="G477" s="84" t="b">
        <v>0</v>
      </c>
    </row>
    <row r="478" spans="1:7" ht="15">
      <c r="A478" s="84" t="s">
        <v>3669</v>
      </c>
      <c r="B478" s="84">
        <v>2</v>
      </c>
      <c r="C478" s="118">
        <v>0.0009823156841574521</v>
      </c>
      <c r="D478" s="84" t="s">
        <v>3935</v>
      </c>
      <c r="E478" s="84" t="b">
        <v>0</v>
      </c>
      <c r="F478" s="84" t="b">
        <v>0</v>
      </c>
      <c r="G478" s="84" t="b">
        <v>0</v>
      </c>
    </row>
    <row r="479" spans="1:7" ht="15">
      <c r="A479" s="84" t="s">
        <v>3670</v>
      </c>
      <c r="B479" s="84">
        <v>2</v>
      </c>
      <c r="C479" s="118">
        <v>0.0009823156841574521</v>
      </c>
      <c r="D479" s="84" t="s">
        <v>3935</v>
      </c>
      <c r="E479" s="84" t="b">
        <v>0</v>
      </c>
      <c r="F479" s="84" t="b">
        <v>0</v>
      </c>
      <c r="G479" s="84" t="b">
        <v>0</v>
      </c>
    </row>
    <row r="480" spans="1:7" ht="15">
      <c r="A480" s="84" t="s">
        <v>3671</v>
      </c>
      <c r="B480" s="84">
        <v>2</v>
      </c>
      <c r="C480" s="118">
        <v>0.0011221995111388558</v>
      </c>
      <c r="D480" s="84" t="s">
        <v>3935</v>
      </c>
      <c r="E480" s="84" t="b">
        <v>0</v>
      </c>
      <c r="F480" s="84" t="b">
        <v>0</v>
      </c>
      <c r="G480" s="84" t="b">
        <v>0</v>
      </c>
    </row>
    <row r="481" spans="1:7" ht="15">
      <c r="A481" s="84" t="s">
        <v>3672</v>
      </c>
      <c r="B481" s="84">
        <v>2</v>
      </c>
      <c r="C481" s="118">
        <v>0.0009823156841574521</v>
      </c>
      <c r="D481" s="84" t="s">
        <v>3935</v>
      </c>
      <c r="E481" s="84" t="b">
        <v>0</v>
      </c>
      <c r="F481" s="84" t="b">
        <v>0</v>
      </c>
      <c r="G481" s="84" t="b">
        <v>0</v>
      </c>
    </row>
    <row r="482" spans="1:7" ht="15">
      <c r="A482" s="84" t="s">
        <v>3673</v>
      </c>
      <c r="B482" s="84">
        <v>2</v>
      </c>
      <c r="C482" s="118">
        <v>0.0009823156841574521</v>
      </c>
      <c r="D482" s="84" t="s">
        <v>3935</v>
      </c>
      <c r="E482" s="84" t="b">
        <v>0</v>
      </c>
      <c r="F482" s="84" t="b">
        <v>0</v>
      </c>
      <c r="G482" s="84" t="b">
        <v>0</v>
      </c>
    </row>
    <row r="483" spans="1:7" ht="15">
      <c r="A483" s="84" t="s">
        <v>3674</v>
      </c>
      <c r="B483" s="84">
        <v>2</v>
      </c>
      <c r="C483" s="118">
        <v>0.0009823156841574521</v>
      </c>
      <c r="D483" s="84" t="s">
        <v>3935</v>
      </c>
      <c r="E483" s="84" t="b">
        <v>0</v>
      </c>
      <c r="F483" s="84" t="b">
        <v>0</v>
      </c>
      <c r="G483" s="84" t="b">
        <v>0</v>
      </c>
    </row>
    <row r="484" spans="1:7" ht="15">
      <c r="A484" s="84" t="s">
        <v>3675</v>
      </c>
      <c r="B484" s="84">
        <v>2</v>
      </c>
      <c r="C484" s="118">
        <v>0.0009823156841574521</v>
      </c>
      <c r="D484" s="84" t="s">
        <v>3935</v>
      </c>
      <c r="E484" s="84" t="b">
        <v>0</v>
      </c>
      <c r="F484" s="84" t="b">
        <v>0</v>
      </c>
      <c r="G484" s="84" t="b">
        <v>0</v>
      </c>
    </row>
    <row r="485" spans="1:7" ht="15">
      <c r="A485" s="84" t="s">
        <v>3676</v>
      </c>
      <c r="B485" s="84">
        <v>2</v>
      </c>
      <c r="C485" s="118">
        <v>0.0009823156841574521</v>
      </c>
      <c r="D485" s="84" t="s">
        <v>3935</v>
      </c>
      <c r="E485" s="84" t="b">
        <v>0</v>
      </c>
      <c r="F485" s="84" t="b">
        <v>0</v>
      </c>
      <c r="G485" s="84" t="b">
        <v>0</v>
      </c>
    </row>
    <row r="486" spans="1:7" ht="15">
      <c r="A486" s="84" t="s">
        <v>3677</v>
      </c>
      <c r="B486" s="84">
        <v>2</v>
      </c>
      <c r="C486" s="118">
        <v>0.0009823156841574521</v>
      </c>
      <c r="D486" s="84" t="s">
        <v>3935</v>
      </c>
      <c r="E486" s="84" t="b">
        <v>0</v>
      </c>
      <c r="F486" s="84" t="b">
        <v>0</v>
      </c>
      <c r="G486" s="84" t="b">
        <v>0</v>
      </c>
    </row>
    <row r="487" spans="1:7" ht="15">
      <c r="A487" s="84" t="s">
        <v>3678</v>
      </c>
      <c r="B487" s="84">
        <v>2</v>
      </c>
      <c r="C487" s="118">
        <v>0.0009823156841574521</v>
      </c>
      <c r="D487" s="84" t="s">
        <v>3935</v>
      </c>
      <c r="E487" s="84" t="b">
        <v>0</v>
      </c>
      <c r="F487" s="84" t="b">
        <v>0</v>
      </c>
      <c r="G487" s="84" t="b">
        <v>0</v>
      </c>
    </row>
    <row r="488" spans="1:7" ht="15">
      <c r="A488" s="84" t="s">
        <v>3679</v>
      </c>
      <c r="B488" s="84">
        <v>2</v>
      </c>
      <c r="C488" s="118">
        <v>0.0009823156841574521</v>
      </c>
      <c r="D488" s="84" t="s">
        <v>3935</v>
      </c>
      <c r="E488" s="84" t="b">
        <v>0</v>
      </c>
      <c r="F488" s="84" t="b">
        <v>0</v>
      </c>
      <c r="G488" s="84" t="b">
        <v>0</v>
      </c>
    </row>
    <row r="489" spans="1:7" ht="15">
      <c r="A489" s="84" t="s">
        <v>3680</v>
      </c>
      <c r="B489" s="84">
        <v>2</v>
      </c>
      <c r="C489" s="118">
        <v>0.0009823156841574521</v>
      </c>
      <c r="D489" s="84" t="s">
        <v>3935</v>
      </c>
      <c r="E489" s="84" t="b">
        <v>0</v>
      </c>
      <c r="F489" s="84" t="b">
        <v>0</v>
      </c>
      <c r="G489" s="84" t="b">
        <v>0</v>
      </c>
    </row>
    <row r="490" spans="1:7" ht="15">
      <c r="A490" s="84" t="s">
        <v>3681</v>
      </c>
      <c r="B490" s="84">
        <v>2</v>
      </c>
      <c r="C490" s="118">
        <v>0.0009823156841574521</v>
      </c>
      <c r="D490" s="84" t="s">
        <v>3935</v>
      </c>
      <c r="E490" s="84" t="b">
        <v>0</v>
      </c>
      <c r="F490" s="84" t="b">
        <v>0</v>
      </c>
      <c r="G490" s="84" t="b">
        <v>0</v>
      </c>
    </row>
    <row r="491" spans="1:7" ht="15">
      <c r="A491" s="84" t="s">
        <v>3682</v>
      </c>
      <c r="B491" s="84">
        <v>2</v>
      </c>
      <c r="C491" s="118">
        <v>0.0009823156841574521</v>
      </c>
      <c r="D491" s="84" t="s">
        <v>3935</v>
      </c>
      <c r="E491" s="84" t="b">
        <v>0</v>
      </c>
      <c r="F491" s="84" t="b">
        <v>0</v>
      </c>
      <c r="G491" s="84" t="b">
        <v>0</v>
      </c>
    </row>
    <row r="492" spans="1:7" ht="15">
      <c r="A492" s="84" t="s">
        <v>3683</v>
      </c>
      <c r="B492" s="84">
        <v>2</v>
      </c>
      <c r="C492" s="118">
        <v>0.0009823156841574521</v>
      </c>
      <c r="D492" s="84" t="s">
        <v>3935</v>
      </c>
      <c r="E492" s="84" t="b">
        <v>0</v>
      </c>
      <c r="F492" s="84" t="b">
        <v>0</v>
      </c>
      <c r="G492" s="84" t="b">
        <v>0</v>
      </c>
    </row>
    <row r="493" spans="1:7" ht="15">
      <c r="A493" s="84" t="s">
        <v>3684</v>
      </c>
      <c r="B493" s="84">
        <v>2</v>
      </c>
      <c r="C493" s="118">
        <v>0.0009823156841574521</v>
      </c>
      <c r="D493" s="84" t="s">
        <v>3935</v>
      </c>
      <c r="E493" s="84" t="b">
        <v>0</v>
      </c>
      <c r="F493" s="84" t="b">
        <v>0</v>
      </c>
      <c r="G493" s="84" t="b">
        <v>0</v>
      </c>
    </row>
    <row r="494" spans="1:7" ht="15">
      <c r="A494" s="84" t="s">
        <v>3685</v>
      </c>
      <c r="B494" s="84">
        <v>2</v>
      </c>
      <c r="C494" s="118">
        <v>0.0009823156841574521</v>
      </c>
      <c r="D494" s="84" t="s">
        <v>3935</v>
      </c>
      <c r="E494" s="84" t="b">
        <v>0</v>
      </c>
      <c r="F494" s="84" t="b">
        <v>0</v>
      </c>
      <c r="G494" s="84" t="b">
        <v>0</v>
      </c>
    </row>
    <row r="495" spans="1:7" ht="15">
      <c r="A495" s="84" t="s">
        <v>3686</v>
      </c>
      <c r="B495" s="84">
        <v>2</v>
      </c>
      <c r="C495" s="118">
        <v>0.0009823156841574521</v>
      </c>
      <c r="D495" s="84" t="s">
        <v>3935</v>
      </c>
      <c r="E495" s="84" t="b">
        <v>0</v>
      </c>
      <c r="F495" s="84" t="b">
        <v>0</v>
      </c>
      <c r="G495" s="84" t="b">
        <v>0</v>
      </c>
    </row>
    <row r="496" spans="1:7" ht="15">
      <c r="A496" s="84" t="s">
        <v>3687</v>
      </c>
      <c r="B496" s="84">
        <v>2</v>
      </c>
      <c r="C496" s="118">
        <v>0.0009823156841574521</v>
      </c>
      <c r="D496" s="84" t="s">
        <v>3935</v>
      </c>
      <c r="E496" s="84" t="b">
        <v>0</v>
      </c>
      <c r="F496" s="84" t="b">
        <v>0</v>
      </c>
      <c r="G496" s="84" t="b">
        <v>0</v>
      </c>
    </row>
    <row r="497" spans="1:7" ht="15">
      <c r="A497" s="84" t="s">
        <v>3688</v>
      </c>
      <c r="B497" s="84">
        <v>2</v>
      </c>
      <c r="C497" s="118">
        <v>0.0009823156841574521</v>
      </c>
      <c r="D497" s="84" t="s">
        <v>3935</v>
      </c>
      <c r="E497" s="84" t="b">
        <v>0</v>
      </c>
      <c r="F497" s="84" t="b">
        <v>0</v>
      </c>
      <c r="G497" s="84" t="b">
        <v>0</v>
      </c>
    </row>
    <row r="498" spans="1:7" ht="15">
      <c r="A498" s="84" t="s">
        <v>3689</v>
      </c>
      <c r="B498" s="84">
        <v>2</v>
      </c>
      <c r="C498" s="118">
        <v>0.0009823156841574521</v>
      </c>
      <c r="D498" s="84" t="s">
        <v>3935</v>
      </c>
      <c r="E498" s="84" t="b">
        <v>0</v>
      </c>
      <c r="F498" s="84" t="b">
        <v>0</v>
      </c>
      <c r="G498" s="84" t="b">
        <v>0</v>
      </c>
    </row>
    <row r="499" spans="1:7" ht="15">
      <c r="A499" s="84" t="s">
        <v>3690</v>
      </c>
      <c r="B499" s="84">
        <v>2</v>
      </c>
      <c r="C499" s="118">
        <v>0.0009823156841574521</v>
      </c>
      <c r="D499" s="84" t="s">
        <v>3935</v>
      </c>
      <c r="E499" s="84" t="b">
        <v>0</v>
      </c>
      <c r="F499" s="84" t="b">
        <v>0</v>
      </c>
      <c r="G499" s="84" t="b">
        <v>0</v>
      </c>
    </row>
    <row r="500" spans="1:7" ht="15">
      <c r="A500" s="84" t="s">
        <v>3691</v>
      </c>
      <c r="B500" s="84">
        <v>2</v>
      </c>
      <c r="C500" s="118">
        <v>0.0009823156841574521</v>
      </c>
      <c r="D500" s="84" t="s">
        <v>3935</v>
      </c>
      <c r="E500" s="84" t="b">
        <v>0</v>
      </c>
      <c r="F500" s="84" t="b">
        <v>0</v>
      </c>
      <c r="G500" s="84" t="b">
        <v>0</v>
      </c>
    </row>
    <row r="501" spans="1:7" ht="15">
      <c r="A501" s="84" t="s">
        <v>3692</v>
      </c>
      <c r="B501" s="84">
        <v>2</v>
      </c>
      <c r="C501" s="118">
        <v>0.0009823156841574521</v>
      </c>
      <c r="D501" s="84" t="s">
        <v>3935</v>
      </c>
      <c r="E501" s="84" t="b">
        <v>0</v>
      </c>
      <c r="F501" s="84" t="b">
        <v>0</v>
      </c>
      <c r="G501" s="84" t="b">
        <v>0</v>
      </c>
    </row>
    <row r="502" spans="1:7" ht="15">
      <c r="A502" s="84" t="s">
        <v>3693</v>
      </c>
      <c r="B502" s="84">
        <v>2</v>
      </c>
      <c r="C502" s="118">
        <v>0.0009823156841574521</v>
      </c>
      <c r="D502" s="84" t="s">
        <v>3935</v>
      </c>
      <c r="E502" s="84" t="b">
        <v>0</v>
      </c>
      <c r="F502" s="84" t="b">
        <v>0</v>
      </c>
      <c r="G502" s="84" t="b">
        <v>0</v>
      </c>
    </row>
    <row r="503" spans="1:7" ht="15">
      <c r="A503" s="84" t="s">
        <v>3694</v>
      </c>
      <c r="B503" s="84">
        <v>2</v>
      </c>
      <c r="C503" s="118">
        <v>0.0009823156841574521</v>
      </c>
      <c r="D503" s="84" t="s">
        <v>3935</v>
      </c>
      <c r="E503" s="84" t="b">
        <v>0</v>
      </c>
      <c r="F503" s="84" t="b">
        <v>0</v>
      </c>
      <c r="G503" s="84" t="b">
        <v>0</v>
      </c>
    </row>
    <row r="504" spans="1:7" ht="15">
      <c r="A504" s="84" t="s">
        <v>3695</v>
      </c>
      <c r="B504" s="84">
        <v>2</v>
      </c>
      <c r="C504" s="118">
        <v>0.0009823156841574521</v>
      </c>
      <c r="D504" s="84" t="s">
        <v>3935</v>
      </c>
      <c r="E504" s="84" t="b">
        <v>0</v>
      </c>
      <c r="F504" s="84" t="b">
        <v>0</v>
      </c>
      <c r="G504" s="84" t="b">
        <v>0</v>
      </c>
    </row>
    <row r="505" spans="1:7" ht="15">
      <c r="A505" s="84" t="s">
        <v>3696</v>
      </c>
      <c r="B505" s="84">
        <v>2</v>
      </c>
      <c r="C505" s="118">
        <v>0.0009823156841574521</v>
      </c>
      <c r="D505" s="84" t="s">
        <v>3935</v>
      </c>
      <c r="E505" s="84" t="b">
        <v>0</v>
      </c>
      <c r="F505" s="84" t="b">
        <v>0</v>
      </c>
      <c r="G505" s="84" t="b">
        <v>0</v>
      </c>
    </row>
    <row r="506" spans="1:7" ht="15">
      <c r="A506" s="84" t="s">
        <v>3697</v>
      </c>
      <c r="B506" s="84">
        <v>2</v>
      </c>
      <c r="C506" s="118">
        <v>0.0009823156841574521</v>
      </c>
      <c r="D506" s="84" t="s">
        <v>3935</v>
      </c>
      <c r="E506" s="84" t="b">
        <v>0</v>
      </c>
      <c r="F506" s="84" t="b">
        <v>0</v>
      </c>
      <c r="G506" s="84" t="b">
        <v>0</v>
      </c>
    </row>
    <row r="507" spans="1:7" ht="15">
      <c r="A507" s="84" t="s">
        <v>3698</v>
      </c>
      <c r="B507" s="84">
        <v>2</v>
      </c>
      <c r="C507" s="118">
        <v>0.0011221995111388558</v>
      </c>
      <c r="D507" s="84" t="s">
        <v>3935</v>
      </c>
      <c r="E507" s="84" t="b">
        <v>0</v>
      </c>
      <c r="F507" s="84" t="b">
        <v>0</v>
      </c>
      <c r="G507" s="84" t="b">
        <v>0</v>
      </c>
    </row>
    <row r="508" spans="1:7" ht="15">
      <c r="A508" s="84" t="s">
        <v>3699</v>
      </c>
      <c r="B508" s="84">
        <v>2</v>
      </c>
      <c r="C508" s="118">
        <v>0.0009823156841574521</v>
      </c>
      <c r="D508" s="84" t="s">
        <v>3935</v>
      </c>
      <c r="E508" s="84" t="b">
        <v>0</v>
      </c>
      <c r="F508" s="84" t="b">
        <v>0</v>
      </c>
      <c r="G508" s="84" t="b">
        <v>0</v>
      </c>
    </row>
    <row r="509" spans="1:7" ht="15">
      <c r="A509" s="84" t="s">
        <v>3700</v>
      </c>
      <c r="B509" s="84">
        <v>2</v>
      </c>
      <c r="C509" s="118">
        <v>0.0009823156841574521</v>
      </c>
      <c r="D509" s="84" t="s">
        <v>3935</v>
      </c>
      <c r="E509" s="84" t="b">
        <v>0</v>
      </c>
      <c r="F509" s="84" t="b">
        <v>0</v>
      </c>
      <c r="G509" s="84" t="b">
        <v>0</v>
      </c>
    </row>
    <row r="510" spans="1:7" ht="15">
      <c r="A510" s="84" t="s">
        <v>3701</v>
      </c>
      <c r="B510" s="84">
        <v>2</v>
      </c>
      <c r="C510" s="118">
        <v>0.0009823156841574521</v>
      </c>
      <c r="D510" s="84" t="s">
        <v>3935</v>
      </c>
      <c r="E510" s="84" t="b">
        <v>0</v>
      </c>
      <c r="F510" s="84" t="b">
        <v>0</v>
      </c>
      <c r="G510" s="84" t="b">
        <v>0</v>
      </c>
    </row>
    <row r="511" spans="1:7" ht="15">
      <c r="A511" s="84" t="s">
        <v>3702</v>
      </c>
      <c r="B511" s="84">
        <v>2</v>
      </c>
      <c r="C511" s="118">
        <v>0.0009823156841574521</v>
      </c>
      <c r="D511" s="84" t="s">
        <v>3935</v>
      </c>
      <c r="E511" s="84" t="b">
        <v>0</v>
      </c>
      <c r="F511" s="84" t="b">
        <v>0</v>
      </c>
      <c r="G511" s="84" t="b">
        <v>0</v>
      </c>
    </row>
    <row r="512" spans="1:7" ht="15">
      <c r="A512" s="84" t="s">
        <v>3703</v>
      </c>
      <c r="B512" s="84">
        <v>2</v>
      </c>
      <c r="C512" s="118">
        <v>0.0009823156841574521</v>
      </c>
      <c r="D512" s="84" t="s">
        <v>3935</v>
      </c>
      <c r="E512" s="84" t="b">
        <v>0</v>
      </c>
      <c r="F512" s="84" t="b">
        <v>0</v>
      </c>
      <c r="G512" s="84" t="b">
        <v>0</v>
      </c>
    </row>
    <row r="513" spans="1:7" ht="15">
      <c r="A513" s="84" t="s">
        <v>3704</v>
      </c>
      <c r="B513" s="84">
        <v>2</v>
      </c>
      <c r="C513" s="118">
        <v>0.0009823156841574521</v>
      </c>
      <c r="D513" s="84" t="s">
        <v>3935</v>
      </c>
      <c r="E513" s="84" t="b">
        <v>0</v>
      </c>
      <c r="F513" s="84" t="b">
        <v>0</v>
      </c>
      <c r="G513" s="84" t="b">
        <v>0</v>
      </c>
    </row>
    <row r="514" spans="1:7" ht="15">
      <c r="A514" s="84" t="s">
        <v>3705</v>
      </c>
      <c r="B514" s="84">
        <v>2</v>
      </c>
      <c r="C514" s="118">
        <v>0.0009823156841574521</v>
      </c>
      <c r="D514" s="84" t="s">
        <v>3935</v>
      </c>
      <c r="E514" s="84" t="b">
        <v>0</v>
      </c>
      <c r="F514" s="84" t="b">
        <v>0</v>
      </c>
      <c r="G514" s="84" t="b">
        <v>0</v>
      </c>
    </row>
    <row r="515" spans="1:7" ht="15">
      <c r="A515" s="84" t="s">
        <v>3706</v>
      </c>
      <c r="B515" s="84">
        <v>2</v>
      </c>
      <c r="C515" s="118">
        <v>0.0009823156841574521</v>
      </c>
      <c r="D515" s="84" t="s">
        <v>3935</v>
      </c>
      <c r="E515" s="84" t="b">
        <v>0</v>
      </c>
      <c r="F515" s="84" t="b">
        <v>0</v>
      </c>
      <c r="G515" s="84" t="b">
        <v>0</v>
      </c>
    </row>
    <row r="516" spans="1:7" ht="15">
      <c r="A516" s="84" t="s">
        <v>3707</v>
      </c>
      <c r="B516" s="84">
        <v>2</v>
      </c>
      <c r="C516" s="118">
        <v>0.0009823156841574521</v>
      </c>
      <c r="D516" s="84" t="s">
        <v>3935</v>
      </c>
      <c r="E516" s="84" t="b">
        <v>0</v>
      </c>
      <c r="F516" s="84" t="b">
        <v>0</v>
      </c>
      <c r="G516" s="84" t="b">
        <v>0</v>
      </c>
    </row>
    <row r="517" spans="1:7" ht="15">
      <c r="A517" s="84" t="s">
        <v>3708</v>
      </c>
      <c r="B517" s="84">
        <v>2</v>
      </c>
      <c r="C517" s="118">
        <v>0.0009823156841574521</v>
      </c>
      <c r="D517" s="84" t="s">
        <v>3935</v>
      </c>
      <c r="E517" s="84" t="b">
        <v>0</v>
      </c>
      <c r="F517" s="84" t="b">
        <v>0</v>
      </c>
      <c r="G517" s="84" t="b">
        <v>0</v>
      </c>
    </row>
    <row r="518" spans="1:7" ht="15">
      <c r="A518" s="84" t="s">
        <v>3709</v>
      </c>
      <c r="B518" s="84">
        <v>2</v>
      </c>
      <c r="C518" s="118">
        <v>0.0009823156841574521</v>
      </c>
      <c r="D518" s="84" t="s">
        <v>3935</v>
      </c>
      <c r="E518" s="84" t="b">
        <v>0</v>
      </c>
      <c r="F518" s="84" t="b">
        <v>0</v>
      </c>
      <c r="G518" s="84" t="b">
        <v>0</v>
      </c>
    </row>
    <row r="519" spans="1:7" ht="15">
      <c r="A519" s="84" t="s">
        <v>3710</v>
      </c>
      <c r="B519" s="84">
        <v>2</v>
      </c>
      <c r="C519" s="118">
        <v>0.0009823156841574521</v>
      </c>
      <c r="D519" s="84" t="s">
        <v>3935</v>
      </c>
      <c r="E519" s="84" t="b">
        <v>0</v>
      </c>
      <c r="F519" s="84" t="b">
        <v>0</v>
      </c>
      <c r="G519" s="84" t="b">
        <v>0</v>
      </c>
    </row>
    <row r="520" spans="1:7" ht="15">
      <c r="A520" s="84" t="s">
        <v>3711</v>
      </c>
      <c r="B520" s="84">
        <v>2</v>
      </c>
      <c r="C520" s="118">
        <v>0.0009823156841574521</v>
      </c>
      <c r="D520" s="84" t="s">
        <v>3935</v>
      </c>
      <c r="E520" s="84" t="b">
        <v>0</v>
      </c>
      <c r="F520" s="84" t="b">
        <v>0</v>
      </c>
      <c r="G520" s="84" t="b">
        <v>0</v>
      </c>
    </row>
    <row r="521" spans="1:7" ht="15">
      <c r="A521" s="84" t="s">
        <v>3712</v>
      </c>
      <c r="B521" s="84">
        <v>2</v>
      </c>
      <c r="C521" s="118">
        <v>0.0009823156841574521</v>
      </c>
      <c r="D521" s="84" t="s">
        <v>3935</v>
      </c>
      <c r="E521" s="84" t="b">
        <v>0</v>
      </c>
      <c r="F521" s="84" t="b">
        <v>0</v>
      </c>
      <c r="G521" s="84" t="b">
        <v>0</v>
      </c>
    </row>
    <row r="522" spans="1:7" ht="15">
      <c r="A522" s="84" t="s">
        <v>3713</v>
      </c>
      <c r="B522" s="84">
        <v>2</v>
      </c>
      <c r="C522" s="118">
        <v>0.0009823156841574521</v>
      </c>
      <c r="D522" s="84" t="s">
        <v>3935</v>
      </c>
      <c r="E522" s="84" t="b">
        <v>0</v>
      </c>
      <c r="F522" s="84" t="b">
        <v>0</v>
      </c>
      <c r="G522" s="84" t="b">
        <v>0</v>
      </c>
    </row>
    <row r="523" spans="1:7" ht="15">
      <c r="A523" s="84" t="s">
        <v>3714</v>
      </c>
      <c r="B523" s="84">
        <v>2</v>
      </c>
      <c r="C523" s="118">
        <v>0.0009823156841574521</v>
      </c>
      <c r="D523" s="84" t="s">
        <v>3935</v>
      </c>
      <c r="E523" s="84" t="b">
        <v>0</v>
      </c>
      <c r="F523" s="84" t="b">
        <v>0</v>
      </c>
      <c r="G523" s="84" t="b">
        <v>0</v>
      </c>
    </row>
    <row r="524" spans="1:7" ht="15">
      <c r="A524" s="84" t="s">
        <v>310</v>
      </c>
      <c r="B524" s="84">
        <v>2</v>
      </c>
      <c r="C524" s="118">
        <v>0.0009823156841574521</v>
      </c>
      <c r="D524" s="84" t="s">
        <v>3935</v>
      </c>
      <c r="E524" s="84" t="b">
        <v>0</v>
      </c>
      <c r="F524" s="84" t="b">
        <v>0</v>
      </c>
      <c r="G524" s="84" t="b">
        <v>0</v>
      </c>
    </row>
    <row r="525" spans="1:7" ht="15">
      <c r="A525" s="84" t="s">
        <v>3715</v>
      </c>
      <c r="B525" s="84">
        <v>2</v>
      </c>
      <c r="C525" s="118">
        <v>0.0009823156841574521</v>
      </c>
      <c r="D525" s="84" t="s">
        <v>3935</v>
      </c>
      <c r="E525" s="84" t="b">
        <v>0</v>
      </c>
      <c r="F525" s="84" t="b">
        <v>0</v>
      </c>
      <c r="G525" s="84" t="b">
        <v>0</v>
      </c>
    </row>
    <row r="526" spans="1:7" ht="15">
      <c r="A526" s="84" t="s">
        <v>3716</v>
      </c>
      <c r="B526" s="84">
        <v>2</v>
      </c>
      <c r="C526" s="118">
        <v>0.0009823156841574521</v>
      </c>
      <c r="D526" s="84" t="s">
        <v>3935</v>
      </c>
      <c r="E526" s="84" t="b">
        <v>0</v>
      </c>
      <c r="F526" s="84" t="b">
        <v>0</v>
      </c>
      <c r="G526" s="84" t="b">
        <v>0</v>
      </c>
    </row>
    <row r="527" spans="1:7" ht="15">
      <c r="A527" s="84" t="s">
        <v>3717</v>
      </c>
      <c r="B527" s="84">
        <v>2</v>
      </c>
      <c r="C527" s="118">
        <v>0.0009823156841574521</v>
      </c>
      <c r="D527" s="84" t="s">
        <v>3935</v>
      </c>
      <c r="E527" s="84" t="b">
        <v>0</v>
      </c>
      <c r="F527" s="84" t="b">
        <v>0</v>
      </c>
      <c r="G527" s="84" t="b">
        <v>0</v>
      </c>
    </row>
    <row r="528" spans="1:7" ht="15">
      <c r="A528" s="84" t="s">
        <v>3718</v>
      </c>
      <c r="B528" s="84">
        <v>2</v>
      </c>
      <c r="C528" s="118">
        <v>0.0009823156841574521</v>
      </c>
      <c r="D528" s="84" t="s">
        <v>3935</v>
      </c>
      <c r="E528" s="84" t="b">
        <v>0</v>
      </c>
      <c r="F528" s="84" t="b">
        <v>0</v>
      </c>
      <c r="G528" s="84" t="b">
        <v>0</v>
      </c>
    </row>
    <row r="529" spans="1:7" ht="15">
      <c r="A529" s="84" t="s">
        <v>3719</v>
      </c>
      <c r="B529" s="84">
        <v>2</v>
      </c>
      <c r="C529" s="118">
        <v>0.0009823156841574521</v>
      </c>
      <c r="D529" s="84" t="s">
        <v>3935</v>
      </c>
      <c r="E529" s="84" t="b">
        <v>0</v>
      </c>
      <c r="F529" s="84" t="b">
        <v>0</v>
      </c>
      <c r="G529" s="84" t="b">
        <v>0</v>
      </c>
    </row>
    <row r="530" spans="1:7" ht="15">
      <c r="A530" s="84" t="s">
        <v>3720</v>
      </c>
      <c r="B530" s="84">
        <v>2</v>
      </c>
      <c r="C530" s="118">
        <v>0.0009823156841574521</v>
      </c>
      <c r="D530" s="84" t="s">
        <v>3935</v>
      </c>
      <c r="E530" s="84" t="b">
        <v>0</v>
      </c>
      <c r="F530" s="84" t="b">
        <v>0</v>
      </c>
      <c r="G530" s="84" t="b">
        <v>0</v>
      </c>
    </row>
    <row r="531" spans="1:7" ht="15">
      <c r="A531" s="84" t="s">
        <v>3721</v>
      </c>
      <c r="B531" s="84">
        <v>2</v>
      </c>
      <c r="C531" s="118">
        <v>0.0009823156841574521</v>
      </c>
      <c r="D531" s="84" t="s">
        <v>3935</v>
      </c>
      <c r="E531" s="84" t="b">
        <v>0</v>
      </c>
      <c r="F531" s="84" t="b">
        <v>0</v>
      </c>
      <c r="G531" s="84" t="b">
        <v>0</v>
      </c>
    </row>
    <row r="532" spans="1:7" ht="15">
      <c r="A532" s="84" t="s">
        <v>3722</v>
      </c>
      <c r="B532" s="84">
        <v>2</v>
      </c>
      <c r="C532" s="118">
        <v>0.0009823156841574521</v>
      </c>
      <c r="D532" s="84" t="s">
        <v>3935</v>
      </c>
      <c r="E532" s="84" t="b">
        <v>0</v>
      </c>
      <c r="F532" s="84" t="b">
        <v>0</v>
      </c>
      <c r="G532" s="84" t="b">
        <v>0</v>
      </c>
    </row>
    <row r="533" spans="1:7" ht="15">
      <c r="A533" s="84" t="s">
        <v>3723</v>
      </c>
      <c r="B533" s="84">
        <v>2</v>
      </c>
      <c r="C533" s="118">
        <v>0.0009823156841574521</v>
      </c>
      <c r="D533" s="84" t="s">
        <v>3935</v>
      </c>
      <c r="E533" s="84" t="b">
        <v>0</v>
      </c>
      <c r="F533" s="84" t="b">
        <v>0</v>
      </c>
      <c r="G533" s="84" t="b">
        <v>0</v>
      </c>
    </row>
    <row r="534" spans="1:7" ht="15">
      <c r="A534" s="84" t="s">
        <v>3724</v>
      </c>
      <c r="B534" s="84">
        <v>2</v>
      </c>
      <c r="C534" s="118">
        <v>0.0009823156841574521</v>
      </c>
      <c r="D534" s="84" t="s">
        <v>3935</v>
      </c>
      <c r="E534" s="84" t="b">
        <v>0</v>
      </c>
      <c r="F534" s="84" t="b">
        <v>0</v>
      </c>
      <c r="G534" s="84" t="b">
        <v>0</v>
      </c>
    </row>
    <row r="535" spans="1:7" ht="15">
      <c r="A535" s="84" t="s">
        <v>3725</v>
      </c>
      <c r="B535" s="84">
        <v>2</v>
      </c>
      <c r="C535" s="118">
        <v>0.0009823156841574521</v>
      </c>
      <c r="D535" s="84" t="s">
        <v>3935</v>
      </c>
      <c r="E535" s="84" t="b">
        <v>0</v>
      </c>
      <c r="F535" s="84" t="b">
        <v>0</v>
      </c>
      <c r="G535" s="84" t="b">
        <v>0</v>
      </c>
    </row>
    <row r="536" spans="1:7" ht="15">
      <c r="A536" s="84" t="s">
        <v>3726</v>
      </c>
      <c r="B536" s="84">
        <v>2</v>
      </c>
      <c r="C536" s="118">
        <v>0.0009823156841574521</v>
      </c>
      <c r="D536" s="84" t="s">
        <v>3935</v>
      </c>
      <c r="E536" s="84" t="b">
        <v>0</v>
      </c>
      <c r="F536" s="84" t="b">
        <v>0</v>
      </c>
      <c r="G536" s="84" t="b">
        <v>0</v>
      </c>
    </row>
    <row r="537" spans="1:7" ht="15">
      <c r="A537" s="84" t="s">
        <v>3727</v>
      </c>
      <c r="B537" s="84">
        <v>2</v>
      </c>
      <c r="C537" s="118">
        <v>0.0009823156841574521</v>
      </c>
      <c r="D537" s="84" t="s">
        <v>3935</v>
      </c>
      <c r="E537" s="84" t="b">
        <v>0</v>
      </c>
      <c r="F537" s="84" t="b">
        <v>0</v>
      </c>
      <c r="G537" s="84" t="b">
        <v>0</v>
      </c>
    </row>
    <row r="538" spans="1:7" ht="15">
      <c r="A538" s="84" t="s">
        <v>3728</v>
      </c>
      <c r="B538" s="84">
        <v>2</v>
      </c>
      <c r="C538" s="118">
        <v>0.0009823156841574521</v>
      </c>
      <c r="D538" s="84" t="s">
        <v>3935</v>
      </c>
      <c r="E538" s="84" t="b">
        <v>0</v>
      </c>
      <c r="F538" s="84" t="b">
        <v>0</v>
      </c>
      <c r="G538" s="84" t="b">
        <v>0</v>
      </c>
    </row>
    <row r="539" spans="1:7" ht="15">
      <c r="A539" s="84" t="s">
        <v>3729</v>
      </c>
      <c r="B539" s="84">
        <v>2</v>
      </c>
      <c r="C539" s="118">
        <v>0.0009823156841574521</v>
      </c>
      <c r="D539" s="84" t="s">
        <v>3935</v>
      </c>
      <c r="E539" s="84" t="b">
        <v>1</v>
      </c>
      <c r="F539" s="84" t="b">
        <v>0</v>
      </c>
      <c r="G539" s="84" t="b">
        <v>0</v>
      </c>
    </row>
    <row r="540" spans="1:7" ht="15">
      <c r="A540" s="84" t="s">
        <v>3730</v>
      </c>
      <c r="B540" s="84">
        <v>2</v>
      </c>
      <c r="C540" s="118">
        <v>0.0009823156841574521</v>
      </c>
      <c r="D540" s="84" t="s">
        <v>3935</v>
      </c>
      <c r="E540" s="84" t="b">
        <v>0</v>
      </c>
      <c r="F540" s="84" t="b">
        <v>0</v>
      </c>
      <c r="G540" s="84" t="b">
        <v>0</v>
      </c>
    </row>
    <row r="541" spans="1:7" ht="15">
      <c r="A541" s="84" t="s">
        <v>3731</v>
      </c>
      <c r="B541" s="84">
        <v>2</v>
      </c>
      <c r="C541" s="118">
        <v>0.0009823156841574521</v>
      </c>
      <c r="D541" s="84" t="s">
        <v>3935</v>
      </c>
      <c r="E541" s="84" t="b">
        <v>0</v>
      </c>
      <c r="F541" s="84" t="b">
        <v>0</v>
      </c>
      <c r="G541" s="84" t="b">
        <v>0</v>
      </c>
    </row>
    <row r="542" spans="1:7" ht="15">
      <c r="A542" s="84" t="s">
        <v>3732</v>
      </c>
      <c r="B542" s="84">
        <v>2</v>
      </c>
      <c r="C542" s="118">
        <v>0.0009823156841574521</v>
      </c>
      <c r="D542" s="84" t="s">
        <v>3935</v>
      </c>
      <c r="E542" s="84" t="b">
        <v>0</v>
      </c>
      <c r="F542" s="84" t="b">
        <v>0</v>
      </c>
      <c r="G542" s="84" t="b">
        <v>0</v>
      </c>
    </row>
    <row r="543" spans="1:7" ht="15">
      <c r="A543" s="84" t="s">
        <v>3733</v>
      </c>
      <c r="B543" s="84">
        <v>2</v>
      </c>
      <c r="C543" s="118">
        <v>0.0009823156841574521</v>
      </c>
      <c r="D543" s="84" t="s">
        <v>3935</v>
      </c>
      <c r="E543" s="84" t="b">
        <v>0</v>
      </c>
      <c r="F543" s="84" t="b">
        <v>0</v>
      </c>
      <c r="G543" s="84" t="b">
        <v>0</v>
      </c>
    </row>
    <row r="544" spans="1:7" ht="15">
      <c r="A544" s="84" t="s">
        <v>3734</v>
      </c>
      <c r="B544" s="84">
        <v>2</v>
      </c>
      <c r="C544" s="118">
        <v>0.0009823156841574521</v>
      </c>
      <c r="D544" s="84" t="s">
        <v>3935</v>
      </c>
      <c r="E544" s="84" t="b">
        <v>0</v>
      </c>
      <c r="F544" s="84" t="b">
        <v>0</v>
      </c>
      <c r="G544" s="84" t="b">
        <v>0</v>
      </c>
    </row>
    <row r="545" spans="1:7" ht="15">
      <c r="A545" s="84" t="s">
        <v>3735</v>
      </c>
      <c r="B545" s="84">
        <v>2</v>
      </c>
      <c r="C545" s="118">
        <v>0.0011221995111388558</v>
      </c>
      <c r="D545" s="84" t="s">
        <v>3935</v>
      </c>
      <c r="E545" s="84" t="b">
        <v>0</v>
      </c>
      <c r="F545" s="84" t="b">
        <v>0</v>
      </c>
      <c r="G545" s="84" t="b">
        <v>0</v>
      </c>
    </row>
    <row r="546" spans="1:7" ht="15">
      <c r="A546" s="84" t="s">
        <v>366</v>
      </c>
      <c r="B546" s="84">
        <v>2</v>
      </c>
      <c r="C546" s="118">
        <v>0.0009823156841574521</v>
      </c>
      <c r="D546" s="84" t="s">
        <v>3935</v>
      </c>
      <c r="E546" s="84" t="b">
        <v>0</v>
      </c>
      <c r="F546" s="84" t="b">
        <v>0</v>
      </c>
      <c r="G546" s="84" t="b">
        <v>0</v>
      </c>
    </row>
    <row r="547" spans="1:7" ht="15">
      <c r="A547" s="84" t="s">
        <v>3736</v>
      </c>
      <c r="B547" s="84">
        <v>2</v>
      </c>
      <c r="C547" s="118">
        <v>0.0009823156841574521</v>
      </c>
      <c r="D547" s="84" t="s">
        <v>3935</v>
      </c>
      <c r="E547" s="84" t="b">
        <v>0</v>
      </c>
      <c r="F547" s="84" t="b">
        <v>0</v>
      </c>
      <c r="G547" s="84" t="b">
        <v>0</v>
      </c>
    </row>
    <row r="548" spans="1:7" ht="15">
      <c r="A548" s="84" t="s">
        <v>3737</v>
      </c>
      <c r="B548" s="84">
        <v>2</v>
      </c>
      <c r="C548" s="118">
        <v>0.0009823156841574521</v>
      </c>
      <c r="D548" s="84" t="s">
        <v>3935</v>
      </c>
      <c r="E548" s="84" t="b">
        <v>0</v>
      </c>
      <c r="F548" s="84" t="b">
        <v>0</v>
      </c>
      <c r="G548" s="84" t="b">
        <v>0</v>
      </c>
    </row>
    <row r="549" spans="1:7" ht="15">
      <c r="A549" s="84" t="s">
        <v>3738</v>
      </c>
      <c r="B549" s="84">
        <v>2</v>
      </c>
      <c r="C549" s="118">
        <v>0.0009823156841574521</v>
      </c>
      <c r="D549" s="84" t="s">
        <v>3935</v>
      </c>
      <c r="E549" s="84" t="b">
        <v>0</v>
      </c>
      <c r="F549" s="84" t="b">
        <v>0</v>
      </c>
      <c r="G549" s="84" t="b">
        <v>0</v>
      </c>
    </row>
    <row r="550" spans="1:7" ht="15">
      <c r="A550" s="84" t="s">
        <v>3739</v>
      </c>
      <c r="B550" s="84">
        <v>2</v>
      </c>
      <c r="C550" s="118">
        <v>0.0009823156841574521</v>
      </c>
      <c r="D550" s="84" t="s">
        <v>3935</v>
      </c>
      <c r="E550" s="84" t="b">
        <v>0</v>
      </c>
      <c r="F550" s="84" t="b">
        <v>0</v>
      </c>
      <c r="G550" s="84" t="b">
        <v>0</v>
      </c>
    </row>
    <row r="551" spans="1:7" ht="15">
      <c r="A551" s="84" t="s">
        <v>3740</v>
      </c>
      <c r="B551" s="84">
        <v>2</v>
      </c>
      <c r="C551" s="118">
        <v>0.0009823156841574521</v>
      </c>
      <c r="D551" s="84" t="s">
        <v>3935</v>
      </c>
      <c r="E551" s="84" t="b">
        <v>0</v>
      </c>
      <c r="F551" s="84" t="b">
        <v>0</v>
      </c>
      <c r="G551" s="84" t="b">
        <v>0</v>
      </c>
    </row>
    <row r="552" spans="1:7" ht="15">
      <c r="A552" s="84" t="s">
        <v>3741</v>
      </c>
      <c r="B552" s="84">
        <v>2</v>
      </c>
      <c r="C552" s="118">
        <v>0.0009823156841574521</v>
      </c>
      <c r="D552" s="84" t="s">
        <v>3935</v>
      </c>
      <c r="E552" s="84" t="b">
        <v>0</v>
      </c>
      <c r="F552" s="84" t="b">
        <v>0</v>
      </c>
      <c r="G552" s="84" t="b">
        <v>0</v>
      </c>
    </row>
    <row r="553" spans="1:7" ht="15">
      <c r="A553" s="84" t="s">
        <v>3742</v>
      </c>
      <c r="B553" s="84">
        <v>2</v>
      </c>
      <c r="C553" s="118">
        <v>0.0009823156841574521</v>
      </c>
      <c r="D553" s="84" t="s">
        <v>3935</v>
      </c>
      <c r="E553" s="84" t="b">
        <v>0</v>
      </c>
      <c r="F553" s="84" t="b">
        <v>0</v>
      </c>
      <c r="G553" s="84" t="b">
        <v>0</v>
      </c>
    </row>
    <row r="554" spans="1:7" ht="15">
      <c r="A554" s="84" t="s">
        <v>3743</v>
      </c>
      <c r="B554" s="84">
        <v>2</v>
      </c>
      <c r="C554" s="118">
        <v>0.0009823156841574521</v>
      </c>
      <c r="D554" s="84" t="s">
        <v>3935</v>
      </c>
      <c r="E554" s="84" t="b">
        <v>0</v>
      </c>
      <c r="F554" s="84" t="b">
        <v>0</v>
      </c>
      <c r="G554" s="84" t="b">
        <v>0</v>
      </c>
    </row>
    <row r="555" spans="1:7" ht="15">
      <c r="A555" s="84" t="s">
        <v>3744</v>
      </c>
      <c r="B555" s="84">
        <v>2</v>
      </c>
      <c r="C555" s="118">
        <v>0.0009823156841574521</v>
      </c>
      <c r="D555" s="84" t="s">
        <v>3935</v>
      </c>
      <c r="E555" s="84" t="b">
        <v>0</v>
      </c>
      <c r="F555" s="84" t="b">
        <v>0</v>
      </c>
      <c r="G555" s="84" t="b">
        <v>0</v>
      </c>
    </row>
    <row r="556" spans="1:7" ht="15">
      <c r="A556" s="84" t="s">
        <v>3745</v>
      </c>
      <c r="B556" s="84">
        <v>2</v>
      </c>
      <c r="C556" s="118">
        <v>0.0009823156841574521</v>
      </c>
      <c r="D556" s="84" t="s">
        <v>3935</v>
      </c>
      <c r="E556" s="84" t="b">
        <v>0</v>
      </c>
      <c r="F556" s="84" t="b">
        <v>0</v>
      </c>
      <c r="G556" s="84" t="b">
        <v>0</v>
      </c>
    </row>
    <row r="557" spans="1:7" ht="15">
      <c r="A557" s="84" t="s">
        <v>3746</v>
      </c>
      <c r="B557" s="84">
        <v>2</v>
      </c>
      <c r="C557" s="118">
        <v>0.0009823156841574521</v>
      </c>
      <c r="D557" s="84" t="s">
        <v>3935</v>
      </c>
      <c r="E557" s="84" t="b">
        <v>0</v>
      </c>
      <c r="F557" s="84" t="b">
        <v>0</v>
      </c>
      <c r="G557" s="84" t="b">
        <v>0</v>
      </c>
    </row>
    <row r="558" spans="1:7" ht="15">
      <c r="A558" s="84" t="s">
        <v>3747</v>
      </c>
      <c r="B558" s="84">
        <v>2</v>
      </c>
      <c r="C558" s="118">
        <v>0.0011221995111388558</v>
      </c>
      <c r="D558" s="84" t="s">
        <v>3935</v>
      </c>
      <c r="E558" s="84" t="b">
        <v>1</v>
      </c>
      <c r="F558" s="84" t="b">
        <v>0</v>
      </c>
      <c r="G558" s="84" t="b">
        <v>0</v>
      </c>
    </row>
    <row r="559" spans="1:7" ht="15">
      <c r="A559" s="84" t="s">
        <v>3748</v>
      </c>
      <c r="B559" s="84">
        <v>2</v>
      </c>
      <c r="C559" s="118">
        <v>0.0009823156841574521</v>
      </c>
      <c r="D559" s="84" t="s">
        <v>3935</v>
      </c>
      <c r="E559" s="84" t="b">
        <v>1</v>
      </c>
      <c r="F559" s="84" t="b">
        <v>0</v>
      </c>
      <c r="G559" s="84" t="b">
        <v>0</v>
      </c>
    </row>
    <row r="560" spans="1:7" ht="15">
      <c r="A560" s="84" t="s">
        <v>3749</v>
      </c>
      <c r="B560" s="84">
        <v>2</v>
      </c>
      <c r="C560" s="118">
        <v>0.0009823156841574521</v>
      </c>
      <c r="D560" s="84" t="s">
        <v>3935</v>
      </c>
      <c r="E560" s="84" t="b">
        <v>1</v>
      </c>
      <c r="F560" s="84" t="b">
        <v>0</v>
      </c>
      <c r="G560" s="84" t="b">
        <v>0</v>
      </c>
    </row>
    <row r="561" spans="1:7" ht="15">
      <c r="A561" s="84" t="s">
        <v>3750</v>
      </c>
      <c r="B561" s="84">
        <v>2</v>
      </c>
      <c r="C561" s="118">
        <v>0.0009823156841574521</v>
      </c>
      <c r="D561" s="84" t="s">
        <v>3935</v>
      </c>
      <c r="E561" s="84" t="b">
        <v>1</v>
      </c>
      <c r="F561" s="84" t="b">
        <v>0</v>
      </c>
      <c r="G561" s="84" t="b">
        <v>0</v>
      </c>
    </row>
    <row r="562" spans="1:7" ht="15">
      <c r="A562" s="84" t="s">
        <v>3751</v>
      </c>
      <c r="B562" s="84">
        <v>2</v>
      </c>
      <c r="C562" s="118">
        <v>0.0009823156841574521</v>
      </c>
      <c r="D562" s="84" t="s">
        <v>3935</v>
      </c>
      <c r="E562" s="84" t="b">
        <v>1</v>
      </c>
      <c r="F562" s="84" t="b">
        <v>0</v>
      </c>
      <c r="G562" s="84" t="b">
        <v>0</v>
      </c>
    </row>
    <row r="563" spans="1:7" ht="15">
      <c r="A563" s="84" t="s">
        <v>364</v>
      </c>
      <c r="B563" s="84">
        <v>2</v>
      </c>
      <c r="C563" s="118">
        <v>0.0009823156841574521</v>
      </c>
      <c r="D563" s="84" t="s">
        <v>3935</v>
      </c>
      <c r="E563" s="84" t="b">
        <v>0</v>
      </c>
      <c r="F563" s="84" t="b">
        <v>0</v>
      </c>
      <c r="G563" s="84" t="b">
        <v>0</v>
      </c>
    </row>
    <row r="564" spans="1:7" ht="15">
      <c r="A564" s="84" t="s">
        <v>345</v>
      </c>
      <c r="B564" s="84">
        <v>2</v>
      </c>
      <c r="C564" s="118">
        <v>0.0009823156841574521</v>
      </c>
      <c r="D564" s="84" t="s">
        <v>3935</v>
      </c>
      <c r="E564" s="84" t="b">
        <v>0</v>
      </c>
      <c r="F564" s="84" t="b">
        <v>0</v>
      </c>
      <c r="G564" s="84" t="b">
        <v>0</v>
      </c>
    </row>
    <row r="565" spans="1:7" ht="15">
      <c r="A565" s="84" t="s">
        <v>3752</v>
      </c>
      <c r="B565" s="84">
        <v>2</v>
      </c>
      <c r="C565" s="118">
        <v>0.0009823156841574521</v>
      </c>
      <c r="D565" s="84" t="s">
        <v>3935</v>
      </c>
      <c r="E565" s="84" t="b">
        <v>1</v>
      </c>
      <c r="F565" s="84" t="b">
        <v>0</v>
      </c>
      <c r="G565" s="84" t="b">
        <v>0</v>
      </c>
    </row>
    <row r="566" spans="1:7" ht="15">
      <c r="A566" s="84" t="s">
        <v>3753</v>
      </c>
      <c r="B566" s="84">
        <v>2</v>
      </c>
      <c r="C566" s="118">
        <v>0.0009823156841574521</v>
      </c>
      <c r="D566" s="84" t="s">
        <v>3935</v>
      </c>
      <c r="E566" s="84" t="b">
        <v>0</v>
      </c>
      <c r="F566" s="84" t="b">
        <v>0</v>
      </c>
      <c r="G566" s="84" t="b">
        <v>0</v>
      </c>
    </row>
    <row r="567" spans="1:7" ht="15">
      <c r="A567" s="84" t="s">
        <v>3754</v>
      </c>
      <c r="B567" s="84">
        <v>2</v>
      </c>
      <c r="C567" s="118">
        <v>0.0009823156841574521</v>
      </c>
      <c r="D567" s="84" t="s">
        <v>3935</v>
      </c>
      <c r="E567" s="84" t="b">
        <v>0</v>
      </c>
      <c r="F567" s="84" t="b">
        <v>0</v>
      </c>
      <c r="G567" s="84" t="b">
        <v>0</v>
      </c>
    </row>
    <row r="568" spans="1:7" ht="15">
      <c r="A568" s="84" t="s">
        <v>3755</v>
      </c>
      <c r="B568" s="84">
        <v>2</v>
      </c>
      <c r="C568" s="118">
        <v>0.0009823156841574521</v>
      </c>
      <c r="D568" s="84" t="s">
        <v>3935</v>
      </c>
      <c r="E568" s="84" t="b">
        <v>0</v>
      </c>
      <c r="F568" s="84" t="b">
        <v>0</v>
      </c>
      <c r="G568" s="84" t="b">
        <v>0</v>
      </c>
    </row>
    <row r="569" spans="1:7" ht="15">
      <c r="A569" s="84" t="s">
        <v>3756</v>
      </c>
      <c r="B569" s="84">
        <v>2</v>
      </c>
      <c r="C569" s="118">
        <v>0.0009823156841574521</v>
      </c>
      <c r="D569" s="84" t="s">
        <v>3935</v>
      </c>
      <c r="E569" s="84" t="b">
        <v>0</v>
      </c>
      <c r="F569" s="84" t="b">
        <v>0</v>
      </c>
      <c r="G569" s="84" t="b">
        <v>0</v>
      </c>
    </row>
    <row r="570" spans="1:7" ht="15">
      <c r="A570" s="84" t="s">
        <v>3757</v>
      </c>
      <c r="B570" s="84">
        <v>2</v>
      </c>
      <c r="C570" s="118">
        <v>0.0009823156841574521</v>
      </c>
      <c r="D570" s="84" t="s">
        <v>3935</v>
      </c>
      <c r="E570" s="84" t="b">
        <v>0</v>
      </c>
      <c r="F570" s="84" t="b">
        <v>0</v>
      </c>
      <c r="G570" s="84" t="b">
        <v>0</v>
      </c>
    </row>
    <row r="571" spans="1:7" ht="15">
      <c r="A571" s="84" t="s">
        <v>3758</v>
      </c>
      <c r="B571" s="84">
        <v>2</v>
      </c>
      <c r="C571" s="118">
        <v>0.0009823156841574521</v>
      </c>
      <c r="D571" s="84" t="s">
        <v>3935</v>
      </c>
      <c r="E571" s="84" t="b">
        <v>0</v>
      </c>
      <c r="F571" s="84" t="b">
        <v>0</v>
      </c>
      <c r="G571" s="84" t="b">
        <v>0</v>
      </c>
    </row>
    <row r="572" spans="1:7" ht="15">
      <c r="A572" s="84" t="s">
        <v>3759</v>
      </c>
      <c r="B572" s="84">
        <v>2</v>
      </c>
      <c r="C572" s="118">
        <v>0.0009823156841574521</v>
      </c>
      <c r="D572" s="84" t="s">
        <v>3935</v>
      </c>
      <c r="E572" s="84" t="b">
        <v>0</v>
      </c>
      <c r="F572" s="84" t="b">
        <v>0</v>
      </c>
      <c r="G572" s="84" t="b">
        <v>0</v>
      </c>
    </row>
    <row r="573" spans="1:7" ht="15">
      <c r="A573" s="84" t="s">
        <v>3760</v>
      </c>
      <c r="B573" s="84">
        <v>2</v>
      </c>
      <c r="C573" s="118">
        <v>0.0009823156841574521</v>
      </c>
      <c r="D573" s="84" t="s">
        <v>3935</v>
      </c>
      <c r="E573" s="84" t="b">
        <v>0</v>
      </c>
      <c r="F573" s="84" t="b">
        <v>0</v>
      </c>
      <c r="G573" s="84" t="b">
        <v>0</v>
      </c>
    </row>
    <row r="574" spans="1:7" ht="15">
      <c r="A574" s="84" t="s">
        <v>3761</v>
      </c>
      <c r="B574" s="84">
        <v>2</v>
      </c>
      <c r="C574" s="118">
        <v>0.0009823156841574521</v>
      </c>
      <c r="D574" s="84" t="s">
        <v>3935</v>
      </c>
      <c r="E574" s="84" t="b">
        <v>0</v>
      </c>
      <c r="F574" s="84" t="b">
        <v>0</v>
      </c>
      <c r="G574" s="84" t="b">
        <v>0</v>
      </c>
    </row>
    <row r="575" spans="1:7" ht="15">
      <c r="A575" s="84" t="s">
        <v>3762</v>
      </c>
      <c r="B575" s="84">
        <v>2</v>
      </c>
      <c r="C575" s="118">
        <v>0.0009823156841574521</v>
      </c>
      <c r="D575" s="84" t="s">
        <v>3935</v>
      </c>
      <c r="E575" s="84" t="b">
        <v>0</v>
      </c>
      <c r="F575" s="84" t="b">
        <v>0</v>
      </c>
      <c r="G575" s="84" t="b">
        <v>0</v>
      </c>
    </row>
    <row r="576" spans="1:7" ht="15">
      <c r="A576" s="84" t="s">
        <v>3763</v>
      </c>
      <c r="B576" s="84">
        <v>2</v>
      </c>
      <c r="C576" s="118">
        <v>0.0009823156841574521</v>
      </c>
      <c r="D576" s="84" t="s">
        <v>3935</v>
      </c>
      <c r="E576" s="84" t="b">
        <v>0</v>
      </c>
      <c r="F576" s="84" t="b">
        <v>0</v>
      </c>
      <c r="G576" s="84" t="b">
        <v>0</v>
      </c>
    </row>
    <row r="577" spans="1:7" ht="15">
      <c r="A577" s="84" t="s">
        <v>3764</v>
      </c>
      <c r="B577" s="84">
        <v>2</v>
      </c>
      <c r="C577" s="118">
        <v>0.0009823156841574521</v>
      </c>
      <c r="D577" s="84" t="s">
        <v>3935</v>
      </c>
      <c r="E577" s="84" t="b">
        <v>0</v>
      </c>
      <c r="F577" s="84" t="b">
        <v>0</v>
      </c>
      <c r="G577" s="84" t="b">
        <v>0</v>
      </c>
    </row>
    <row r="578" spans="1:7" ht="15">
      <c r="A578" s="84" t="s">
        <v>3765</v>
      </c>
      <c r="B578" s="84">
        <v>2</v>
      </c>
      <c r="C578" s="118">
        <v>0.0009823156841574521</v>
      </c>
      <c r="D578" s="84" t="s">
        <v>3935</v>
      </c>
      <c r="E578" s="84" t="b">
        <v>0</v>
      </c>
      <c r="F578" s="84" t="b">
        <v>0</v>
      </c>
      <c r="G578" s="84" t="b">
        <v>0</v>
      </c>
    </row>
    <row r="579" spans="1:7" ht="15">
      <c r="A579" s="84" t="s">
        <v>3766</v>
      </c>
      <c r="B579" s="84">
        <v>2</v>
      </c>
      <c r="C579" s="118">
        <v>0.0009823156841574521</v>
      </c>
      <c r="D579" s="84" t="s">
        <v>3935</v>
      </c>
      <c r="E579" s="84" t="b">
        <v>0</v>
      </c>
      <c r="F579" s="84" t="b">
        <v>0</v>
      </c>
      <c r="G579" s="84" t="b">
        <v>0</v>
      </c>
    </row>
    <row r="580" spans="1:7" ht="15">
      <c r="A580" s="84" t="s">
        <v>3767</v>
      </c>
      <c r="B580" s="84">
        <v>2</v>
      </c>
      <c r="C580" s="118">
        <v>0.0009823156841574521</v>
      </c>
      <c r="D580" s="84" t="s">
        <v>3935</v>
      </c>
      <c r="E580" s="84" t="b">
        <v>0</v>
      </c>
      <c r="F580" s="84" t="b">
        <v>0</v>
      </c>
      <c r="G580" s="84" t="b">
        <v>0</v>
      </c>
    </row>
    <row r="581" spans="1:7" ht="15">
      <c r="A581" s="84" t="s">
        <v>3768</v>
      </c>
      <c r="B581" s="84">
        <v>2</v>
      </c>
      <c r="C581" s="118">
        <v>0.0009823156841574521</v>
      </c>
      <c r="D581" s="84" t="s">
        <v>3935</v>
      </c>
      <c r="E581" s="84" t="b">
        <v>0</v>
      </c>
      <c r="F581" s="84" t="b">
        <v>0</v>
      </c>
      <c r="G581" s="84" t="b">
        <v>0</v>
      </c>
    </row>
    <row r="582" spans="1:7" ht="15">
      <c r="A582" s="84" t="s">
        <v>3769</v>
      </c>
      <c r="B582" s="84">
        <v>2</v>
      </c>
      <c r="C582" s="118">
        <v>0.0009823156841574521</v>
      </c>
      <c r="D582" s="84" t="s">
        <v>3935</v>
      </c>
      <c r="E582" s="84" t="b">
        <v>1</v>
      </c>
      <c r="F582" s="84" t="b">
        <v>0</v>
      </c>
      <c r="G582" s="84" t="b">
        <v>0</v>
      </c>
    </row>
    <row r="583" spans="1:7" ht="15">
      <c r="A583" s="84" t="s">
        <v>3770</v>
      </c>
      <c r="B583" s="84">
        <v>2</v>
      </c>
      <c r="C583" s="118">
        <v>0.0009823156841574521</v>
      </c>
      <c r="D583" s="84" t="s">
        <v>3935</v>
      </c>
      <c r="E583" s="84" t="b">
        <v>0</v>
      </c>
      <c r="F583" s="84" t="b">
        <v>0</v>
      </c>
      <c r="G583" s="84" t="b">
        <v>0</v>
      </c>
    </row>
    <row r="584" spans="1:7" ht="15">
      <c r="A584" s="84" t="s">
        <v>3771</v>
      </c>
      <c r="B584" s="84">
        <v>2</v>
      </c>
      <c r="C584" s="118">
        <v>0.0009823156841574521</v>
      </c>
      <c r="D584" s="84" t="s">
        <v>3935</v>
      </c>
      <c r="E584" s="84" t="b">
        <v>0</v>
      </c>
      <c r="F584" s="84" t="b">
        <v>0</v>
      </c>
      <c r="G584" s="84" t="b">
        <v>0</v>
      </c>
    </row>
    <row r="585" spans="1:7" ht="15">
      <c r="A585" s="84" t="s">
        <v>3772</v>
      </c>
      <c r="B585" s="84">
        <v>2</v>
      </c>
      <c r="C585" s="118">
        <v>0.0009823156841574521</v>
      </c>
      <c r="D585" s="84" t="s">
        <v>3935</v>
      </c>
      <c r="E585" s="84" t="b">
        <v>0</v>
      </c>
      <c r="F585" s="84" t="b">
        <v>0</v>
      </c>
      <c r="G585" s="84" t="b">
        <v>0</v>
      </c>
    </row>
    <row r="586" spans="1:7" ht="15">
      <c r="A586" s="84" t="s">
        <v>3773</v>
      </c>
      <c r="B586" s="84">
        <v>2</v>
      </c>
      <c r="C586" s="118">
        <v>0.0009823156841574521</v>
      </c>
      <c r="D586" s="84" t="s">
        <v>3935</v>
      </c>
      <c r="E586" s="84" t="b">
        <v>0</v>
      </c>
      <c r="F586" s="84" t="b">
        <v>0</v>
      </c>
      <c r="G586" s="84" t="b">
        <v>0</v>
      </c>
    </row>
    <row r="587" spans="1:7" ht="15">
      <c r="A587" s="84" t="s">
        <v>3774</v>
      </c>
      <c r="B587" s="84">
        <v>2</v>
      </c>
      <c r="C587" s="118">
        <v>0.0009823156841574521</v>
      </c>
      <c r="D587" s="84" t="s">
        <v>3935</v>
      </c>
      <c r="E587" s="84" t="b">
        <v>0</v>
      </c>
      <c r="F587" s="84" t="b">
        <v>0</v>
      </c>
      <c r="G587" s="84" t="b">
        <v>0</v>
      </c>
    </row>
    <row r="588" spans="1:7" ht="15">
      <c r="A588" s="84" t="s">
        <v>3775</v>
      </c>
      <c r="B588" s="84">
        <v>2</v>
      </c>
      <c r="C588" s="118">
        <v>0.0009823156841574521</v>
      </c>
      <c r="D588" s="84" t="s">
        <v>3935</v>
      </c>
      <c r="E588" s="84" t="b">
        <v>0</v>
      </c>
      <c r="F588" s="84" t="b">
        <v>0</v>
      </c>
      <c r="G588" s="84" t="b">
        <v>0</v>
      </c>
    </row>
    <row r="589" spans="1:7" ht="15">
      <c r="A589" s="84" t="s">
        <v>3776</v>
      </c>
      <c r="B589" s="84">
        <v>2</v>
      </c>
      <c r="C589" s="118">
        <v>0.0009823156841574521</v>
      </c>
      <c r="D589" s="84" t="s">
        <v>3935</v>
      </c>
      <c r="E589" s="84" t="b">
        <v>0</v>
      </c>
      <c r="F589" s="84" t="b">
        <v>0</v>
      </c>
      <c r="G589" s="84" t="b">
        <v>0</v>
      </c>
    </row>
    <row r="590" spans="1:7" ht="15">
      <c r="A590" s="84" t="s">
        <v>3777</v>
      </c>
      <c r="B590" s="84">
        <v>2</v>
      </c>
      <c r="C590" s="118">
        <v>0.0009823156841574521</v>
      </c>
      <c r="D590" s="84" t="s">
        <v>3935</v>
      </c>
      <c r="E590" s="84" t="b">
        <v>0</v>
      </c>
      <c r="F590" s="84" t="b">
        <v>0</v>
      </c>
      <c r="G590" s="84" t="b">
        <v>0</v>
      </c>
    </row>
    <row r="591" spans="1:7" ht="15">
      <c r="A591" s="84" t="s">
        <v>3778</v>
      </c>
      <c r="B591" s="84">
        <v>2</v>
      </c>
      <c r="C591" s="118">
        <v>0.0009823156841574521</v>
      </c>
      <c r="D591" s="84" t="s">
        <v>3935</v>
      </c>
      <c r="E591" s="84" t="b">
        <v>0</v>
      </c>
      <c r="F591" s="84" t="b">
        <v>0</v>
      </c>
      <c r="G591" s="84" t="b">
        <v>0</v>
      </c>
    </row>
    <row r="592" spans="1:7" ht="15">
      <c r="A592" s="84" t="s">
        <v>3779</v>
      </c>
      <c r="B592" s="84">
        <v>2</v>
      </c>
      <c r="C592" s="118">
        <v>0.0009823156841574521</v>
      </c>
      <c r="D592" s="84" t="s">
        <v>3935</v>
      </c>
      <c r="E592" s="84" t="b">
        <v>0</v>
      </c>
      <c r="F592" s="84" t="b">
        <v>0</v>
      </c>
      <c r="G592" s="84" t="b">
        <v>0</v>
      </c>
    </row>
    <row r="593" spans="1:7" ht="15">
      <c r="A593" s="84" t="s">
        <v>3780</v>
      </c>
      <c r="B593" s="84">
        <v>2</v>
      </c>
      <c r="C593" s="118">
        <v>0.0009823156841574521</v>
      </c>
      <c r="D593" s="84" t="s">
        <v>3935</v>
      </c>
      <c r="E593" s="84" t="b">
        <v>0</v>
      </c>
      <c r="F593" s="84" t="b">
        <v>0</v>
      </c>
      <c r="G593" s="84" t="b">
        <v>0</v>
      </c>
    </row>
    <row r="594" spans="1:7" ht="15">
      <c r="A594" s="84" t="s">
        <v>3781</v>
      </c>
      <c r="B594" s="84">
        <v>2</v>
      </c>
      <c r="C594" s="118">
        <v>0.0009823156841574521</v>
      </c>
      <c r="D594" s="84" t="s">
        <v>3935</v>
      </c>
      <c r="E594" s="84" t="b">
        <v>0</v>
      </c>
      <c r="F594" s="84" t="b">
        <v>0</v>
      </c>
      <c r="G594" s="84" t="b">
        <v>0</v>
      </c>
    </row>
    <row r="595" spans="1:7" ht="15">
      <c r="A595" s="84" t="s">
        <v>3782</v>
      </c>
      <c r="B595" s="84">
        <v>2</v>
      </c>
      <c r="C595" s="118">
        <v>0.0009823156841574521</v>
      </c>
      <c r="D595" s="84" t="s">
        <v>3935</v>
      </c>
      <c r="E595" s="84" t="b">
        <v>0</v>
      </c>
      <c r="F595" s="84" t="b">
        <v>0</v>
      </c>
      <c r="G595" s="84" t="b">
        <v>0</v>
      </c>
    </row>
    <row r="596" spans="1:7" ht="15">
      <c r="A596" s="84" t="s">
        <v>3783</v>
      </c>
      <c r="B596" s="84">
        <v>2</v>
      </c>
      <c r="C596" s="118">
        <v>0.0009823156841574521</v>
      </c>
      <c r="D596" s="84" t="s">
        <v>3935</v>
      </c>
      <c r="E596" s="84" t="b">
        <v>0</v>
      </c>
      <c r="F596" s="84" t="b">
        <v>0</v>
      </c>
      <c r="G596" s="84" t="b">
        <v>0</v>
      </c>
    </row>
    <row r="597" spans="1:7" ht="15">
      <c r="A597" s="84" t="s">
        <v>3784</v>
      </c>
      <c r="B597" s="84">
        <v>2</v>
      </c>
      <c r="C597" s="118">
        <v>0.0009823156841574521</v>
      </c>
      <c r="D597" s="84" t="s">
        <v>3935</v>
      </c>
      <c r="E597" s="84" t="b">
        <v>0</v>
      </c>
      <c r="F597" s="84" t="b">
        <v>0</v>
      </c>
      <c r="G597" s="84" t="b">
        <v>0</v>
      </c>
    </row>
    <row r="598" spans="1:7" ht="15">
      <c r="A598" s="84" t="s">
        <v>3785</v>
      </c>
      <c r="B598" s="84">
        <v>2</v>
      </c>
      <c r="C598" s="118">
        <v>0.0009823156841574521</v>
      </c>
      <c r="D598" s="84" t="s">
        <v>3935</v>
      </c>
      <c r="E598" s="84" t="b">
        <v>0</v>
      </c>
      <c r="F598" s="84" t="b">
        <v>0</v>
      </c>
      <c r="G598" s="84" t="b">
        <v>0</v>
      </c>
    </row>
    <row r="599" spans="1:7" ht="15">
      <c r="A599" s="84" t="s">
        <v>352</v>
      </c>
      <c r="B599" s="84">
        <v>2</v>
      </c>
      <c r="C599" s="118">
        <v>0.0009823156841574521</v>
      </c>
      <c r="D599" s="84" t="s">
        <v>3935</v>
      </c>
      <c r="E599" s="84" t="b">
        <v>0</v>
      </c>
      <c r="F599" s="84" t="b">
        <v>0</v>
      </c>
      <c r="G599" s="84" t="b">
        <v>0</v>
      </c>
    </row>
    <row r="600" spans="1:7" ht="15">
      <c r="A600" s="84" t="s">
        <v>3786</v>
      </c>
      <c r="B600" s="84">
        <v>2</v>
      </c>
      <c r="C600" s="118">
        <v>0.0009823156841574521</v>
      </c>
      <c r="D600" s="84" t="s">
        <v>3935</v>
      </c>
      <c r="E600" s="84" t="b">
        <v>0</v>
      </c>
      <c r="F600" s="84" t="b">
        <v>0</v>
      </c>
      <c r="G600" s="84" t="b">
        <v>0</v>
      </c>
    </row>
    <row r="601" spans="1:7" ht="15">
      <c r="A601" s="84" t="s">
        <v>3787</v>
      </c>
      <c r="B601" s="84">
        <v>2</v>
      </c>
      <c r="C601" s="118">
        <v>0.0009823156841574521</v>
      </c>
      <c r="D601" s="84" t="s">
        <v>3935</v>
      </c>
      <c r="E601" s="84" t="b">
        <v>0</v>
      </c>
      <c r="F601" s="84" t="b">
        <v>0</v>
      </c>
      <c r="G601" s="84" t="b">
        <v>0</v>
      </c>
    </row>
    <row r="602" spans="1:7" ht="15">
      <c r="A602" s="84" t="s">
        <v>3788</v>
      </c>
      <c r="B602" s="84">
        <v>2</v>
      </c>
      <c r="C602" s="118">
        <v>0.0009823156841574521</v>
      </c>
      <c r="D602" s="84" t="s">
        <v>3935</v>
      </c>
      <c r="E602" s="84" t="b">
        <v>0</v>
      </c>
      <c r="F602" s="84" t="b">
        <v>0</v>
      </c>
      <c r="G602" s="84" t="b">
        <v>0</v>
      </c>
    </row>
    <row r="603" spans="1:7" ht="15">
      <c r="A603" s="84" t="s">
        <v>3789</v>
      </c>
      <c r="B603" s="84">
        <v>2</v>
      </c>
      <c r="C603" s="118">
        <v>0.0009823156841574521</v>
      </c>
      <c r="D603" s="84" t="s">
        <v>3935</v>
      </c>
      <c r="E603" s="84" t="b">
        <v>0</v>
      </c>
      <c r="F603" s="84" t="b">
        <v>0</v>
      </c>
      <c r="G603" s="84" t="b">
        <v>0</v>
      </c>
    </row>
    <row r="604" spans="1:7" ht="15">
      <c r="A604" s="84" t="s">
        <v>3790</v>
      </c>
      <c r="B604" s="84">
        <v>2</v>
      </c>
      <c r="C604" s="118">
        <v>0.0009823156841574521</v>
      </c>
      <c r="D604" s="84" t="s">
        <v>3935</v>
      </c>
      <c r="E604" s="84" t="b">
        <v>0</v>
      </c>
      <c r="F604" s="84" t="b">
        <v>0</v>
      </c>
      <c r="G604" s="84" t="b">
        <v>0</v>
      </c>
    </row>
    <row r="605" spans="1:7" ht="15">
      <c r="A605" s="84" t="s">
        <v>3791</v>
      </c>
      <c r="B605" s="84">
        <v>2</v>
      </c>
      <c r="C605" s="118">
        <v>0.0009823156841574521</v>
      </c>
      <c r="D605" s="84" t="s">
        <v>3935</v>
      </c>
      <c r="E605" s="84" t="b">
        <v>0</v>
      </c>
      <c r="F605" s="84" t="b">
        <v>0</v>
      </c>
      <c r="G605" s="84" t="b">
        <v>0</v>
      </c>
    </row>
    <row r="606" spans="1:7" ht="15">
      <c r="A606" s="84" t="s">
        <v>3792</v>
      </c>
      <c r="B606" s="84">
        <v>2</v>
      </c>
      <c r="C606" s="118">
        <v>0.0009823156841574521</v>
      </c>
      <c r="D606" s="84" t="s">
        <v>3935</v>
      </c>
      <c r="E606" s="84" t="b">
        <v>0</v>
      </c>
      <c r="F606" s="84" t="b">
        <v>0</v>
      </c>
      <c r="G606" s="84" t="b">
        <v>0</v>
      </c>
    </row>
    <row r="607" spans="1:7" ht="15">
      <c r="A607" s="84" t="s">
        <v>3793</v>
      </c>
      <c r="B607" s="84">
        <v>2</v>
      </c>
      <c r="C607" s="118">
        <v>0.0009823156841574521</v>
      </c>
      <c r="D607" s="84" t="s">
        <v>3935</v>
      </c>
      <c r="E607" s="84" t="b">
        <v>0</v>
      </c>
      <c r="F607" s="84" t="b">
        <v>0</v>
      </c>
      <c r="G607" s="84" t="b">
        <v>0</v>
      </c>
    </row>
    <row r="608" spans="1:7" ht="15">
      <c r="A608" s="84" t="s">
        <v>3794</v>
      </c>
      <c r="B608" s="84">
        <v>2</v>
      </c>
      <c r="C608" s="118">
        <v>0.0009823156841574521</v>
      </c>
      <c r="D608" s="84" t="s">
        <v>3935</v>
      </c>
      <c r="E608" s="84" t="b">
        <v>0</v>
      </c>
      <c r="F608" s="84" t="b">
        <v>0</v>
      </c>
      <c r="G608" s="84" t="b">
        <v>0</v>
      </c>
    </row>
    <row r="609" spans="1:7" ht="15">
      <c r="A609" s="84" t="s">
        <v>3795</v>
      </c>
      <c r="B609" s="84">
        <v>2</v>
      </c>
      <c r="C609" s="118">
        <v>0.0009823156841574521</v>
      </c>
      <c r="D609" s="84" t="s">
        <v>3935</v>
      </c>
      <c r="E609" s="84" t="b">
        <v>0</v>
      </c>
      <c r="F609" s="84" t="b">
        <v>0</v>
      </c>
      <c r="G609" s="84" t="b">
        <v>0</v>
      </c>
    </row>
    <row r="610" spans="1:7" ht="15">
      <c r="A610" s="84" t="s">
        <v>284</v>
      </c>
      <c r="B610" s="84">
        <v>2</v>
      </c>
      <c r="C610" s="118">
        <v>0.0009823156841574521</v>
      </c>
      <c r="D610" s="84" t="s">
        <v>3935</v>
      </c>
      <c r="E610" s="84" t="b">
        <v>0</v>
      </c>
      <c r="F610" s="84" t="b">
        <v>0</v>
      </c>
      <c r="G610" s="84" t="b">
        <v>0</v>
      </c>
    </row>
    <row r="611" spans="1:7" ht="15">
      <c r="A611" s="84" t="s">
        <v>3796</v>
      </c>
      <c r="B611" s="84">
        <v>2</v>
      </c>
      <c r="C611" s="118">
        <v>0.0009823156841574521</v>
      </c>
      <c r="D611" s="84" t="s">
        <v>3935</v>
      </c>
      <c r="E611" s="84" t="b">
        <v>0</v>
      </c>
      <c r="F611" s="84" t="b">
        <v>0</v>
      </c>
      <c r="G611" s="84" t="b">
        <v>0</v>
      </c>
    </row>
    <row r="612" spans="1:7" ht="15">
      <c r="A612" s="84" t="s">
        <v>3797</v>
      </c>
      <c r="B612" s="84">
        <v>2</v>
      </c>
      <c r="C612" s="118">
        <v>0.0009823156841574521</v>
      </c>
      <c r="D612" s="84" t="s">
        <v>3935</v>
      </c>
      <c r="E612" s="84" t="b">
        <v>0</v>
      </c>
      <c r="F612" s="84" t="b">
        <v>0</v>
      </c>
      <c r="G612" s="84" t="b">
        <v>0</v>
      </c>
    </row>
    <row r="613" spans="1:7" ht="15">
      <c r="A613" s="84" t="s">
        <v>3798</v>
      </c>
      <c r="B613" s="84">
        <v>2</v>
      </c>
      <c r="C613" s="118">
        <v>0.0009823156841574521</v>
      </c>
      <c r="D613" s="84" t="s">
        <v>3935</v>
      </c>
      <c r="E613" s="84" t="b">
        <v>0</v>
      </c>
      <c r="F613" s="84" t="b">
        <v>0</v>
      </c>
      <c r="G613" s="84" t="b">
        <v>0</v>
      </c>
    </row>
    <row r="614" spans="1:7" ht="15">
      <c r="A614" s="84" t="s">
        <v>282</v>
      </c>
      <c r="B614" s="84">
        <v>2</v>
      </c>
      <c r="C614" s="118">
        <v>0.0009823156841574521</v>
      </c>
      <c r="D614" s="84" t="s">
        <v>3935</v>
      </c>
      <c r="E614" s="84" t="b">
        <v>0</v>
      </c>
      <c r="F614" s="84" t="b">
        <v>0</v>
      </c>
      <c r="G614" s="84" t="b">
        <v>0</v>
      </c>
    </row>
    <row r="615" spans="1:7" ht="15">
      <c r="A615" s="84" t="s">
        <v>3799</v>
      </c>
      <c r="B615" s="84">
        <v>2</v>
      </c>
      <c r="C615" s="118">
        <v>0.0009823156841574521</v>
      </c>
      <c r="D615" s="84" t="s">
        <v>3935</v>
      </c>
      <c r="E615" s="84" t="b">
        <v>0</v>
      </c>
      <c r="F615" s="84" t="b">
        <v>0</v>
      </c>
      <c r="G615" s="84" t="b">
        <v>0</v>
      </c>
    </row>
    <row r="616" spans="1:7" ht="15">
      <c r="A616" s="84" t="s">
        <v>3800</v>
      </c>
      <c r="B616" s="84">
        <v>2</v>
      </c>
      <c r="C616" s="118">
        <v>0.0009823156841574521</v>
      </c>
      <c r="D616" s="84" t="s">
        <v>3935</v>
      </c>
      <c r="E616" s="84" t="b">
        <v>0</v>
      </c>
      <c r="F616" s="84" t="b">
        <v>0</v>
      </c>
      <c r="G616" s="84" t="b">
        <v>0</v>
      </c>
    </row>
    <row r="617" spans="1:7" ht="15">
      <c r="A617" s="84" t="s">
        <v>3801</v>
      </c>
      <c r="B617" s="84">
        <v>2</v>
      </c>
      <c r="C617" s="118">
        <v>0.0009823156841574521</v>
      </c>
      <c r="D617" s="84" t="s">
        <v>3935</v>
      </c>
      <c r="E617" s="84" t="b">
        <v>0</v>
      </c>
      <c r="F617" s="84" t="b">
        <v>0</v>
      </c>
      <c r="G617" s="84" t="b">
        <v>0</v>
      </c>
    </row>
    <row r="618" spans="1:7" ht="15">
      <c r="A618" s="84" t="s">
        <v>3802</v>
      </c>
      <c r="B618" s="84">
        <v>2</v>
      </c>
      <c r="C618" s="118">
        <v>0.0009823156841574521</v>
      </c>
      <c r="D618" s="84" t="s">
        <v>3935</v>
      </c>
      <c r="E618" s="84" t="b">
        <v>0</v>
      </c>
      <c r="F618" s="84" t="b">
        <v>0</v>
      </c>
      <c r="G618" s="84" t="b">
        <v>0</v>
      </c>
    </row>
    <row r="619" spans="1:7" ht="15">
      <c r="A619" s="84" t="s">
        <v>3803</v>
      </c>
      <c r="B619" s="84">
        <v>2</v>
      </c>
      <c r="C619" s="118">
        <v>0.0009823156841574521</v>
      </c>
      <c r="D619" s="84" t="s">
        <v>3935</v>
      </c>
      <c r="E619" s="84" t="b">
        <v>0</v>
      </c>
      <c r="F619" s="84" t="b">
        <v>0</v>
      </c>
      <c r="G619" s="84" t="b">
        <v>0</v>
      </c>
    </row>
    <row r="620" spans="1:7" ht="15">
      <c r="A620" s="84" t="s">
        <v>3804</v>
      </c>
      <c r="B620" s="84">
        <v>2</v>
      </c>
      <c r="C620" s="118">
        <v>0.0009823156841574521</v>
      </c>
      <c r="D620" s="84" t="s">
        <v>3935</v>
      </c>
      <c r="E620" s="84" t="b">
        <v>0</v>
      </c>
      <c r="F620" s="84" t="b">
        <v>0</v>
      </c>
      <c r="G620" s="84" t="b">
        <v>0</v>
      </c>
    </row>
    <row r="621" spans="1:7" ht="15">
      <c r="A621" s="84" t="s">
        <v>3805</v>
      </c>
      <c r="B621" s="84">
        <v>2</v>
      </c>
      <c r="C621" s="118">
        <v>0.0009823156841574521</v>
      </c>
      <c r="D621" s="84" t="s">
        <v>3935</v>
      </c>
      <c r="E621" s="84" t="b">
        <v>0</v>
      </c>
      <c r="F621" s="84" t="b">
        <v>0</v>
      </c>
      <c r="G621" s="84" t="b">
        <v>0</v>
      </c>
    </row>
    <row r="622" spans="1:7" ht="15">
      <c r="A622" s="84" t="s">
        <v>3806</v>
      </c>
      <c r="B622" s="84">
        <v>2</v>
      </c>
      <c r="C622" s="118">
        <v>0.0009823156841574521</v>
      </c>
      <c r="D622" s="84" t="s">
        <v>3935</v>
      </c>
      <c r="E622" s="84" t="b">
        <v>0</v>
      </c>
      <c r="F622" s="84" t="b">
        <v>0</v>
      </c>
      <c r="G622" s="84" t="b">
        <v>0</v>
      </c>
    </row>
    <row r="623" spans="1:7" ht="15">
      <c r="A623" s="84" t="s">
        <v>3807</v>
      </c>
      <c r="B623" s="84">
        <v>2</v>
      </c>
      <c r="C623" s="118">
        <v>0.0009823156841574521</v>
      </c>
      <c r="D623" s="84" t="s">
        <v>3935</v>
      </c>
      <c r="E623" s="84" t="b">
        <v>0</v>
      </c>
      <c r="F623" s="84" t="b">
        <v>0</v>
      </c>
      <c r="G623" s="84" t="b">
        <v>0</v>
      </c>
    </row>
    <row r="624" spans="1:7" ht="15">
      <c r="A624" s="84" t="s">
        <v>3808</v>
      </c>
      <c r="B624" s="84">
        <v>2</v>
      </c>
      <c r="C624" s="118">
        <v>0.0009823156841574521</v>
      </c>
      <c r="D624" s="84" t="s">
        <v>3935</v>
      </c>
      <c r="E624" s="84" t="b">
        <v>0</v>
      </c>
      <c r="F624" s="84" t="b">
        <v>0</v>
      </c>
      <c r="G624" s="84" t="b">
        <v>0</v>
      </c>
    </row>
    <row r="625" spans="1:7" ht="15">
      <c r="A625" s="84" t="s">
        <v>3809</v>
      </c>
      <c r="B625" s="84">
        <v>2</v>
      </c>
      <c r="C625" s="118">
        <v>0.0009823156841574521</v>
      </c>
      <c r="D625" s="84" t="s">
        <v>3935</v>
      </c>
      <c r="E625" s="84" t="b">
        <v>0</v>
      </c>
      <c r="F625" s="84" t="b">
        <v>0</v>
      </c>
      <c r="G625" s="84" t="b">
        <v>0</v>
      </c>
    </row>
    <row r="626" spans="1:7" ht="15">
      <c r="A626" s="84" t="s">
        <v>3810</v>
      </c>
      <c r="B626" s="84">
        <v>2</v>
      </c>
      <c r="C626" s="118">
        <v>0.0009823156841574521</v>
      </c>
      <c r="D626" s="84" t="s">
        <v>3935</v>
      </c>
      <c r="E626" s="84" t="b">
        <v>0</v>
      </c>
      <c r="F626" s="84" t="b">
        <v>0</v>
      </c>
      <c r="G626" s="84" t="b">
        <v>0</v>
      </c>
    </row>
    <row r="627" spans="1:7" ht="15">
      <c r="A627" s="84" t="s">
        <v>3811</v>
      </c>
      <c r="B627" s="84">
        <v>2</v>
      </c>
      <c r="C627" s="118">
        <v>0.0009823156841574521</v>
      </c>
      <c r="D627" s="84" t="s">
        <v>3935</v>
      </c>
      <c r="E627" s="84" t="b">
        <v>0</v>
      </c>
      <c r="F627" s="84" t="b">
        <v>0</v>
      </c>
      <c r="G627" s="84" t="b">
        <v>0</v>
      </c>
    </row>
    <row r="628" spans="1:7" ht="15">
      <c r="A628" s="84" t="s">
        <v>3812</v>
      </c>
      <c r="B628" s="84">
        <v>2</v>
      </c>
      <c r="C628" s="118">
        <v>0.0009823156841574521</v>
      </c>
      <c r="D628" s="84" t="s">
        <v>3935</v>
      </c>
      <c r="E628" s="84" t="b">
        <v>0</v>
      </c>
      <c r="F628" s="84" t="b">
        <v>0</v>
      </c>
      <c r="G628" s="84" t="b">
        <v>0</v>
      </c>
    </row>
    <row r="629" spans="1:7" ht="15">
      <c r="A629" s="84" t="s">
        <v>3813</v>
      </c>
      <c r="B629" s="84">
        <v>2</v>
      </c>
      <c r="C629" s="118">
        <v>0.0009823156841574521</v>
      </c>
      <c r="D629" s="84" t="s">
        <v>3935</v>
      </c>
      <c r="E629" s="84" t="b">
        <v>1</v>
      </c>
      <c r="F629" s="84" t="b">
        <v>0</v>
      </c>
      <c r="G629" s="84" t="b">
        <v>0</v>
      </c>
    </row>
    <row r="630" spans="1:7" ht="15">
      <c r="A630" s="84" t="s">
        <v>749</v>
      </c>
      <c r="B630" s="84">
        <v>2</v>
      </c>
      <c r="C630" s="118">
        <v>0.0009823156841574521</v>
      </c>
      <c r="D630" s="84" t="s">
        <v>3935</v>
      </c>
      <c r="E630" s="84" t="b">
        <v>0</v>
      </c>
      <c r="F630" s="84" t="b">
        <v>0</v>
      </c>
      <c r="G630" s="84" t="b">
        <v>0</v>
      </c>
    </row>
    <row r="631" spans="1:7" ht="15">
      <c r="A631" s="84" t="s">
        <v>3814</v>
      </c>
      <c r="B631" s="84">
        <v>2</v>
      </c>
      <c r="C631" s="118">
        <v>0.0009823156841574521</v>
      </c>
      <c r="D631" s="84" t="s">
        <v>3935</v>
      </c>
      <c r="E631" s="84" t="b">
        <v>0</v>
      </c>
      <c r="F631" s="84" t="b">
        <v>0</v>
      </c>
      <c r="G631" s="84" t="b">
        <v>0</v>
      </c>
    </row>
    <row r="632" spans="1:7" ht="15">
      <c r="A632" s="84" t="s">
        <v>3815</v>
      </c>
      <c r="B632" s="84">
        <v>2</v>
      </c>
      <c r="C632" s="118">
        <v>0.0009823156841574521</v>
      </c>
      <c r="D632" s="84" t="s">
        <v>3935</v>
      </c>
      <c r="E632" s="84" t="b">
        <v>0</v>
      </c>
      <c r="F632" s="84" t="b">
        <v>0</v>
      </c>
      <c r="G632" s="84" t="b">
        <v>0</v>
      </c>
    </row>
    <row r="633" spans="1:7" ht="15">
      <c r="A633" s="84" t="s">
        <v>3816</v>
      </c>
      <c r="B633" s="84">
        <v>2</v>
      </c>
      <c r="C633" s="118">
        <v>0.0009823156841574521</v>
      </c>
      <c r="D633" s="84" t="s">
        <v>3935</v>
      </c>
      <c r="E633" s="84" t="b">
        <v>0</v>
      </c>
      <c r="F633" s="84" t="b">
        <v>0</v>
      </c>
      <c r="G633" s="84" t="b">
        <v>0</v>
      </c>
    </row>
    <row r="634" spans="1:7" ht="15">
      <c r="A634" s="84" t="s">
        <v>3817</v>
      </c>
      <c r="B634" s="84">
        <v>2</v>
      </c>
      <c r="C634" s="118">
        <v>0.0009823156841574521</v>
      </c>
      <c r="D634" s="84" t="s">
        <v>3935</v>
      </c>
      <c r="E634" s="84" t="b">
        <v>0</v>
      </c>
      <c r="F634" s="84" t="b">
        <v>1</v>
      </c>
      <c r="G634" s="84" t="b">
        <v>0</v>
      </c>
    </row>
    <row r="635" spans="1:7" ht="15">
      <c r="A635" s="84" t="s">
        <v>3818</v>
      </c>
      <c r="B635" s="84">
        <v>2</v>
      </c>
      <c r="C635" s="118">
        <v>0.0009823156841574521</v>
      </c>
      <c r="D635" s="84" t="s">
        <v>3935</v>
      </c>
      <c r="E635" s="84" t="b">
        <v>0</v>
      </c>
      <c r="F635" s="84" t="b">
        <v>0</v>
      </c>
      <c r="G635" s="84" t="b">
        <v>0</v>
      </c>
    </row>
    <row r="636" spans="1:7" ht="15">
      <c r="A636" s="84" t="s">
        <v>3819</v>
      </c>
      <c r="B636" s="84">
        <v>2</v>
      </c>
      <c r="C636" s="118">
        <v>0.0009823156841574521</v>
      </c>
      <c r="D636" s="84" t="s">
        <v>3935</v>
      </c>
      <c r="E636" s="84" t="b">
        <v>0</v>
      </c>
      <c r="F636" s="84" t="b">
        <v>0</v>
      </c>
      <c r="G636" s="84" t="b">
        <v>0</v>
      </c>
    </row>
    <row r="637" spans="1:7" ht="15">
      <c r="A637" s="84" t="s">
        <v>3820</v>
      </c>
      <c r="B637" s="84">
        <v>2</v>
      </c>
      <c r="C637" s="118">
        <v>0.0009823156841574521</v>
      </c>
      <c r="D637" s="84" t="s">
        <v>3935</v>
      </c>
      <c r="E637" s="84" t="b">
        <v>0</v>
      </c>
      <c r="F637" s="84" t="b">
        <v>0</v>
      </c>
      <c r="G637" s="84" t="b">
        <v>0</v>
      </c>
    </row>
    <row r="638" spans="1:7" ht="15">
      <c r="A638" s="84" t="s">
        <v>3821</v>
      </c>
      <c r="B638" s="84">
        <v>2</v>
      </c>
      <c r="C638" s="118">
        <v>0.0009823156841574521</v>
      </c>
      <c r="D638" s="84" t="s">
        <v>3935</v>
      </c>
      <c r="E638" s="84" t="b">
        <v>0</v>
      </c>
      <c r="F638" s="84" t="b">
        <v>0</v>
      </c>
      <c r="G638" s="84" t="b">
        <v>0</v>
      </c>
    </row>
    <row r="639" spans="1:7" ht="15">
      <c r="A639" s="84" t="s">
        <v>3822</v>
      </c>
      <c r="B639" s="84">
        <v>2</v>
      </c>
      <c r="C639" s="118">
        <v>0.0009823156841574521</v>
      </c>
      <c r="D639" s="84" t="s">
        <v>3935</v>
      </c>
      <c r="E639" s="84" t="b">
        <v>0</v>
      </c>
      <c r="F639" s="84" t="b">
        <v>0</v>
      </c>
      <c r="G639" s="84" t="b">
        <v>0</v>
      </c>
    </row>
    <row r="640" spans="1:7" ht="15">
      <c r="A640" s="84" t="s">
        <v>3823</v>
      </c>
      <c r="B640" s="84">
        <v>2</v>
      </c>
      <c r="C640" s="118">
        <v>0.0009823156841574521</v>
      </c>
      <c r="D640" s="84" t="s">
        <v>3935</v>
      </c>
      <c r="E640" s="84" t="b">
        <v>0</v>
      </c>
      <c r="F640" s="84" t="b">
        <v>0</v>
      </c>
      <c r="G640" s="84" t="b">
        <v>0</v>
      </c>
    </row>
    <row r="641" spans="1:7" ht="15">
      <c r="A641" s="84" t="s">
        <v>3824</v>
      </c>
      <c r="B641" s="84">
        <v>2</v>
      </c>
      <c r="C641" s="118">
        <v>0.0009823156841574521</v>
      </c>
      <c r="D641" s="84" t="s">
        <v>3935</v>
      </c>
      <c r="E641" s="84" t="b">
        <v>0</v>
      </c>
      <c r="F641" s="84" t="b">
        <v>0</v>
      </c>
      <c r="G641" s="84" t="b">
        <v>0</v>
      </c>
    </row>
    <row r="642" spans="1:7" ht="15">
      <c r="A642" s="84" t="s">
        <v>3825</v>
      </c>
      <c r="B642" s="84">
        <v>2</v>
      </c>
      <c r="C642" s="118">
        <v>0.0009823156841574521</v>
      </c>
      <c r="D642" s="84" t="s">
        <v>3935</v>
      </c>
      <c r="E642" s="84" t="b">
        <v>0</v>
      </c>
      <c r="F642" s="84" t="b">
        <v>0</v>
      </c>
      <c r="G642" s="84" t="b">
        <v>0</v>
      </c>
    </row>
    <row r="643" spans="1:7" ht="15">
      <c r="A643" s="84" t="s">
        <v>3826</v>
      </c>
      <c r="B643" s="84">
        <v>2</v>
      </c>
      <c r="C643" s="118">
        <v>0.0009823156841574521</v>
      </c>
      <c r="D643" s="84" t="s">
        <v>3935</v>
      </c>
      <c r="E643" s="84" t="b">
        <v>0</v>
      </c>
      <c r="F643" s="84" t="b">
        <v>0</v>
      </c>
      <c r="G643" s="84" t="b">
        <v>0</v>
      </c>
    </row>
    <row r="644" spans="1:7" ht="15">
      <c r="A644" s="84" t="s">
        <v>3827</v>
      </c>
      <c r="B644" s="84">
        <v>2</v>
      </c>
      <c r="C644" s="118">
        <v>0.0009823156841574521</v>
      </c>
      <c r="D644" s="84" t="s">
        <v>3935</v>
      </c>
      <c r="E644" s="84" t="b">
        <v>0</v>
      </c>
      <c r="F644" s="84" t="b">
        <v>0</v>
      </c>
      <c r="G644" s="84" t="b">
        <v>0</v>
      </c>
    </row>
    <row r="645" spans="1:7" ht="15">
      <c r="A645" s="84" t="s">
        <v>3828</v>
      </c>
      <c r="B645" s="84">
        <v>2</v>
      </c>
      <c r="C645" s="118">
        <v>0.0009823156841574521</v>
      </c>
      <c r="D645" s="84" t="s">
        <v>3935</v>
      </c>
      <c r="E645" s="84" t="b">
        <v>0</v>
      </c>
      <c r="F645" s="84" t="b">
        <v>0</v>
      </c>
      <c r="G645" s="84" t="b">
        <v>0</v>
      </c>
    </row>
    <row r="646" spans="1:7" ht="15">
      <c r="A646" s="84" t="s">
        <v>3829</v>
      </c>
      <c r="B646" s="84">
        <v>2</v>
      </c>
      <c r="C646" s="118">
        <v>0.0009823156841574521</v>
      </c>
      <c r="D646" s="84" t="s">
        <v>3935</v>
      </c>
      <c r="E646" s="84" t="b">
        <v>0</v>
      </c>
      <c r="F646" s="84" t="b">
        <v>1</v>
      </c>
      <c r="G646" s="84" t="b">
        <v>0</v>
      </c>
    </row>
    <row r="647" spans="1:7" ht="15">
      <c r="A647" s="84" t="s">
        <v>3830</v>
      </c>
      <c r="B647" s="84">
        <v>2</v>
      </c>
      <c r="C647" s="118">
        <v>0.0009823156841574521</v>
      </c>
      <c r="D647" s="84" t="s">
        <v>3935</v>
      </c>
      <c r="E647" s="84" t="b">
        <v>0</v>
      </c>
      <c r="F647" s="84" t="b">
        <v>0</v>
      </c>
      <c r="G647" s="84" t="b">
        <v>0</v>
      </c>
    </row>
    <row r="648" spans="1:7" ht="15">
      <c r="A648" s="84" t="s">
        <v>3831</v>
      </c>
      <c r="B648" s="84">
        <v>2</v>
      </c>
      <c r="C648" s="118">
        <v>0.0009823156841574521</v>
      </c>
      <c r="D648" s="84" t="s">
        <v>3935</v>
      </c>
      <c r="E648" s="84" t="b">
        <v>0</v>
      </c>
      <c r="F648" s="84" t="b">
        <v>0</v>
      </c>
      <c r="G648" s="84" t="b">
        <v>0</v>
      </c>
    </row>
    <row r="649" spans="1:7" ht="15">
      <c r="A649" s="84" t="s">
        <v>3832</v>
      </c>
      <c r="B649" s="84">
        <v>2</v>
      </c>
      <c r="C649" s="118">
        <v>0.0009823156841574521</v>
      </c>
      <c r="D649" s="84" t="s">
        <v>3935</v>
      </c>
      <c r="E649" s="84" t="b">
        <v>0</v>
      </c>
      <c r="F649" s="84" t="b">
        <v>0</v>
      </c>
      <c r="G649" s="84" t="b">
        <v>0</v>
      </c>
    </row>
    <row r="650" spans="1:7" ht="15">
      <c r="A650" s="84" t="s">
        <v>3833</v>
      </c>
      <c r="B650" s="84">
        <v>2</v>
      </c>
      <c r="C650" s="118">
        <v>0.0009823156841574521</v>
      </c>
      <c r="D650" s="84" t="s">
        <v>3935</v>
      </c>
      <c r="E650" s="84" t="b">
        <v>0</v>
      </c>
      <c r="F650" s="84" t="b">
        <v>0</v>
      </c>
      <c r="G650" s="84" t="b">
        <v>0</v>
      </c>
    </row>
    <row r="651" spans="1:7" ht="15">
      <c r="A651" s="84" t="s">
        <v>3834</v>
      </c>
      <c r="B651" s="84">
        <v>2</v>
      </c>
      <c r="C651" s="118">
        <v>0.0009823156841574521</v>
      </c>
      <c r="D651" s="84" t="s">
        <v>3935</v>
      </c>
      <c r="E651" s="84" t="b">
        <v>0</v>
      </c>
      <c r="F651" s="84" t="b">
        <v>0</v>
      </c>
      <c r="G651" s="84" t="b">
        <v>0</v>
      </c>
    </row>
    <row r="652" spans="1:7" ht="15">
      <c r="A652" s="84" t="s">
        <v>3835</v>
      </c>
      <c r="B652" s="84">
        <v>2</v>
      </c>
      <c r="C652" s="118">
        <v>0.0009823156841574521</v>
      </c>
      <c r="D652" s="84" t="s">
        <v>3935</v>
      </c>
      <c r="E652" s="84" t="b">
        <v>0</v>
      </c>
      <c r="F652" s="84" t="b">
        <v>0</v>
      </c>
      <c r="G652" s="84" t="b">
        <v>0</v>
      </c>
    </row>
    <row r="653" spans="1:7" ht="15">
      <c r="A653" s="84" t="s">
        <v>3836</v>
      </c>
      <c r="B653" s="84">
        <v>2</v>
      </c>
      <c r="C653" s="118">
        <v>0.0009823156841574521</v>
      </c>
      <c r="D653" s="84" t="s">
        <v>3935</v>
      </c>
      <c r="E653" s="84" t="b">
        <v>0</v>
      </c>
      <c r="F653" s="84" t="b">
        <v>0</v>
      </c>
      <c r="G653" s="84" t="b">
        <v>0</v>
      </c>
    </row>
    <row r="654" spans="1:7" ht="15">
      <c r="A654" s="84" t="s">
        <v>3837</v>
      </c>
      <c r="B654" s="84">
        <v>2</v>
      </c>
      <c r="C654" s="118">
        <v>0.0009823156841574521</v>
      </c>
      <c r="D654" s="84" t="s">
        <v>3935</v>
      </c>
      <c r="E654" s="84" t="b">
        <v>0</v>
      </c>
      <c r="F654" s="84" t="b">
        <v>0</v>
      </c>
      <c r="G654" s="84" t="b">
        <v>0</v>
      </c>
    </row>
    <row r="655" spans="1:7" ht="15">
      <c r="A655" s="84" t="s">
        <v>3838</v>
      </c>
      <c r="B655" s="84">
        <v>2</v>
      </c>
      <c r="C655" s="118">
        <v>0.0009823156841574521</v>
      </c>
      <c r="D655" s="84" t="s">
        <v>3935</v>
      </c>
      <c r="E655" s="84" t="b">
        <v>0</v>
      </c>
      <c r="F655" s="84" t="b">
        <v>0</v>
      </c>
      <c r="G655" s="84" t="b">
        <v>0</v>
      </c>
    </row>
    <row r="656" spans="1:7" ht="15">
      <c r="A656" s="84" t="s">
        <v>3839</v>
      </c>
      <c r="B656" s="84">
        <v>2</v>
      </c>
      <c r="C656" s="118">
        <v>0.0009823156841574521</v>
      </c>
      <c r="D656" s="84" t="s">
        <v>3935</v>
      </c>
      <c r="E656" s="84" t="b">
        <v>0</v>
      </c>
      <c r="F656" s="84" t="b">
        <v>0</v>
      </c>
      <c r="G656" s="84" t="b">
        <v>0</v>
      </c>
    </row>
    <row r="657" spans="1:7" ht="15">
      <c r="A657" s="84" t="s">
        <v>3840</v>
      </c>
      <c r="B657" s="84">
        <v>2</v>
      </c>
      <c r="C657" s="118">
        <v>0.0009823156841574521</v>
      </c>
      <c r="D657" s="84" t="s">
        <v>3935</v>
      </c>
      <c r="E657" s="84" t="b">
        <v>0</v>
      </c>
      <c r="F657" s="84" t="b">
        <v>0</v>
      </c>
      <c r="G657" s="84" t="b">
        <v>0</v>
      </c>
    </row>
    <row r="658" spans="1:7" ht="15">
      <c r="A658" s="84" t="s">
        <v>3841</v>
      </c>
      <c r="B658" s="84">
        <v>2</v>
      </c>
      <c r="C658" s="118">
        <v>0.0009823156841574521</v>
      </c>
      <c r="D658" s="84" t="s">
        <v>3935</v>
      </c>
      <c r="E658" s="84" t="b">
        <v>0</v>
      </c>
      <c r="F658" s="84" t="b">
        <v>0</v>
      </c>
      <c r="G658" s="84" t="b">
        <v>0</v>
      </c>
    </row>
    <row r="659" spans="1:7" ht="15">
      <c r="A659" s="84" t="s">
        <v>3842</v>
      </c>
      <c r="B659" s="84">
        <v>2</v>
      </c>
      <c r="C659" s="118">
        <v>0.0009823156841574521</v>
      </c>
      <c r="D659" s="84" t="s">
        <v>3935</v>
      </c>
      <c r="E659" s="84" t="b">
        <v>0</v>
      </c>
      <c r="F659" s="84" t="b">
        <v>0</v>
      </c>
      <c r="G659" s="84" t="b">
        <v>0</v>
      </c>
    </row>
    <row r="660" spans="1:7" ht="15">
      <c r="A660" s="84" t="s">
        <v>268</v>
      </c>
      <c r="B660" s="84">
        <v>2</v>
      </c>
      <c r="C660" s="118">
        <v>0.0009823156841574521</v>
      </c>
      <c r="D660" s="84" t="s">
        <v>3935</v>
      </c>
      <c r="E660" s="84" t="b">
        <v>0</v>
      </c>
      <c r="F660" s="84" t="b">
        <v>0</v>
      </c>
      <c r="G660" s="84" t="b">
        <v>0</v>
      </c>
    </row>
    <row r="661" spans="1:7" ht="15">
      <c r="A661" s="84" t="s">
        <v>3843</v>
      </c>
      <c r="B661" s="84">
        <v>2</v>
      </c>
      <c r="C661" s="118">
        <v>0.0009823156841574521</v>
      </c>
      <c r="D661" s="84" t="s">
        <v>3935</v>
      </c>
      <c r="E661" s="84" t="b">
        <v>0</v>
      </c>
      <c r="F661" s="84" t="b">
        <v>0</v>
      </c>
      <c r="G661" s="84" t="b">
        <v>0</v>
      </c>
    </row>
    <row r="662" spans="1:7" ht="15">
      <c r="A662" s="84" t="s">
        <v>3844</v>
      </c>
      <c r="B662" s="84">
        <v>2</v>
      </c>
      <c r="C662" s="118">
        <v>0.0009823156841574521</v>
      </c>
      <c r="D662" s="84" t="s">
        <v>3935</v>
      </c>
      <c r="E662" s="84" t="b">
        <v>0</v>
      </c>
      <c r="F662" s="84" t="b">
        <v>0</v>
      </c>
      <c r="G662" s="84" t="b">
        <v>0</v>
      </c>
    </row>
    <row r="663" spans="1:7" ht="15">
      <c r="A663" s="84" t="s">
        <v>332</v>
      </c>
      <c r="B663" s="84">
        <v>2</v>
      </c>
      <c r="C663" s="118">
        <v>0.0009823156841574521</v>
      </c>
      <c r="D663" s="84" t="s">
        <v>3935</v>
      </c>
      <c r="E663" s="84" t="b">
        <v>0</v>
      </c>
      <c r="F663" s="84" t="b">
        <v>0</v>
      </c>
      <c r="G663" s="84" t="b">
        <v>0</v>
      </c>
    </row>
    <row r="664" spans="1:7" ht="15">
      <c r="A664" s="84" t="s">
        <v>3845</v>
      </c>
      <c r="B664" s="84">
        <v>2</v>
      </c>
      <c r="C664" s="118">
        <v>0.0009823156841574521</v>
      </c>
      <c r="D664" s="84" t="s">
        <v>3935</v>
      </c>
      <c r="E664" s="84" t="b">
        <v>0</v>
      </c>
      <c r="F664" s="84" t="b">
        <v>0</v>
      </c>
      <c r="G664" s="84" t="b">
        <v>0</v>
      </c>
    </row>
    <row r="665" spans="1:7" ht="15">
      <c r="A665" s="84" t="s">
        <v>3846</v>
      </c>
      <c r="B665" s="84">
        <v>2</v>
      </c>
      <c r="C665" s="118">
        <v>0.0009823156841574521</v>
      </c>
      <c r="D665" s="84" t="s">
        <v>3935</v>
      </c>
      <c r="E665" s="84" t="b">
        <v>0</v>
      </c>
      <c r="F665" s="84" t="b">
        <v>0</v>
      </c>
      <c r="G665" s="84" t="b">
        <v>0</v>
      </c>
    </row>
    <row r="666" spans="1:7" ht="15">
      <c r="A666" s="84" t="s">
        <v>3847</v>
      </c>
      <c r="B666" s="84">
        <v>2</v>
      </c>
      <c r="C666" s="118">
        <v>0.0009823156841574521</v>
      </c>
      <c r="D666" s="84" t="s">
        <v>3935</v>
      </c>
      <c r="E666" s="84" t="b">
        <v>0</v>
      </c>
      <c r="F666" s="84" t="b">
        <v>0</v>
      </c>
      <c r="G666" s="84" t="b">
        <v>0</v>
      </c>
    </row>
    <row r="667" spans="1:7" ht="15">
      <c r="A667" s="84" t="s">
        <v>3848</v>
      </c>
      <c r="B667" s="84">
        <v>2</v>
      </c>
      <c r="C667" s="118">
        <v>0.0009823156841574521</v>
      </c>
      <c r="D667" s="84" t="s">
        <v>3935</v>
      </c>
      <c r="E667" s="84" t="b">
        <v>0</v>
      </c>
      <c r="F667" s="84" t="b">
        <v>0</v>
      </c>
      <c r="G667" s="84" t="b">
        <v>0</v>
      </c>
    </row>
    <row r="668" spans="1:7" ht="15">
      <c r="A668" s="84" t="s">
        <v>3849</v>
      </c>
      <c r="B668" s="84">
        <v>2</v>
      </c>
      <c r="C668" s="118">
        <v>0.0009823156841574521</v>
      </c>
      <c r="D668" s="84" t="s">
        <v>3935</v>
      </c>
      <c r="E668" s="84" t="b">
        <v>0</v>
      </c>
      <c r="F668" s="84" t="b">
        <v>0</v>
      </c>
      <c r="G668" s="84" t="b">
        <v>0</v>
      </c>
    </row>
    <row r="669" spans="1:7" ht="15">
      <c r="A669" s="84" t="s">
        <v>3850</v>
      </c>
      <c r="B669" s="84">
        <v>2</v>
      </c>
      <c r="C669" s="118">
        <v>0.0009823156841574521</v>
      </c>
      <c r="D669" s="84" t="s">
        <v>3935</v>
      </c>
      <c r="E669" s="84" t="b">
        <v>0</v>
      </c>
      <c r="F669" s="84" t="b">
        <v>0</v>
      </c>
      <c r="G669" s="84" t="b">
        <v>0</v>
      </c>
    </row>
    <row r="670" spans="1:7" ht="15">
      <c r="A670" s="84" t="s">
        <v>3851</v>
      </c>
      <c r="B670" s="84">
        <v>2</v>
      </c>
      <c r="C670" s="118">
        <v>0.0009823156841574521</v>
      </c>
      <c r="D670" s="84" t="s">
        <v>3935</v>
      </c>
      <c r="E670" s="84" t="b">
        <v>0</v>
      </c>
      <c r="F670" s="84" t="b">
        <v>0</v>
      </c>
      <c r="G670" s="84" t="b">
        <v>0</v>
      </c>
    </row>
    <row r="671" spans="1:7" ht="15">
      <c r="A671" s="84" t="s">
        <v>3852</v>
      </c>
      <c r="B671" s="84">
        <v>2</v>
      </c>
      <c r="C671" s="118">
        <v>0.0011221995111388558</v>
      </c>
      <c r="D671" s="84" t="s">
        <v>3935</v>
      </c>
      <c r="E671" s="84" t="b">
        <v>0</v>
      </c>
      <c r="F671" s="84" t="b">
        <v>0</v>
      </c>
      <c r="G671" s="84" t="b">
        <v>0</v>
      </c>
    </row>
    <row r="672" spans="1:7" ht="15">
      <c r="A672" s="84" t="s">
        <v>3853</v>
      </c>
      <c r="B672" s="84">
        <v>2</v>
      </c>
      <c r="C672" s="118">
        <v>0.0011221995111388558</v>
      </c>
      <c r="D672" s="84" t="s">
        <v>3935</v>
      </c>
      <c r="E672" s="84" t="b">
        <v>0</v>
      </c>
      <c r="F672" s="84" t="b">
        <v>0</v>
      </c>
      <c r="G672" s="84" t="b">
        <v>0</v>
      </c>
    </row>
    <row r="673" spans="1:7" ht="15">
      <c r="A673" s="84" t="s">
        <v>351</v>
      </c>
      <c r="B673" s="84">
        <v>2</v>
      </c>
      <c r="C673" s="118">
        <v>0.0009823156841574521</v>
      </c>
      <c r="D673" s="84" t="s">
        <v>3935</v>
      </c>
      <c r="E673" s="84" t="b">
        <v>0</v>
      </c>
      <c r="F673" s="84" t="b">
        <v>0</v>
      </c>
      <c r="G673" s="84" t="b">
        <v>0</v>
      </c>
    </row>
    <row r="674" spans="1:7" ht="15">
      <c r="A674" s="84" t="s">
        <v>3854</v>
      </c>
      <c r="B674" s="84">
        <v>2</v>
      </c>
      <c r="C674" s="118">
        <v>0.0009823156841574521</v>
      </c>
      <c r="D674" s="84" t="s">
        <v>3935</v>
      </c>
      <c r="E674" s="84" t="b">
        <v>0</v>
      </c>
      <c r="F674" s="84" t="b">
        <v>0</v>
      </c>
      <c r="G674" s="84" t="b">
        <v>0</v>
      </c>
    </row>
    <row r="675" spans="1:7" ht="15">
      <c r="A675" s="84" t="s">
        <v>3855</v>
      </c>
      <c r="B675" s="84">
        <v>2</v>
      </c>
      <c r="C675" s="118">
        <v>0.0009823156841574521</v>
      </c>
      <c r="D675" s="84" t="s">
        <v>3935</v>
      </c>
      <c r="E675" s="84" t="b">
        <v>0</v>
      </c>
      <c r="F675" s="84" t="b">
        <v>0</v>
      </c>
      <c r="G675" s="84" t="b">
        <v>0</v>
      </c>
    </row>
    <row r="676" spans="1:7" ht="15">
      <c r="A676" s="84" t="s">
        <v>350</v>
      </c>
      <c r="B676" s="84">
        <v>2</v>
      </c>
      <c r="C676" s="118">
        <v>0.0009823156841574521</v>
      </c>
      <c r="D676" s="84" t="s">
        <v>3935</v>
      </c>
      <c r="E676" s="84" t="b">
        <v>0</v>
      </c>
      <c r="F676" s="84" t="b">
        <v>0</v>
      </c>
      <c r="G676" s="84" t="b">
        <v>0</v>
      </c>
    </row>
    <row r="677" spans="1:7" ht="15">
      <c r="A677" s="84" t="s">
        <v>3856</v>
      </c>
      <c r="B677" s="84">
        <v>2</v>
      </c>
      <c r="C677" s="118">
        <v>0.0009823156841574521</v>
      </c>
      <c r="D677" s="84" t="s">
        <v>3935</v>
      </c>
      <c r="E677" s="84" t="b">
        <v>0</v>
      </c>
      <c r="F677" s="84" t="b">
        <v>0</v>
      </c>
      <c r="G677" s="84" t="b">
        <v>0</v>
      </c>
    </row>
    <row r="678" spans="1:7" ht="15">
      <c r="A678" s="84" t="s">
        <v>3857</v>
      </c>
      <c r="B678" s="84">
        <v>2</v>
      </c>
      <c r="C678" s="118">
        <v>0.0009823156841574521</v>
      </c>
      <c r="D678" s="84" t="s">
        <v>3935</v>
      </c>
      <c r="E678" s="84" t="b">
        <v>0</v>
      </c>
      <c r="F678" s="84" t="b">
        <v>0</v>
      </c>
      <c r="G678" s="84" t="b">
        <v>0</v>
      </c>
    </row>
    <row r="679" spans="1:7" ht="15">
      <c r="A679" s="84" t="s">
        <v>3858</v>
      </c>
      <c r="B679" s="84">
        <v>2</v>
      </c>
      <c r="C679" s="118">
        <v>0.0009823156841574521</v>
      </c>
      <c r="D679" s="84" t="s">
        <v>3935</v>
      </c>
      <c r="E679" s="84" t="b">
        <v>0</v>
      </c>
      <c r="F679" s="84" t="b">
        <v>0</v>
      </c>
      <c r="G679" s="84" t="b">
        <v>0</v>
      </c>
    </row>
    <row r="680" spans="1:7" ht="15">
      <c r="A680" s="84" t="s">
        <v>3859</v>
      </c>
      <c r="B680" s="84">
        <v>2</v>
      </c>
      <c r="C680" s="118">
        <v>0.0009823156841574521</v>
      </c>
      <c r="D680" s="84" t="s">
        <v>3935</v>
      </c>
      <c r="E680" s="84" t="b">
        <v>0</v>
      </c>
      <c r="F680" s="84" t="b">
        <v>0</v>
      </c>
      <c r="G680" s="84" t="b">
        <v>0</v>
      </c>
    </row>
    <row r="681" spans="1:7" ht="15">
      <c r="A681" s="84" t="s">
        <v>3860</v>
      </c>
      <c r="B681" s="84">
        <v>2</v>
      </c>
      <c r="C681" s="118">
        <v>0.0009823156841574521</v>
      </c>
      <c r="D681" s="84" t="s">
        <v>3935</v>
      </c>
      <c r="E681" s="84" t="b">
        <v>0</v>
      </c>
      <c r="F681" s="84" t="b">
        <v>0</v>
      </c>
      <c r="G681" s="84" t="b">
        <v>0</v>
      </c>
    </row>
    <row r="682" spans="1:7" ht="15">
      <c r="A682" s="84" t="s">
        <v>3861</v>
      </c>
      <c r="B682" s="84">
        <v>2</v>
      </c>
      <c r="C682" s="118">
        <v>0.0009823156841574521</v>
      </c>
      <c r="D682" s="84" t="s">
        <v>3935</v>
      </c>
      <c r="E682" s="84" t="b">
        <v>0</v>
      </c>
      <c r="F682" s="84" t="b">
        <v>0</v>
      </c>
      <c r="G682" s="84" t="b">
        <v>0</v>
      </c>
    </row>
    <row r="683" spans="1:7" ht="15">
      <c r="A683" s="84" t="s">
        <v>3862</v>
      </c>
      <c r="B683" s="84">
        <v>2</v>
      </c>
      <c r="C683" s="118">
        <v>0.0009823156841574521</v>
      </c>
      <c r="D683" s="84" t="s">
        <v>3935</v>
      </c>
      <c r="E683" s="84" t="b">
        <v>0</v>
      </c>
      <c r="F683" s="84" t="b">
        <v>0</v>
      </c>
      <c r="G683" s="84" t="b">
        <v>0</v>
      </c>
    </row>
    <row r="684" spans="1:7" ht="15">
      <c r="A684" s="84" t="s">
        <v>2961</v>
      </c>
      <c r="B684" s="84">
        <v>2</v>
      </c>
      <c r="C684" s="118">
        <v>0.0009823156841574521</v>
      </c>
      <c r="D684" s="84" t="s">
        <v>3935</v>
      </c>
      <c r="E684" s="84" t="b">
        <v>0</v>
      </c>
      <c r="F684" s="84" t="b">
        <v>0</v>
      </c>
      <c r="G684" s="84" t="b">
        <v>0</v>
      </c>
    </row>
    <row r="685" spans="1:7" ht="15">
      <c r="A685" s="84" t="s">
        <v>257</v>
      </c>
      <c r="B685" s="84">
        <v>2</v>
      </c>
      <c r="C685" s="118">
        <v>0.0009823156841574521</v>
      </c>
      <c r="D685" s="84" t="s">
        <v>3935</v>
      </c>
      <c r="E685" s="84" t="b">
        <v>0</v>
      </c>
      <c r="F685" s="84" t="b">
        <v>0</v>
      </c>
      <c r="G685" s="84" t="b">
        <v>0</v>
      </c>
    </row>
    <row r="686" spans="1:7" ht="15">
      <c r="A686" s="84" t="s">
        <v>3863</v>
      </c>
      <c r="B686" s="84">
        <v>2</v>
      </c>
      <c r="C686" s="118">
        <v>0.0009823156841574521</v>
      </c>
      <c r="D686" s="84" t="s">
        <v>3935</v>
      </c>
      <c r="E686" s="84" t="b">
        <v>0</v>
      </c>
      <c r="F686" s="84" t="b">
        <v>0</v>
      </c>
      <c r="G686" s="84" t="b">
        <v>0</v>
      </c>
    </row>
    <row r="687" spans="1:7" ht="15">
      <c r="A687" s="84" t="s">
        <v>3864</v>
      </c>
      <c r="B687" s="84">
        <v>2</v>
      </c>
      <c r="C687" s="118">
        <v>0.0009823156841574521</v>
      </c>
      <c r="D687" s="84" t="s">
        <v>3935</v>
      </c>
      <c r="E687" s="84" t="b">
        <v>0</v>
      </c>
      <c r="F687" s="84" t="b">
        <v>0</v>
      </c>
      <c r="G687" s="84" t="b">
        <v>0</v>
      </c>
    </row>
    <row r="688" spans="1:7" ht="15">
      <c r="A688" s="84" t="s">
        <v>3865</v>
      </c>
      <c r="B688" s="84">
        <v>2</v>
      </c>
      <c r="C688" s="118">
        <v>0.0009823156841574521</v>
      </c>
      <c r="D688" s="84" t="s">
        <v>3935</v>
      </c>
      <c r="E688" s="84" t="b">
        <v>0</v>
      </c>
      <c r="F688" s="84" t="b">
        <v>0</v>
      </c>
      <c r="G688" s="84" t="b">
        <v>0</v>
      </c>
    </row>
    <row r="689" spans="1:7" ht="15">
      <c r="A689" s="84" t="s">
        <v>3866</v>
      </c>
      <c r="B689" s="84">
        <v>2</v>
      </c>
      <c r="C689" s="118">
        <v>0.0009823156841574521</v>
      </c>
      <c r="D689" s="84" t="s">
        <v>3935</v>
      </c>
      <c r="E689" s="84" t="b">
        <v>0</v>
      </c>
      <c r="F689" s="84" t="b">
        <v>0</v>
      </c>
      <c r="G689" s="84" t="b">
        <v>0</v>
      </c>
    </row>
    <row r="690" spans="1:7" ht="15">
      <c r="A690" s="84" t="s">
        <v>3867</v>
      </c>
      <c r="B690" s="84">
        <v>2</v>
      </c>
      <c r="C690" s="118">
        <v>0.0009823156841574521</v>
      </c>
      <c r="D690" s="84" t="s">
        <v>3935</v>
      </c>
      <c r="E690" s="84" t="b">
        <v>0</v>
      </c>
      <c r="F690" s="84" t="b">
        <v>0</v>
      </c>
      <c r="G690" s="84" t="b">
        <v>0</v>
      </c>
    </row>
    <row r="691" spans="1:7" ht="15">
      <c r="A691" s="84" t="s">
        <v>3868</v>
      </c>
      <c r="B691" s="84">
        <v>2</v>
      </c>
      <c r="C691" s="118">
        <v>0.0009823156841574521</v>
      </c>
      <c r="D691" s="84" t="s">
        <v>3935</v>
      </c>
      <c r="E691" s="84" t="b">
        <v>0</v>
      </c>
      <c r="F691" s="84" t="b">
        <v>0</v>
      </c>
      <c r="G691" s="84" t="b">
        <v>0</v>
      </c>
    </row>
    <row r="692" spans="1:7" ht="15">
      <c r="A692" s="84" t="s">
        <v>3869</v>
      </c>
      <c r="B692" s="84">
        <v>2</v>
      </c>
      <c r="C692" s="118">
        <v>0.0009823156841574521</v>
      </c>
      <c r="D692" s="84" t="s">
        <v>3935</v>
      </c>
      <c r="E692" s="84" t="b">
        <v>0</v>
      </c>
      <c r="F692" s="84" t="b">
        <v>0</v>
      </c>
      <c r="G692" s="84" t="b">
        <v>0</v>
      </c>
    </row>
    <row r="693" spans="1:7" ht="15">
      <c r="A693" s="84" t="s">
        <v>3870</v>
      </c>
      <c r="B693" s="84">
        <v>2</v>
      </c>
      <c r="C693" s="118">
        <v>0.0009823156841574521</v>
      </c>
      <c r="D693" s="84" t="s">
        <v>3935</v>
      </c>
      <c r="E693" s="84" t="b">
        <v>0</v>
      </c>
      <c r="F693" s="84" t="b">
        <v>0</v>
      </c>
      <c r="G693" s="84" t="b">
        <v>0</v>
      </c>
    </row>
    <row r="694" spans="1:7" ht="15">
      <c r="A694" s="84" t="s">
        <v>3871</v>
      </c>
      <c r="B694" s="84">
        <v>2</v>
      </c>
      <c r="C694" s="118">
        <v>0.0009823156841574521</v>
      </c>
      <c r="D694" s="84" t="s">
        <v>3935</v>
      </c>
      <c r="E694" s="84" t="b">
        <v>0</v>
      </c>
      <c r="F694" s="84" t="b">
        <v>0</v>
      </c>
      <c r="G694" s="84" t="b">
        <v>0</v>
      </c>
    </row>
    <row r="695" spans="1:7" ht="15">
      <c r="A695" s="84" t="s">
        <v>3872</v>
      </c>
      <c r="B695" s="84">
        <v>2</v>
      </c>
      <c r="C695" s="118">
        <v>0.0009823156841574521</v>
      </c>
      <c r="D695" s="84" t="s">
        <v>3935</v>
      </c>
      <c r="E695" s="84" t="b">
        <v>0</v>
      </c>
      <c r="F695" s="84" t="b">
        <v>0</v>
      </c>
      <c r="G695" s="84" t="b">
        <v>0</v>
      </c>
    </row>
    <row r="696" spans="1:7" ht="15">
      <c r="A696" s="84" t="s">
        <v>3873</v>
      </c>
      <c r="B696" s="84">
        <v>2</v>
      </c>
      <c r="C696" s="118">
        <v>0.0011221995111388558</v>
      </c>
      <c r="D696" s="84" t="s">
        <v>3935</v>
      </c>
      <c r="E696" s="84" t="b">
        <v>0</v>
      </c>
      <c r="F696" s="84" t="b">
        <v>0</v>
      </c>
      <c r="G696" s="84" t="b">
        <v>0</v>
      </c>
    </row>
    <row r="697" spans="1:7" ht="15">
      <c r="A697" s="84" t="s">
        <v>3874</v>
      </c>
      <c r="B697" s="84">
        <v>2</v>
      </c>
      <c r="C697" s="118">
        <v>0.0009823156841574521</v>
      </c>
      <c r="D697" s="84" t="s">
        <v>3935</v>
      </c>
      <c r="E697" s="84" t="b">
        <v>0</v>
      </c>
      <c r="F697" s="84" t="b">
        <v>0</v>
      </c>
      <c r="G697" s="84" t="b">
        <v>0</v>
      </c>
    </row>
    <row r="698" spans="1:7" ht="15">
      <c r="A698" s="84" t="s">
        <v>3875</v>
      </c>
      <c r="B698" s="84">
        <v>2</v>
      </c>
      <c r="C698" s="118">
        <v>0.0009823156841574521</v>
      </c>
      <c r="D698" s="84" t="s">
        <v>3935</v>
      </c>
      <c r="E698" s="84" t="b">
        <v>0</v>
      </c>
      <c r="F698" s="84" t="b">
        <v>0</v>
      </c>
      <c r="G698" s="84" t="b">
        <v>0</v>
      </c>
    </row>
    <row r="699" spans="1:7" ht="15">
      <c r="A699" s="84" t="s">
        <v>3876</v>
      </c>
      <c r="B699" s="84">
        <v>2</v>
      </c>
      <c r="C699" s="118">
        <v>0.0009823156841574521</v>
      </c>
      <c r="D699" s="84" t="s">
        <v>3935</v>
      </c>
      <c r="E699" s="84" t="b">
        <v>0</v>
      </c>
      <c r="F699" s="84" t="b">
        <v>0</v>
      </c>
      <c r="G699" s="84" t="b">
        <v>0</v>
      </c>
    </row>
    <row r="700" spans="1:7" ht="15">
      <c r="A700" s="84" t="s">
        <v>3877</v>
      </c>
      <c r="B700" s="84">
        <v>2</v>
      </c>
      <c r="C700" s="118">
        <v>0.0009823156841574521</v>
      </c>
      <c r="D700" s="84" t="s">
        <v>3935</v>
      </c>
      <c r="E700" s="84" t="b">
        <v>0</v>
      </c>
      <c r="F700" s="84" t="b">
        <v>0</v>
      </c>
      <c r="G700" s="84" t="b">
        <v>0</v>
      </c>
    </row>
    <row r="701" spans="1:7" ht="15">
      <c r="A701" s="84" t="s">
        <v>3878</v>
      </c>
      <c r="B701" s="84">
        <v>2</v>
      </c>
      <c r="C701" s="118">
        <v>0.0009823156841574521</v>
      </c>
      <c r="D701" s="84" t="s">
        <v>3935</v>
      </c>
      <c r="E701" s="84" t="b">
        <v>0</v>
      </c>
      <c r="F701" s="84" t="b">
        <v>0</v>
      </c>
      <c r="G701" s="84" t="b">
        <v>0</v>
      </c>
    </row>
    <row r="702" spans="1:7" ht="15">
      <c r="A702" s="84" t="s">
        <v>3879</v>
      </c>
      <c r="B702" s="84">
        <v>2</v>
      </c>
      <c r="C702" s="118">
        <v>0.0009823156841574521</v>
      </c>
      <c r="D702" s="84" t="s">
        <v>3935</v>
      </c>
      <c r="E702" s="84" t="b">
        <v>0</v>
      </c>
      <c r="F702" s="84" t="b">
        <v>0</v>
      </c>
      <c r="G702" s="84" t="b">
        <v>0</v>
      </c>
    </row>
    <row r="703" spans="1:7" ht="15">
      <c r="A703" s="84" t="s">
        <v>3880</v>
      </c>
      <c r="B703" s="84">
        <v>2</v>
      </c>
      <c r="C703" s="118">
        <v>0.0009823156841574521</v>
      </c>
      <c r="D703" s="84" t="s">
        <v>3935</v>
      </c>
      <c r="E703" s="84" t="b">
        <v>0</v>
      </c>
      <c r="F703" s="84" t="b">
        <v>0</v>
      </c>
      <c r="G703" s="84" t="b">
        <v>0</v>
      </c>
    </row>
    <row r="704" spans="1:7" ht="15">
      <c r="A704" s="84" t="s">
        <v>3881</v>
      </c>
      <c r="B704" s="84">
        <v>2</v>
      </c>
      <c r="C704" s="118">
        <v>0.0009823156841574521</v>
      </c>
      <c r="D704" s="84" t="s">
        <v>3935</v>
      </c>
      <c r="E704" s="84" t="b">
        <v>0</v>
      </c>
      <c r="F704" s="84" t="b">
        <v>0</v>
      </c>
      <c r="G704" s="84" t="b">
        <v>0</v>
      </c>
    </row>
    <row r="705" spans="1:7" ht="15">
      <c r="A705" s="84" t="s">
        <v>3882</v>
      </c>
      <c r="B705" s="84">
        <v>2</v>
      </c>
      <c r="C705" s="118">
        <v>0.0009823156841574521</v>
      </c>
      <c r="D705" s="84" t="s">
        <v>3935</v>
      </c>
      <c r="E705" s="84" t="b">
        <v>0</v>
      </c>
      <c r="F705" s="84" t="b">
        <v>0</v>
      </c>
      <c r="G705" s="84" t="b">
        <v>0</v>
      </c>
    </row>
    <row r="706" spans="1:7" ht="15">
      <c r="A706" s="84" t="s">
        <v>3883</v>
      </c>
      <c r="B706" s="84">
        <v>2</v>
      </c>
      <c r="C706" s="118">
        <v>0.0009823156841574521</v>
      </c>
      <c r="D706" s="84" t="s">
        <v>3935</v>
      </c>
      <c r="E706" s="84" t="b">
        <v>0</v>
      </c>
      <c r="F706" s="84" t="b">
        <v>0</v>
      </c>
      <c r="G706" s="84" t="b">
        <v>0</v>
      </c>
    </row>
    <row r="707" spans="1:7" ht="15">
      <c r="A707" s="84" t="s">
        <v>3884</v>
      </c>
      <c r="B707" s="84">
        <v>2</v>
      </c>
      <c r="C707" s="118">
        <v>0.0009823156841574521</v>
      </c>
      <c r="D707" s="84" t="s">
        <v>3935</v>
      </c>
      <c r="E707" s="84" t="b">
        <v>0</v>
      </c>
      <c r="F707" s="84" t="b">
        <v>0</v>
      </c>
      <c r="G707" s="84" t="b">
        <v>0</v>
      </c>
    </row>
    <row r="708" spans="1:7" ht="15">
      <c r="A708" s="84" t="s">
        <v>3885</v>
      </c>
      <c r="B708" s="84">
        <v>2</v>
      </c>
      <c r="C708" s="118">
        <v>0.0009823156841574521</v>
      </c>
      <c r="D708" s="84" t="s">
        <v>3935</v>
      </c>
      <c r="E708" s="84" t="b">
        <v>0</v>
      </c>
      <c r="F708" s="84" t="b">
        <v>0</v>
      </c>
      <c r="G708" s="84" t="b">
        <v>0</v>
      </c>
    </row>
    <row r="709" spans="1:7" ht="15">
      <c r="A709" s="84" t="s">
        <v>3886</v>
      </c>
      <c r="B709" s="84">
        <v>2</v>
      </c>
      <c r="C709" s="118">
        <v>0.0009823156841574521</v>
      </c>
      <c r="D709" s="84" t="s">
        <v>3935</v>
      </c>
      <c r="E709" s="84" t="b">
        <v>0</v>
      </c>
      <c r="F709" s="84" t="b">
        <v>0</v>
      </c>
      <c r="G709" s="84" t="b">
        <v>0</v>
      </c>
    </row>
    <row r="710" spans="1:7" ht="15">
      <c r="A710" s="84" t="s">
        <v>3887</v>
      </c>
      <c r="B710" s="84">
        <v>2</v>
      </c>
      <c r="C710" s="118">
        <v>0.0009823156841574521</v>
      </c>
      <c r="D710" s="84" t="s">
        <v>3935</v>
      </c>
      <c r="E710" s="84" t="b">
        <v>0</v>
      </c>
      <c r="F710" s="84" t="b">
        <v>0</v>
      </c>
      <c r="G710" s="84" t="b">
        <v>0</v>
      </c>
    </row>
    <row r="711" spans="1:7" ht="15">
      <c r="A711" s="84" t="s">
        <v>3888</v>
      </c>
      <c r="B711" s="84">
        <v>2</v>
      </c>
      <c r="C711" s="118">
        <v>0.0009823156841574521</v>
      </c>
      <c r="D711" s="84" t="s">
        <v>3935</v>
      </c>
      <c r="E711" s="84" t="b">
        <v>0</v>
      </c>
      <c r="F711" s="84" t="b">
        <v>0</v>
      </c>
      <c r="G711" s="84" t="b">
        <v>0</v>
      </c>
    </row>
    <row r="712" spans="1:7" ht="15">
      <c r="A712" s="84" t="s">
        <v>3889</v>
      </c>
      <c r="B712" s="84">
        <v>2</v>
      </c>
      <c r="C712" s="118">
        <v>0.0009823156841574521</v>
      </c>
      <c r="D712" s="84" t="s">
        <v>3935</v>
      </c>
      <c r="E712" s="84" t="b">
        <v>0</v>
      </c>
      <c r="F712" s="84" t="b">
        <v>0</v>
      </c>
      <c r="G712" s="84" t="b">
        <v>0</v>
      </c>
    </row>
    <row r="713" spans="1:7" ht="15">
      <c r="A713" s="84" t="s">
        <v>3890</v>
      </c>
      <c r="B713" s="84">
        <v>2</v>
      </c>
      <c r="C713" s="118">
        <v>0.0009823156841574521</v>
      </c>
      <c r="D713" s="84" t="s">
        <v>3935</v>
      </c>
      <c r="E713" s="84" t="b">
        <v>0</v>
      </c>
      <c r="F713" s="84" t="b">
        <v>0</v>
      </c>
      <c r="G713" s="84" t="b">
        <v>0</v>
      </c>
    </row>
    <row r="714" spans="1:7" ht="15">
      <c r="A714" s="84" t="s">
        <v>3891</v>
      </c>
      <c r="B714" s="84">
        <v>2</v>
      </c>
      <c r="C714" s="118">
        <v>0.0009823156841574521</v>
      </c>
      <c r="D714" s="84" t="s">
        <v>3935</v>
      </c>
      <c r="E714" s="84" t="b">
        <v>0</v>
      </c>
      <c r="F714" s="84" t="b">
        <v>0</v>
      </c>
      <c r="G714" s="84" t="b">
        <v>0</v>
      </c>
    </row>
    <row r="715" spans="1:7" ht="15">
      <c r="A715" s="84" t="s">
        <v>3892</v>
      </c>
      <c r="B715" s="84">
        <v>2</v>
      </c>
      <c r="C715" s="118">
        <v>0.0009823156841574521</v>
      </c>
      <c r="D715" s="84" t="s">
        <v>3935</v>
      </c>
      <c r="E715" s="84" t="b">
        <v>0</v>
      </c>
      <c r="F715" s="84" t="b">
        <v>0</v>
      </c>
      <c r="G715" s="84" t="b">
        <v>0</v>
      </c>
    </row>
    <row r="716" spans="1:7" ht="15">
      <c r="A716" s="84" t="s">
        <v>341</v>
      </c>
      <c r="B716" s="84">
        <v>2</v>
      </c>
      <c r="C716" s="118">
        <v>0.0009823156841574521</v>
      </c>
      <c r="D716" s="84" t="s">
        <v>3935</v>
      </c>
      <c r="E716" s="84" t="b">
        <v>0</v>
      </c>
      <c r="F716" s="84" t="b">
        <v>0</v>
      </c>
      <c r="G716" s="84" t="b">
        <v>0</v>
      </c>
    </row>
    <row r="717" spans="1:7" ht="15">
      <c r="A717" s="84" t="s">
        <v>3893</v>
      </c>
      <c r="B717" s="84">
        <v>2</v>
      </c>
      <c r="C717" s="118">
        <v>0.0009823156841574521</v>
      </c>
      <c r="D717" s="84" t="s">
        <v>3935</v>
      </c>
      <c r="E717" s="84" t="b">
        <v>0</v>
      </c>
      <c r="F717" s="84" t="b">
        <v>0</v>
      </c>
      <c r="G717" s="84" t="b">
        <v>0</v>
      </c>
    </row>
    <row r="718" spans="1:7" ht="15">
      <c r="A718" s="84" t="s">
        <v>3894</v>
      </c>
      <c r="B718" s="84">
        <v>2</v>
      </c>
      <c r="C718" s="118">
        <v>0.0009823156841574521</v>
      </c>
      <c r="D718" s="84" t="s">
        <v>3935</v>
      </c>
      <c r="E718" s="84" t="b">
        <v>0</v>
      </c>
      <c r="F718" s="84" t="b">
        <v>0</v>
      </c>
      <c r="G718" s="84" t="b">
        <v>0</v>
      </c>
    </row>
    <row r="719" spans="1:7" ht="15">
      <c r="A719" s="84" t="s">
        <v>3895</v>
      </c>
      <c r="B719" s="84">
        <v>2</v>
      </c>
      <c r="C719" s="118">
        <v>0.0009823156841574521</v>
      </c>
      <c r="D719" s="84" t="s">
        <v>3935</v>
      </c>
      <c r="E719" s="84" t="b">
        <v>0</v>
      </c>
      <c r="F719" s="84" t="b">
        <v>0</v>
      </c>
      <c r="G719" s="84" t="b">
        <v>0</v>
      </c>
    </row>
    <row r="720" spans="1:7" ht="15">
      <c r="A720" s="84" t="s">
        <v>3896</v>
      </c>
      <c r="B720" s="84">
        <v>2</v>
      </c>
      <c r="C720" s="118">
        <v>0.0009823156841574521</v>
      </c>
      <c r="D720" s="84" t="s">
        <v>3935</v>
      </c>
      <c r="E720" s="84" t="b">
        <v>0</v>
      </c>
      <c r="F720" s="84" t="b">
        <v>0</v>
      </c>
      <c r="G720" s="84" t="b">
        <v>0</v>
      </c>
    </row>
    <row r="721" spans="1:7" ht="15">
      <c r="A721" s="84" t="s">
        <v>3897</v>
      </c>
      <c r="B721" s="84">
        <v>2</v>
      </c>
      <c r="C721" s="118">
        <v>0.0009823156841574521</v>
      </c>
      <c r="D721" s="84" t="s">
        <v>3935</v>
      </c>
      <c r="E721" s="84" t="b">
        <v>0</v>
      </c>
      <c r="F721" s="84" t="b">
        <v>0</v>
      </c>
      <c r="G721" s="84" t="b">
        <v>0</v>
      </c>
    </row>
    <row r="722" spans="1:7" ht="15">
      <c r="A722" s="84" t="s">
        <v>3898</v>
      </c>
      <c r="B722" s="84">
        <v>2</v>
      </c>
      <c r="C722" s="118">
        <v>0.0009823156841574521</v>
      </c>
      <c r="D722" s="84" t="s">
        <v>3935</v>
      </c>
      <c r="E722" s="84" t="b">
        <v>0</v>
      </c>
      <c r="F722" s="84" t="b">
        <v>0</v>
      </c>
      <c r="G722" s="84" t="b">
        <v>0</v>
      </c>
    </row>
    <row r="723" spans="1:7" ht="15">
      <c r="A723" s="84" t="s">
        <v>3899</v>
      </c>
      <c r="B723" s="84">
        <v>2</v>
      </c>
      <c r="C723" s="118">
        <v>0.0009823156841574521</v>
      </c>
      <c r="D723" s="84" t="s">
        <v>3935</v>
      </c>
      <c r="E723" s="84" t="b">
        <v>0</v>
      </c>
      <c r="F723" s="84" t="b">
        <v>0</v>
      </c>
      <c r="G723" s="84" t="b">
        <v>0</v>
      </c>
    </row>
    <row r="724" spans="1:7" ht="15">
      <c r="A724" s="84" t="s">
        <v>2769</v>
      </c>
      <c r="B724" s="84">
        <v>2</v>
      </c>
      <c r="C724" s="118">
        <v>0.0011221995111388558</v>
      </c>
      <c r="D724" s="84" t="s">
        <v>3935</v>
      </c>
      <c r="E724" s="84" t="b">
        <v>0</v>
      </c>
      <c r="F724" s="84" t="b">
        <v>0</v>
      </c>
      <c r="G724" s="84" t="b">
        <v>0</v>
      </c>
    </row>
    <row r="725" spans="1:7" ht="15">
      <c r="A725" s="84" t="s">
        <v>3900</v>
      </c>
      <c r="B725" s="84">
        <v>2</v>
      </c>
      <c r="C725" s="118">
        <v>0.0009823156841574521</v>
      </c>
      <c r="D725" s="84" t="s">
        <v>3935</v>
      </c>
      <c r="E725" s="84" t="b">
        <v>0</v>
      </c>
      <c r="F725" s="84" t="b">
        <v>0</v>
      </c>
      <c r="G725" s="84" t="b">
        <v>0</v>
      </c>
    </row>
    <row r="726" spans="1:7" ht="15">
      <c r="A726" s="84" t="s">
        <v>3901</v>
      </c>
      <c r="B726" s="84">
        <v>2</v>
      </c>
      <c r="C726" s="118">
        <v>0.0009823156841574521</v>
      </c>
      <c r="D726" s="84" t="s">
        <v>3935</v>
      </c>
      <c r="E726" s="84" t="b">
        <v>0</v>
      </c>
      <c r="F726" s="84" t="b">
        <v>0</v>
      </c>
      <c r="G726" s="84" t="b">
        <v>0</v>
      </c>
    </row>
    <row r="727" spans="1:7" ht="15">
      <c r="A727" s="84" t="s">
        <v>3902</v>
      </c>
      <c r="B727" s="84">
        <v>2</v>
      </c>
      <c r="C727" s="118">
        <v>0.0009823156841574521</v>
      </c>
      <c r="D727" s="84" t="s">
        <v>3935</v>
      </c>
      <c r="E727" s="84" t="b">
        <v>0</v>
      </c>
      <c r="F727" s="84" t="b">
        <v>0</v>
      </c>
      <c r="G727" s="84" t="b">
        <v>0</v>
      </c>
    </row>
    <row r="728" spans="1:7" ht="15">
      <c r="A728" s="84" t="s">
        <v>3903</v>
      </c>
      <c r="B728" s="84">
        <v>2</v>
      </c>
      <c r="C728" s="118">
        <v>0.0009823156841574521</v>
      </c>
      <c r="D728" s="84" t="s">
        <v>3935</v>
      </c>
      <c r="E728" s="84" t="b">
        <v>0</v>
      </c>
      <c r="F728" s="84" t="b">
        <v>0</v>
      </c>
      <c r="G728" s="84" t="b">
        <v>0</v>
      </c>
    </row>
    <row r="729" spans="1:7" ht="15">
      <c r="A729" s="84" t="s">
        <v>3904</v>
      </c>
      <c r="B729" s="84">
        <v>2</v>
      </c>
      <c r="C729" s="118">
        <v>0.0009823156841574521</v>
      </c>
      <c r="D729" s="84" t="s">
        <v>3935</v>
      </c>
      <c r="E729" s="84" t="b">
        <v>0</v>
      </c>
      <c r="F729" s="84" t="b">
        <v>0</v>
      </c>
      <c r="G729" s="84" t="b">
        <v>0</v>
      </c>
    </row>
    <row r="730" spans="1:7" ht="15">
      <c r="A730" s="84" t="s">
        <v>3905</v>
      </c>
      <c r="B730" s="84">
        <v>2</v>
      </c>
      <c r="C730" s="118">
        <v>0.0009823156841574521</v>
      </c>
      <c r="D730" s="84" t="s">
        <v>3935</v>
      </c>
      <c r="E730" s="84" t="b">
        <v>0</v>
      </c>
      <c r="F730" s="84" t="b">
        <v>0</v>
      </c>
      <c r="G730" s="84" t="b">
        <v>0</v>
      </c>
    </row>
    <row r="731" spans="1:7" ht="15">
      <c r="A731" s="84" t="s">
        <v>3906</v>
      </c>
      <c r="B731" s="84">
        <v>2</v>
      </c>
      <c r="C731" s="118">
        <v>0.0009823156841574521</v>
      </c>
      <c r="D731" s="84" t="s">
        <v>3935</v>
      </c>
      <c r="E731" s="84" t="b">
        <v>0</v>
      </c>
      <c r="F731" s="84" t="b">
        <v>0</v>
      </c>
      <c r="G731" s="84" t="b">
        <v>0</v>
      </c>
    </row>
    <row r="732" spans="1:7" ht="15">
      <c r="A732" s="84" t="s">
        <v>3907</v>
      </c>
      <c r="B732" s="84">
        <v>2</v>
      </c>
      <c r="C732" s="118">
        <v>0.0009823156841574521</v>
      </c>
      <c r="D732" s="84" t="s">
        <v>3935</v>
      </c>
      <c r="E732" s="84" t="b">
        <v>0</v>
      </c>
      <c r="F732" s="84" t="b">
        <v>0</v>
      </c>
      <c r="G732" s="84" t="b">
        <v>0</v>
      </c>
    </row>
    <row r="733" spans="1:7" ht="15">
      <c r="A733" s="84" t="s">
        <v>3908</v>
      </c>
      <c r="B733" s="84">
        <v>2</v>
      </c>
      <c r="C733" s="118">
        <v>0.0009823156841574521</v>
      </c>
      <c r="D733" s="84" t="s">
        <v>3935</v>
      </c>
      <c r="E733" s="84" t="b">
        <v>0</v>
      </c>
      <c r="F733" s="84" t="b">
        <v>0</v>
      </c>
      <c r="G733" s="84" t="b">
        <v>0</v>
      </c>
    </row>
    <row r="734" spans="1:7" ht="15">
      <c r="A734" s="84" t="s">
        <v>3909</v>
      </c>
      <c r="B734" s="84">
        <v>2</v>
      </c>
      <c r="C734" s="118">
        <v>0.0009823156841574521</v>
      </c>
      <c r="D734" s="84" t="s">
        <v>3935</v>
      </c>
      <c r="E734" s="84" t="b">
        <v>1</v>
      </c>
      <c r="F734" s="84" t="b">
        <v>0</v>
      </c>
      <c r="G734" s="84" t="b">
        <v>0</v>
      </c>
    </row>
    <row r="735" spans="1:7" ht="15">
      <c r="A735" s="84" t="s">
        <v>3910</v>
      </c>
      <c r="B735" s="84">
        <v>2</v>
      </c>
      <c r="C735" s="118">
        <v>0.0009823156841574521</v>
      </c>
      <c r="D735" s="84" t="s">
        <v>3935</v>
      </c>
      <c r="E735" s="84" t="b">
        <v>0</v>
      </c>
      <c r="F735" s="84" t="b">
        <v>0</v>
      </c>
      <c r="G735" s="84" t="b">
        <v>0</v>
      </c>
    </row>
    <row r="736" spans="1:7" ht="15">
      <c r="A736" s="84" t="s">
        <v>340</v>
      </c>
      <c r="B736" s="84">
        <v>2</v>
      </c>
      <c r="C736" s="118">
        <v>0.0009823156841574521</v>
      </c>
      <c r="D736" s="84" t="s">
        <v>3935</v>
      </c>
      <c r="E736" s="84" t="b">
        <v>0</v>
      </c>
      <c r="F736" s="84" t="b">
        <v>0</v>
      </c>
      <c r="G736" s="84" t="b">
        <v>0</v>
      </c>
    </row>
    <row r="737" spans="1:7" ht="15">
      <c r="A737" s="84" t="s">
        <v>305</v>
      </c>
      <c r="B737" s="84">
        <v>2</v>
      </c>
      <c r="C737" s="118">
        <v>0.0009823156841574521</v>
      </c>
      <c r="D737" s="84" t="s">
        <v>3935</v>
      </c>
      <c r="E737" s="84" t="b">
        <v>0</v>
      </c>
      <c r="F737" s="84" t="b">
        <v>0</v>
      </c>
      <c r="G737" s="84" t="b">
        <v>0</v>
      </c>
    </row>
    <row r="738" spans="1:7" ht="15">
      <c r="A738" s="84" t="s">
        <v>3911</v>
      </c>
      <c r="B738" s="84">
        <v>2</v>
      </c>
      <c r="C738" s="118">
        <v>0.0009823156841574521</v>
      </c>
      <c r="D738" s="84" t="s">
        <v>3935</v>
      </c>
      <c r="E738" s="84" t="b">
        <v>0</v>
      </c>
      <c r="F738" s="84" t="b">
        <v>0</v>
      </c>
      <c r="G738" s="84" t="b">
        <v>0</v>
      </c>
    </row>
    <row r="739" spans="1:7" ht="15">
      <c r="A739" s="84" t="s">
        <v>3912</v>
      </c>
      <c r="B739" s="84">
        <v>2</v>
      </c>
      <c r="C739" s="118">
        <v>0.0009823156841574521</v>
      </c>
      <c r="D739" s="84" t="s">
        <v>3935</v>
      </c>
      <c r="E739" s="84" t="b">
        <v>0</v>
      </c>
      <c r="F739" s="84" t="b">
        <v>0</v>
      </c>
      <c r="G739" s="84" t="b">
        <v>0</v>
      </c>
    </row>
    <row r="740" spans="1:7" ht="15">
      <c r="A740" s="84" t="s">
        <v>3913</v>
      </c>
      <c r="B740" s="84">
        <v>2</v>
      </c>
      <c r="C740" s="118">
        <v>0.0009823156841574521</v>
      </c>
      <c r="D740" s="84" t="s">
        <v>3935</v>
      </c>
      <c r="E740" s="84" t="b">
        <v>0</v>
      </c>
      <c r="F740" s="84" t="b">
        <v>0</v>
      </c>
      <c r="G740" s="84" t="b">
        <v>0</v>
      </c>
    </row>
    <row r="741" spans="1:7" ht="15">
      <c r="A741" s="84" t="s">
        <v>3914</v>
      </c>
      <c r="B741" s="84">
        <v>2</v>
      </c>
      <c r="C741" s="118">
        <v>0.0009823156841574521</v>
      </c>
      <c r="D741" s="84" t="s">
        <v>3935</v>
      </c>
      <c r="E741" s="84" t="b">
        <v>0</v>
      </c>
      <c r="F741" s="84" t="b">
        <v>0</v>
      </c>
      <c r="G741" s="84" t="b">
        <v>0</v>
      </c>
    </row>
    <row r="742" spans="1:7" ht="15">
      <c r="A742" s="84" t="s">
        <v>3915</v>
      </c>
      <c r="B742" s="84">
        <v>2</v>
      </c>
      <c r="C742" s="118">
        <v>0.0009823156841574521</v>
      </c>
      <c r="D742" s="84" t="s">
        <v>3935</v>
      </c>
      <c r="E742" s="84" t="b">
        <v>0</v>
      </c>
      <c r="F742" s="84" t="b">
        <v>0</v>
      </c>
      <c r="G742" s="84" t="b">
        <v>0</v>
      </c>
    </row>
    <row r="743" spans="1:7" ht="15">
      <c r="A743" s="84" t="s">
        <v>3916</v>
      </c>
      <c r="B743" s="84">
        <v>2</v>
      </c>
      <c r="C743" s="118">
        <v>0.0009823156841574521</v>
      </c>
      <c r="D743" s="84" t="s">
        <v>3935</v>
      </c>
      <c r="E743" s="84" t="b">
        <v>0</v>
      </c>
      <c r="F743" s="84" t="b">
        <v>0</v>
      </c>
      <c r="G743" s="84" t="b">
        <v>0</v>
      </c>
    </row>
    <row r="744" spans="1:7" ht="15">
      <c r="A744" s="84" t="s">
        <v>3917</v>
      </c>
      <c r="B744" s="84">
        <v>2</v>
      </c>
      <c r="C744" s="118">
        <v>0.0009823156841574521</v>
      </c>
      <c r="D744" s="84" t="s">
        <v>3935</v>
      </c>
      <c r="E744" s="84" t="b">
        <v>0</v>
      </c>
      <c r="F744" s="84" t="b">
        <v>0</v>
      </c>
      <c r="G744" s="84" t="b">
        <v>0</v>
      </c>
    </row>
    <row r="745" spans="1:7" ht="15">
      <c r="A745" s="84" t="s">
        <v>3918</v>
      </c>
      <c r="B745" s="84">
        <v>2</v>
      </c>
      <c r="C745" s="118">
        <v>0.0009823156841574521</v>
      </c>
      <c r="D745" s="84" t="s">
        <v>3935</v>
      </c>
      <c r="E745" s="84" t="b">
        <v>0</v>
      </c>
      <c r="F745" s="84" t="b">
        <v>0</v>
      </c>
      <c r="G745" s="84" t="b">
        <v>0</v>
      </c>
    </row>
    <row r="746" spans="1:7" ht="15">
      <c r="A746" s="84" t="s">
        <v>3919</v>
      </c>
      <c r="B746" s="84">
        <v>2</v>
      </c>
      <c r="C746" s="118">
        <v>0.0009823156841574521</v>
      </c>
      <c r="D746" s="84" t="s">
        <v>3935</v>
      </c>
      <c r="E746" s="84" t="b">
        <v>0</v>
      </c>
      <c r="F746" s="84" t="b">
        <v>0</v>
      </c>
      <c r="G746" s="84" t="b">
        <v>0</v>
      </c>
    </row>
    <row r="747" spans="1:7" ht="15">
      <c r="A747" s="84" t="s">
        <v>3920</v>
      </c>
      <c r="B747" s="84">
        <v>2</v>
      </c>
      <c r="C747" s="118">
        <v>0.0009823156841574521</v>
      </c>
      <c r="D747" s="84" t="s">
        <v>3935</v>
      </c>
      <c r="E747" s="84" t="b">
        <v>0</v>
      </c>
      <c r="F747" s="84" t="b">
        <v>0</v>
      </c>
      <c r="G747" s="84" t="b">
        <v>0</v>
      </c>
    </row>
    <row r="748" spans="1:7" ht="15">
      <c r="A748" s="84" t="s">
        <v>3921</v>
      </c>
      <c r="B748" s="84">
        <v>2</v>
      </c>
      <c r="C748" s="118">
        <v>0.0009823156841574521</v>
      </c>
      <c r="D748" s="84" t="s">
        <v>3935</v>
      </c>
      <c r="E748" s="84" t="b">
        <v>0</v>
      </c>
      <c r="F748" s="84" t="b">
        <v>0</v>
      </c>
      <c r="G748" s="84" t="b">
        <v>0</v>
      </c>
    </row>
    <row r="749" spans="1:7" ht="15">
      <c r="A749" s="84" t="s">
        <v>3922</v>
      </c>
      <c r="B749" s="84">
        <v>2</v>
      </c>
      <c r="C749" s="118">
        <v>0.0009823156841574521</v>
      </c>
      <c r="D749" s="84" t="s">
        <v>3935</v>
      </c>
      <c r="E749" s="84" t="b">
        <v>0</v>
      </c>
      <c r="F749" s="84" t="b">
        <v>0</v>
      </c>
      <c r="G749" s="84" t="b">
        <v>0</v>
      </c>
    </row>
    <row r="750" spans="1:7" ht="15">
      <c r="A750" s="84" t="s">
        <v>3923</v>
      </c>
      <c r="B750" s="84">
        <v>2</v>
      </c>
      <c r="C750" s="118">
        <v>0.0009823156841574521</v>
      </c>
      <c r="D750" s="84" t="s">
        <v>3935</v>
      </c>
      <c r="E750" s="84" t="b">
        <v>0</v>
      </c>
      <c r="F750" s="84" t="b">
        <v>0</v>
      </c>
      <c r="G750" s="84" t="b">
        <v>0</v>
      </c>
    </row>
    <row r="751" spans="1:7" ht="15">
      <c r="A751" s="84" t="s">
        <v>3924</v>
      </c>
      <c r="B751" s="84">
        <v>2</v>
      </c>
      <c r="C751" s="118">
        <v>0.0009823156841574521</v>
      </c>
      <c r="D751" s="84" t="s">
        <v>3935</v>
      </c>
      <c r="E751" s="84" t="b">
        <v>0</v>
      </c>
      <c r="F751" s="84" t="b">
        <v>0</v>
      </c>
      <c r="G751" s="84" t="b">
        <v>0</v>
      </c>
    </row>
    <row r="752" spans="1:7" ht="15">
      <c r="A752" s="84" t="s">
        <v>3925</v>
      </c>
      <c r="B752" s="84">
        <v>2</v>
      </c>
      <c r="C752" s="118">
        <v>0.0009823156841574521</v>
      </c>
      <c r="D752" s="84" t="s">
        <v>3935</v>
      </c>
      <c r="E752" s="84" t="b">
        <v>0</v>
      </c>
      <c r="F752" s="84" t="b">
        <v>0</v>
      </c>
      <c r="G752" s="84" t="b">
        <v>0</v>
      </c>
    </row>
    <row r="753" spans="1:7" ht="15">
      <c r="A753" s="84" t="s">
        <v>3926</v>
      </c>
      <c r="B753" s="84">
        <v>2</v>
      </c>
      <c r="C753" s="118">
        <v>0.0009823156841574521</v>
      </c>
      <c r="D753" s="84" t="s">
        <v>3935</v>
      </c>
      <c r="E753" s="84" t="b">
        <v>0</v>
      </c>
      <c r="F753" s="84" t="b">
        <v>0</v>
      </c>
      <c r="G753" s="84" t="b">
        <v>0</v>
      </c>
    </row>
    <row r="754" spans="1:7" ht="15">
      <c r="A754" s="84" t="s">
        <v>3927</v>
      </c>
      <c r="B754" s="84">
        <v>2</v>
      </c>
      <c r="C754" s="118">
        <v>0.0009823156841574521</v>
      </c>
      <c r="D754" s="84" t="s">
        <v>3935</v>
      </c>
      <c r="E754" s="84" t="b">
        <v>0</v>
      </c>
      <c r="F754" s="84" t="b">
        <v>0</v>
      </c>
      <c r="G754" s="84" t="b">
        <v>0</v>
      </c>
    </row>
    <row r="755" spans="1:7" ht="15">
      <c r="A755" s="84" t="s">
        <v>3928</v>
      </c>
      <c r="B755" s="84">
        <v>2</v>
      </c>
      <c r="C755" s="118">
        <v>0.0009823156841574521</v>
      </c>
      <c r="D755" s="84" t="s">
        <v>3935</v>
      </c>
      <c r="E755" s="84" t="b">
        <v>0</v>
      </c>
      <c r="F755" s="84" t="b">
        <v>0</v>
      </c>
      <c r="G755" s="84" t="b">
        <v>0</v>
      </c>
    </row>
    <row r="756" spans="1:7" ht="15">
      <c r="A756" s="84" t="s">
        <v>3929</v>
      </c>
      <c r="B756" s="84">
        <v>2</v>
      </c>
      <c r="C756" s="118">
        <v>0.0009823156841574521</v>
      </c>
      <c r="D756" s="84" t="s">
        <v>3935</v>
      </c>
      <c r="E756" s="84" t="b">
        <v>0</v>
      </c>
      <c r="F756" s="84" t="b">
        <v>0</v>
      </c>
      <c r="G756" s="84" t="b">
        <v>0</v>
      </c>
    </row>
    <row r="757" spans="1:7" ht="15">
      <c r="A757" s="84" t="s">
        <v>3930</v>
      </c>
      <c r="B757" s="84">
        <v>2</v>
      </c>
      <c r="C757" s="118">
        <v>0.0009823156841574521</v>
      </c>
      <c r="D757" s="84" t="s">
        <v>3935</v>
      </c>
      <c r="E757" s="84" t="b">
        <v>0</v>
      </c>
      <c r="F757" s="84" t="b">
        <v>0</v>
      </c>
      <c r="G757" s="84" t="b">
        <v>0</v>
      </c>
    </row>
    <row r="758" spans="1:7" ht="15">
      <c r="A758" s="84" t="s">
        <v>3931</v>
      </c>
      <c r="B758" s="84">
        <v>2</v>
      </c>
      <c r="C758" s="118">
        <v>0.0009823156841574521</v>
      </c>
      <c r="D758" s="84" t="s">
        <v>3935</v>
      </c>
      <c r="E758" s="84" t="b">
        <v>0</v>
      </c>
      <c r="F758" s="84" t="b">
        <v>0</v>
      </c>
      <c r="G758" s="84" t="b">
        <v>0</v>
      </c>
    </row>
    <row r="759" spans="1:7" ht="15">
      <c r="A759" s="84" t="s">
        <v>3932</v>
      </c>
      <c r="B759" s="84">
        <v>2</v>
      </c>
      <c r="C759" s="118">
        <v>0.0009823156841574521</v>
      </c>
      <c r="D759" s="84" t="s">
        <v>3935</v>
      </c>
      <c r="E759" s="84" t="b">
        <v>0</v>
      </c>
      <c r="F759" s="84" t="b">
        <v>0</v>
      </c>
      <c r="G759" s="84" t="b">
        <v>0</v>
      </c>
    </row>
    <row r="760" spans="1:7" ht="15">
      <c r="A760" s="84" t="s">
        <v>2666</v>
      </c>
      <c r="B760" s="84">
        <v>34</v>
      </c>
      <c r="C760" s="118">
        <v>0.02244755674464183</v>
      </c>
      <c r="D760" s="84" t="s">
        <v>2565</v>
      </c>
      <c r="E760" s="84" t="b">
        <v>0</v>
      </c>
      <c r="F760" s="84" t="b">
        <v>0</v>
      </c>
      <c r="G760" s="84" t="b">
        <v>0</v>
      </c>
    </row>
    <row r="761" spans="1:7" ht="15">
      <c r="A761" s="84" t="s">
        <v>2733</v>
      </c>
      <c r="B761" s="84">
        <v>30</v>
      </c>
      <c r="C761" s="118">
        <v>0.008588158560681016</v>
      </c>
      <c r="D761" s="84" t="s">
        <v>2565</v>
      </c>
      <c r="E761" s="84" t="b">
        <v>0</v>
      </c>
      <c r="F761" s="84" t="b">
        <v>0</v>
      </c>
      <c r="G761" s="84" t="b">
        <v>0</v>
      </c>
    </row>
    <row r="762" spans="1:7" ht="15">
      <c r="A762" s="84" t="s">
        <v>295</v>
      </c>
      <c r="B762" s="84">
        <v>25</v>
      </c>
      <c r="C762" s="118">
        <v>0.009615843708878843</v>
      </c>
      <c r="D762" s="84" t="s">
        <v>2565</v>
      </c>
      <c r="E762" s="84" t="b">
        <v>0</v>
      </c>
      <c r="F762" s="84" t="b">
        <v>0</v>
      </c>
      <c r="G762" s="84" t="b">
        <v>0</v>
      </c>
    </row>
    <row r="763" spans="1:7" ht="15">
      <c r="A763" s="84" t="s">
        <v>2734</v>
      </c>
      <c r="B763" s="84">
        <v>20</v>
      </c>
      <c r="C763" s="118">
        <v>0.010100377153638635</v>
      </c>
      <c r="D763" s="84" t="s">
        <v>2565</v>
      </c>
      <c r="E763" s="84" t="b">
        <v>0</v>
      </c>
      <c r="F763" s="84" t="b">
        <v>0</v>
      </c>
      <c r="G763" s="84" t="b">
        <v>0</v>
      </c>
    </row>
    <row r="764" spans="1:7" ht="15">
      <c r="A764" s="84" t="s">
        <v>2736</v>
      </c>
      <c r="B764" s="84">
        <v>13</v>
      </c>
      <c r="C764" s="118">
        <v>0.010147895764787638</v>
      </c>
      <c r="D764" s="84" t="s">
        <v>2565</v>
      </c>
      <c r="E764" s="84" t="b">
        <v>0</v>
      </c>
      <c r="F764" s="84" t="b">
        <v>0</v>
      </c>
      <c r="G764" s="84" t="b">
        <v>0</v>
      </c>
    </row>
    <row r="765" spans="1:7" ht="15">
      <c r="A765" s="84" t="s">
        <v>2737</v>
      </c>
      <c r="B765" s="84">
        <v>12</v>
      </c>
      <c r="C765" s="118">
        <v>0.009367288398265512</v>
      </c>
      <c r="D765" s="84" t="s">
        <v>2565</v>
      </c>
      <c r="E765" s="84" t="b">
        <v>1</v>
      </c>
      <c r="F765" s="84" t="b">
        <v>0</v>
      </c>
      <c r="G765" s="84" t="b">
        <v>0</v>
      </c>
    </row>
    <row r="766" spans="1:7" ht="15">
      <c r="A766" s="84" t="s">
        <v>2668</v>
      </c>
      <c r="B766" s="84">
        <v>12</v>
      </c>
      <c r="C766" s="118">
        <v>0.009367288398265512</v>
      </c>
      <c r="D766" s="84" t="s">
        <v>2565</v>
      </c>
      <c r="E766" s="84" t="b">
        <v>0</v>
      </c>
      <c r="F766" s="84" t="b">
        <v>0</v>
      </c>
      <c r="G766" s="84" t="b">
        <v>0</v>
      </c>
    </row>
    <row r="767" spans="1:7" ht="15">
      <c r="A767" s="84" t="s">
        <v>674</v>
      </c>
      <c r="B767" s="84">
        <v>12</v>
      </c>
      <c r="C767" s="118">
        <v>0.009930596138231721</v>
      </c>
      <c r="D767" s="84" t="s">
        <v>2565</v>
      </c>
      <c r="E767" s="84" t="b">
        <v>0</v>
      </c>
      <c r="F767" s="84" t="b">
        <v>0</v>
      </c>
      <c r="G767" s="84" t="b">
        <v>0</v>
      </c>
    </row>
    <row r="768" spans="1:7" ht="15">
      <c r="A768" s="84" t="s">
        <v>2738</v>
      </c>
      <c r="B768" s="84">
        <v>11</v>
      </c>
      <c r="C768" s="118">
        <v>0.009103046460045745</v>
      </c>
      <c r="D768" s="84" t="s">
        <v>2565</v>
      </c>
      <c r="E768" s="84" t="b">
        <v>0</v>
      </c>
      <c r="F768" s="84" t="b">
        <v>0</v>
      </c>
      <c r="G768" s="84" t="b">
        <v>0</v>
      </c>
    </row>
    <row r="769" spans="1:7" ht="15">
      <c r="A769" s="84" t="s">
        <v>2739</v>
      </c>
      <c r="B769" s="84">
        <v>10</v>
      </c>
      <c r="C769" s="118">
        <v>0.008789691628545792</v>
      </c>
      <c r="D769" s="84" t="s">
        <v>2565</v>
      </c>
      <c r="E769" s="84" t="b">
        <v>1</v>
      </c>
      <c r="F769" s="84" t="b">
        <v>0</v>
      </c>
      <c r="G769" s="84" t="b">
        <v>0</v>
      </c>
    </row>
    <row r="770" spans="1:7" ht="15">
      <c r="A770" s="84" t="s">
        <v>3300</v>
      </c>
      <c r="B770" s="84">
        <v>10</v>
      </c>
      <c r="C770" s="118">
        <v>0.008789691628545792</v>
      </c>
      <c r="D770" s="84" t="s">
        <v>2565</v>
      </c>
      <c r="E770" s="84" t="b">
        <v>0</v>
      </c>
      <c r="F770" s="84" t="b">
        <v>0</v>
      </c>
      <c r="G770" s="84" t="b">
        <v>0</v>
      </c>
    </row>
    <row r="771" spans="1:7" ht="15">
      <c r="A771" s="84" t="s">
        <v>2764</v>
      </c>
      <c r="B771" s="84">
        <v>9</v>
      </c>
      <c r="C771" s="118">
        <v>0.008422296894319881</v>
      </c>
      <c r="D771" s="84" t="s">
        <v>2565</v>
      </c>
      <c r="E771" s="84" t="b">
        <v>0</v>
      </c>
      <c r="F771" s="84" t="b">
        <v>0</v>
      </c>
      <c r="G771" s="84" t="b">
        <v>0</v>
      </c>
    </row>
    <row r="772" spans="1:7" ht="15">
      <c r="A772" s="84" t="s">
        <v>344</v>
      </c>
      <c r="B772" s="84">
        <v>9</v>
      </c>
      <c r="C772" s="118">
        <v>0.008422296894319881</v>
      </c>
      <c r="D772" s="84" t="s">
        <v>2565</v>
      </c>
      <c r="E772" s="84" t="b">
        <v>0</v>
      </c>
      <c r="F772" s="84" t="b">
        <v>0</v>
      </c>
      <c r="G772" s="84" t="b">
        <v>0</v>
      </c>
    </row>
    <row r="773" spans="1:7" ht="15">
      <c r="A773" s="84" t="s">
        <v>323</v>
      </c>
      <c r="B773" s="84">
        <v>8</v>
      </c>
      <c r="C773" s="118">
        <v>0.007994834177450859</v>
      </c>
      <c r="D773" s="84" t="s">
        <v>2565</v>
      </c>
      <c r="E773" s="84" t="b">
        <v>0</v>
      </c>
      <c r="F773" s="84" t="b">
        <v>0</v>
      </c>
      <c r="G773" s="84" t="b">
        <v>0</v>
      </c>
    </row>
    <row r="774" spans="1:7" ht="15">
      <c r="A774" s="84" t="s">
        <v>3320</v>
      </c>
      <c r="B774" s="84">
        <v>8</v>
      </c>
      <c r="C774" s="118">
        <v>0.007994834177450859</v>
      </c>
      <c r="D774" s="84" t="s">
        <v>2565</v>
      </c>
      <c r="E774" s="84" t="b">
        <v>0</v>
      </c>
      <c r="F774" s="84" t="b">
        <v>0</v>
      </c>
      <c r="G774" s="84" t="b">
        <v>0</v>
      </c>
    </row>
    <row r="775" spans="1:7" ht="15">
      <c r="A775" s="84" t="s">
        <v>2672</v>
      </c>
      <c r="B775" s="84">
        <v>8</v>
      </c>
      <c r="C775" s="118">
        <v>0.007994834177450859</v>
      </c>
      <c r="D775" s="84" t="s">
        <v>2565</v>
      </c>
      <c r="E775" s="84" t="b">
        <v>0</v>
      </c>
      <c r="F775" s="84" t="b">
        <v>0</v>
      </c>
      <c r="G775" s="84" t="b">
        <v>0</v>
      </c>
    </row>
    <row r="776" spans="1:7" ht="15">
      <c r="A776" s="84" t="s">
        <v>3299</v>
      </c>
      <c r="B776" s="84">
        <v>7</v>
      </c>
      <c r="C776" s="118">
        <v>0.007499757705075475</v>
      </c>
      <c r="D776" s="84" t="s">
        <v>2565</v>
      </c>
      <c r="E776" s="84" t="b">
        <v>0</v>
      </c>
      <c r="F776" s="84" t="b">
        <v>0</v>
      </c>
      <c r="G776" s="84" t="b">
        <v>0</v>
      </c>
    </row>
    <row r="777" spans="1:7" ht="15">
      <c r="A777" s="84" t="s">
        <v>1514</v>
      </c>
      <c r="B777" s="84">
        <v>7</v>
      </c>
      <c r="C777" s="118">
        <v>0.008081903701863416</v>
      </c>
      <c r="D777" s="84" t="s">
        <v>2565</v>
      </c>
      <c r="E777" s="84" t="b">
        <v>0</v>
      </c>
      <c r="F777" s="84" t="b">
        <v>0</v>
      </c>
      <c r="G777" s="84" t="b">
        <v>0</v>
      </c>
    </row>
    <row r="778" spans="1:7" ht="15">
      <c r="A778" s="84" t="s">
        <v>299</v>
      </c>
      <c r="B778" s="84">
        <v>6</v>
      </c>
      <c r="C778" s="118">
        <v>0.006927346030168641</v>
      </c>
      <c r="D778" s="84" t="s">
        <v>2565</v>
      </c>
      <c r="E778" s="84" t="b">
        <v>0</v>
      </c>
      <c r="F778" s="84" t="b">
        <v>0</v>
      </c>
      <c r="G778" s="84" t="b">
        <v>0</v>
      </c>
    </row>
    <row r="779" spans="1:7" ht="15">
      <c r="A779" s="84" t="s">
        <v>2750</v>
      </c>
      <c r="B779" s="84">
        <v>6</v>
      </c>
      <c r="C779" s="118">
        <v>0.006927346030168641</v>
      </c>
      <c r="D779" s="84" t="s">
        <v>2565</v>
      </c>
      <c r="E779" s="84" t="b">
        <v>0</v>
      </c>
      <c r="F779" s="84" t="b">
        <v>0</v>
      </c>
      <c r="G779" s="84" t="b">
        <v>0</v>
      </c>
    </row>
    <row r="780" spans="1:7" ht="15">
      <c r="A780" s="84" t="s">
        <v>3310</v>
      </c>
      <c r="B780" s="84">
        <v>6</v>
      </c>
      <c r="C780" s="118">
        <v>0.006927346030168641</v>
      </c>
      <c r="D780" s="84" t="s">
        <v>2565</v>
      </c>
      <c r="E780" s="84" t="b">
        <v>0</v>
      </c>
      <c r="F780" s="84" t="b">
        <v>0</v>
      </c>
      <c r="G780" s="84" t="b">
        <v>0</v>
      </c>
    </row>
    <row r="781" spans="1:7" ht="15">
      <c r="A781" s="84" t="s">
        <v>3301</v>
      </c>
      <c r="B781" s="84">
        <v>6</v>
      </c>
      <c r="C781" s="118">
        <v>0.00751751680816336</v>
      </c>
      <c r="D781" s="84" t="s">
        <v>2565</v>
      </c>
      <c r="E781" s="84" t="b">
        <v>0</v>
      </c>
      <c r="F781" s="84" t="b">
        <v>0</v>
      </c>
      <c r="G781" s="84" t="b">
        <v>0</v>
      </c>
    </row>
    <row r="782" spans="1:7" ht="15">
      <c r="A782" s="84" t="s">
        <v>3306</v>
      </c>
      <c r="B782" s="84">
        <v>5</v>
      </c>
      <c r="C782" s="118">
        <v>0.006264597340136133</v>
      </c>
      <c r="D782" s="84" t="s">
        <v>2565</v>
      </c>
      <c r="E782" s="84" t="b">
        <v>0</v>
      </c>
      <c r="F782" s="84" t="b">
        <v>0</v>
      </c>
      <c r="G782" s="84" t="b">
        <v>0</v>
      </c>
    </row>
    <row r="783" spans="1:7" ht="15">
      <c r="A783" s="84" t="s">
        <v>3367</v>
      </c>
      <c r="B783" s="84">
        <v>5</v>
      </c>
      <c r="C783" s="118">
        <v>0.0068665228867700245</v>
      </c>
      <c r="D783" s="84" t="s">
        <v>2565</v>
      </c>
      <c r="E783" s="84" t="b">
        <v>0</v>
      </c>
      <c r="F783" s="84" t="b">
        <v>0</v>
      </c>
      <c r="G783" s="84" t="b">
        <v>0</v>
      </c>
    </row>
    <row r="784" spans="1:7" ht="15">
      <c r="A784" s="84" t="s">
        <v>3327</v>
      </c>
      <c r="B784" s="84">
        <v>5</v>
      </c>
      <c r="C784" s="118">
        <v>0.006264597340136133</v>
      </c>
      <c r="D784" s="84" t="s">
        <v>2565</v>
      </c>
      <c r="E784" s="84" t="b">
        <v>0</v>
      </c>
      <c r="F784" s="84" t="b">
        <v>0</v>
      </c>
      <c r="G784" s="84" t="b">
        <v>0</v>
      </c>
    </row>
    <row r="785" spans="1:7" ht="15">
      <c r="A785" s="84" t="s">
        <v>3383</v>
      </c>
      <c r="B785" s="84">
        <v>4</v>
      </c>
      <c r="C785" s="118">
        <v>0.00549321830941602</v>
      </c>
      <c r="D785" s="84" t="s">
        <v>2565</v>
      </c>
      <c r="E785" s="84" t="b">
        <v>0</v>
      </c>
      <c r="F785" s="84" t="b">
        <v>0</v>
      </c>
      <c r="G785" s="84" t="b">
        <v>0</v>
      </c>
    </row>
    <row r="786" spans="1:7" ht="15">
      <c r="A786" s="84" t="s">
        <v>3384</v>
      </c>
      <c r="B786" s="84">
        <v>4</v>
      </c>
      <c r="C786" s="118">
        <v>0.00549321830941602</v>
      </c>
      <c r="D786" s="84" t="s">
        <v>2565</v>
      </c>
      <c r="E786" s="84" t="b">
        <v>0</v>
      </c>
      <c r="F786" s="84" t="b">
        <v>0</v>
      </c>
      <c r="G786" s="84" t="b">
        <v>0</v>
      </c>
    </row>
    <row r="787" spans="1:7" ht="15">
      <c r="A787" s="84" t="s">
        <v>3385</v>
      </c>
      <c r="B787" s="84">
        <v>4</v>
      </c>
      <c r="C787" s="118">
        <v>0.00549321830941602</v>
      </c>
      <c r="D787" s="84" t="s">
        <v>2565</v>
      </c>
      <c r="E787" s="84" t="b">
        <v>0</v>
      </c>
      <c r="F787" s="84" t="b">
        <v>0</v>
      </c>
      <c r="G787" s="84" t="b">
        <v>0</v>
      </c>
    </row>
    <row r="788" spans="1:7" ht="15">
      <c r="A788" s="84" t="s">
        <v>306</v>
      </c>
      <c r="B788" s="84">
        <v>4</v>
      </c>
      <c r="C788" s="118">
        <v>0.00549321830941602</v>
      </c>
      <c r="D788" s="84" t="s">
        <v>2565</v>
      </c>
      <c r="E788" s="84" t="b">
        <v>0</v>
      </c>
      <c r="F788" s="84" t="b">
        <v>0</v>
      </c>
      <c r="G788" s="84" t="b">
        <v>0</v>
      </c>
    </row>
    <row r="789" spans="1:7" ht="15">
      <c r="A789" s="84" t="s">
        <v>3321</v>
      </c>
      <c r="B789" s="84">
        <v>4</v>
      </c>
      <c r="C789" s="118">
        <v>0.00549321830941602</v>
      </c>
      <c r="D789" s="84" t="s">
        <v>2565</v>
      </c>
      <c r="E789" s="84" t="b">
        <v>0</v>
      </c>
      <c r="F789" s="84" t="b">
        <v>0</v>
      </c>
      <c r="G789" s="84" t="b">
        <v>0</v>
      </c>
    </row>
    <row r="790" spans="1:7" ht="15">
      <c r="A790" s="84" t="s">
        <v>3322</v>
      </c>
      <c r="B790" s="84">
        <v>4</v>
      </c>
      <c r="C790" s="118">
        <v>0.00549321830941602</v>
      </c>
      <c r="D790" s="84" t="s">
        <v>2565</v>
      </c>
      <c r="E790" s="84" t="b">
        <v>0</v>
      </c>
      <c r="F790" s="84" t="b">
        <v>0</v>
      </c>
      <c r="G790" s="84" t="b">
        <v>0</v>
      </c>
    </row>
    <row r="791" spans="1:7" ht="15">
      <c r="A791" s="84" t="s">
        <v>3334</v>
      </c>
      <c r="B791" s="84">
        <v>4</v>
      </c>
      <c r="C791" s="118">
        <v>0.00549321830941602</v>
      </c>
      <c r="D791" s="84" t="s">
        <v>2565</v>
      </c>
      <c r="E791" s="84" t="b">
        <v>0</v>
      </c>
      <c r="F791" s="84" t="b">
        <v>0</v>
      </c>
      <c r="G791" s="84" t="b">
        <v>0</v>
      </c>
    </row>
    <row r="792" spans="1:7" ht="15">
      <c r="A792" s="84" t="s">
        <v>3312</v>
      </c>
      <c r="B792" s="84">
        <v>4</v>
      </c>
      <c r="C792" s="118">
        <v>0.00549321830941602</v>
      </c>
      <c r="D792" s="84" t="s">
        <v>2565</v>
      </c>
      <c r="E792" s="84" t="b">
        <v>0</v>
      </c>
      <c r="F792" s="84" t="b">
        <v>0</v>
      </c>
      <c r="G792" s="84" t="b">
        <v>0</v>
      </c>
    </row>
    <row r="793" spans="1:7" ht="15">
      <c r="A793" s="84" t="s">
        <v>3453</v>
      </c>
      <c r="B793" s="84">
        <v>4</v>
      </c>
      <c r="C793" s="118">
        <v>0.0069890195301066105</v>
      </c>
      <c r="D793" s="84" t="s">
        <v>2565</v>
      </c>
      <c r="E793" s="84" t="b">
        <v>0</v>
      </c>
      <c r="F793" s="84" t="b">
        <v>0</v>
      </c>
      <c r="G793" s="84" t="b">
        <v>0</v>
      </c>
    </row>
    <row r="794" spans="1:7" ht="15">
      <c r="A794" s="84" t="s">
        <v>2742</v>
      </c>
      <c r="B794" s="84">
        <v>4</v>
      </c>
      <c r="C794" s="118">
        <v>0.006114031907469684</v>
      </c>
      <c r="D794" s="84" t="s">
        <v>2565</v>
      </c>
      <c r="E794" s="84" t="b">
        <v>0</v>
      </c>
      <c r="F794" s="84" t="b">
        <v>0</v>
      </c>
      <c r="G794" s="84" t="b">
        <v>0</v>
      </c>
    </row>
    <row r="795" spans="1:7" ht="15">
      <c r="A795" s="84" t="s">
        <v>3307</v>
      </c>
      <c r="B795" s="84">
        <v>4</v>
      </c>
      <c r="C795" s="118">
        <v>0.00549321830941602</v>
      </c>
      <c r="D795" s="84" t="s">
        <v>2565</v>
      </c>
      <c r="E795" s="84" t="b">
        <v>0</v>
      </c>
      <c r="F795" s="84" t="b">
        <v>0</v>
      </c>
      <c r="G795" s="84" t="b">
        <v>0</v>
      </c>
    </row>
    <row r="796" spans="1:7" ht="15">
      <c r="A796" s="84" t="s">
        <v>3382</v>
      </c>
      <c r="B796" s="84">
        <v>4</v>
      </c>
      <c r="C796" s="118">
        <v>0.00549321830941602</v>
      </c>
      <c r="D796" s="84" t="s">
        <v>2565</v>
      </c>
      <c r="E796" s="84" t="b">
        <v>0</v>
      </c>
      <c r="F796" s="84" t="b">
        <v>0</v>
      </c>
      <c r="G796" s="84" t="b">
        <v>0</v>
      </c>
    </row>
    <row r="797" spans="1:7" ht="15">
      <c r="A797" s="84" t="s">
        <v>3303</v>
      </c>
      <c r="B797" s="84">
        <v>4</v>
      </c>
      <c r="C797" s="118">
        <v>0.006114031907469684</v>
      </c>
      <c r="D797" s="84" t="s">
        <v>2565</v>
      </c>
      <c r="E797" s="84" t="b">
        <v>0</v>
      </c>
      <c r="F797" s="84" t="b">
        <v>0</v>
      </c>
      <c r="G797" s="84" t="b">
        <v>0</v>
      </c>
    </row>
    <row r="798" spans="1:7" ht="15">
      <c r="A798" s="84" t="s">
        <v>2752</v>
      </c>
      <c r="B798" s="84">
        <v>3</v>
      </c>
      <c r="C798" s="118">
        <v>0.004585523930602263</v>
      </c>
      <c r="D798" s="84" t="s">
        <v>2565</v>
      </c>
      <c r="E798" s="84" t="b">
        <v>0</v>
      </c>
      <c r="F798" s="84" t="b">
        <v>0</v>
      </c>
      <c r="G798" s="84" t="b">
        <v>0</v>
      </c>
    </row>
    <row r="799" spans="1:7" ht="15">
      <c r="A799" s="84" t="s">
        <v>3305</v>
      </c>
      <c r="B799" s="84">
        <v>3</v>
      </c>
      <c r="C799" s="118">
        <v>0.004585523930602263</v>
      </c>
      <c r="D799" s="84" t="s">
        <v>2565</v>
      </c>
      <c r="E799" s="84" t="b">
        <v>0</v>
      </c>
      <c r="F799" s="84" t="b">
        <v>0</v>
      </c>
      <c r="G799" s="84" t="b">
        <v>0</v>
      </c>
    </row>
    <row r="800" spans="1:7" ht="15">
      <c r="A800" s="84" t="s">
        <v>3506</v>
      </c>
      <c r="B800" s="84">
        <v>3</v>
      </c>
      <c r="C800" s="118">
        <v>0.004585523930602263</v>
      </c>
      <c r="D800" s="84" t="s">
        <v>2565</v>
      </c>
      <c r="E800" s="84" t="b">
        <v>0</v>
      </c>
      <c r="F800" s="84" t="b">
        <v>0</v>
      </c>
      <c r="G800" s="84" t="b">
        <v>0</v>
      </c>
    </row>
    <row r="801" spans="1:7" ht="15">
      <c r="A801" s="84" t="s">
        <v>3507</v>
      </c>
      <c r="B801" s="84">
        <v>3</v>
      </c>
      <c r="C801" s="118">
        <v>0.004585523930602263</v>
      </c>
      <c r="D801" s="84" t="s">
        <v>2565</v>
      </c>
      <c r="E801" s="84" t="b">
        <v>0</v>
      </c>
      <c r="F801" s="84" t="b">
        <v>0</v>
      </c>
      <c r="G801" s="84" t="b">
        <v>0</v>
      </c>
    </row>
    <row r="802" spans="1:7" ht="15">
      <c r="A802" s="84" t="s">
        <v>3508</v>
      </c>
      <c r="B802" s="84">
        <v>3</v>
      </c>
      <c r="C802" s="118">
        <v>0.004585523930602263</v>
      </c>
      <c r="D802" s="84" t="s">
        <v>2565</v>
      </c>
      <c r="E802" s="84" t="b">
        <v>0</v>
      </c>
      <c r="F802" s="84" t="b">
        <v>0</v>
      </c>
      <c r="G802" s="84" t="b">
        <v>0</v>
      </c>
    </row>
    <row r="803" spans="1:7" ht="15">
      <c r="A803" s="84" t="s">
        <v>3509</v>
      </c>
      <c r="B803" s="84">
        <v>3</v>
      </c>
      <c r="C803" s="118">
        <v>0.004585523930602263</v>
      </c>
      <c r="D803" s="84" t="s">
        <v>2565</v>
      </c>
      <c r="E803" s="84" t="b">
        <v>0</v>
      </c>
      <c r="F803" s="84" t="b">
        <v>0</v>
      </c>
      <c r="G803" s="84" t="b">
        <v>0</v>
      </c>
    </row>
    <row r="804" spans="1:7" ht="15">
      <c r="A804" s="84" t="s">
        <v>3436</v>
      </c>
      <c r="B804" s="84">
        <v>3</v>
      </c>
      <c r="C804" s="118">
        <v>0.004585523930602263</v>
      </c>
      <c r="D804" s="84" t="s">
        <v>2565</v>
      </c>
      <c r="E804" s="84" t="b">
        <v>0</v>
      </c>
      <c r="F804" s="84" t="b">
        <v>0</v>
      </c>
      <c r="G804" s="84" t="b">
        <v>0</v>
      </c>
    </row>
    <row r="805" spans="1:7" ht="15">
      <c r="A805" s="84" t="s">
        <v>368</v>
      </c>
      <c r="B805" s="84">
        <v>3</v>
      </c>
      <c r="C805" s="118">
        <v>0.004585523930602263</v>
      </c>
      <c r="D805" s="84" t="s">
        <v>2565</v>
      </c>
      <c r="E805" s="84" t="b">
        <v>0</v>
      </c>
      <c r="F805" s="84" t="b">
        <v>0</v>
      </c>
      <c r="G805" s="84" t="b">
        <v>0</v>
      </c>
    </row>
    <row r="806" spans="1:7" ht="15">
      <c r="A806" s="84" t="s">
        <v>3474</v>
      </c>
      <c r="B806" s="84">
        <v>3</v>
      </c>
      <c r="C806" s="118">
        <v>0.004585523930602263</v>
      </c>
      <c r="D806" s="84" t="s">
        <v>2565</v>
      </c>
      <c r="E806" s="84" t="b">
        <v>0</v>
      </c>
      <c r="F806" s="84" t="b">
        <v>0</v>
      </c>
      <c r="G806" s="84" t="b">
        <v>0</v>
      </c>
    </row>
    <row r="807" spans="1:7" ht="15">
      <c r="A807" s="84" t="s">
        <v>3452</v>
      </c>
      <c r="B807" s="84">
        <v>3</v>
      </c>
      <c r="C807" s="118">
        <v>0.004585523930602263</v>
      </c>
      <c r="D807" s="84" t="s">
        <v>2565</v>
      </c>
      <c r="E807" s="84" t="b">
        <v>1</v>
      </c>
      <c r="F807" s="84" t="b">
        <v>0</v>
      </c>
      <c r="G807" s="84" t="b">
        <v>0</v>
      </c>
    </row>
    <row r="808" spans="1:7" ht="15">
      <c r="A808" s="84" t="s">
        <v>3368</v>
      </c>
      <c r="B808" s="84">
        <v>3</v>
      </c>
      <c r="C808" s="118">
        <v>0.004585523930602263</v>
      </c>
      <c r="D808" s="84" t="s">
        <v>2565</v>
      </c>
      <c r="E808" s="84" t="b">
        <v>0</v>
      </c>
      <c r="F808" s="84" t="b">
        <v>0</v>
      </c>
      <c r="G808" s="84" t="b">
        <v>0</v>
      </c>
    </row>
    <row r="809" spans="1:7" ht="15">
      <c r="A809" s="84" t="s">
        <v>3573</v>
      </c>
      <c r="B809" s="84">
        <v>3</v>
      </c>
      <c r="C809" s="118">
        <v>0.005241764647579957</v>
      </c>
      <c r="D809" s="84" t="s">
        <v>2565</v>
      </c>
      <c r="E809" s="84" t="b">
        <v>0</v>
      </c>
      <c r="F809" s="84" t="b">
        <v>0</v>
      </c>
      <c r="G809" s="84" t="b">
        <v>0</v>
      </c>
    </row>
    <row r="810" spans="1:7" ht="15">
      <c r="A810" s="84" t="s">
        <v>3574</v>
      </c>
      <c r="B810" s="84">
        <v>3</v>
      </c>
      <c r="C810" s="118">
        <v>0.005241764647579957</v>
      </c>
      <c r="D810" s="84" t="s">
        <v>2565</v>
      </c>
      <c r="E810" s="84" t="b">
        <v>0</v>
      </c>
      <c r="F810" s="84" t="b">
        <v>0</v>
      </c>
      <c r="G810" s="84" t="b">
        <v>0</v>
      </c>
    </row>
    <row r="811" spans="1:7" ht="15">
      <c r="A811" s="84" t="s">
        <v>3333</v>
      </c>
      <c r="B811" s="84">
        <v>3</v>
      </c>
      <c r="C811" s="118">
        <v>0.004585523930602263</v>
      </c>
      <c r="D811" s="84" t="s">
        <v>2565</v>
      </c>
      <c r="E811" s="84" t="b">
        <v>0</v>
      </c>
      <c r="F811" s="84" t="b">
        <v>0</v>
      </c>
      <c r="G811" s="84" t="b">
        <v>0</v>
      </c>
    </row>
    <row r="812" spans="1:7" ht="15">
      <c r="A812" s="84" t="s">
        <v>2662</v>
      </c>
      <c r="B812" s="84">
        <v>3</v>
      </c>
      <c r="C812" s="118">
        <v>0.005241764647579957</v>
      </c>
      <c r="D812" s="84" t="s">
        <v>2565</v>
      </c>
      <c r="E812" s="84" t="b">
        <v>0</v>
      </c>
      <c r="F812" s="84" t="b">
        <v>0</v>
      </c>
      <c r="G812" s="84" t="b">
        <v>0</v>
      </c>
    </row>
    <row r="813" spans="1:7" ht="15">
      <c r="A813" s="84" t="s">
        <v>678</v>
      </c>
      <c r="B813" s="84">
        <v>3</v>
      </c>
      <c r="C813" s="118">
        <v>0.005241764647579957</v>
      </c>
      <c r="D813" s="84" t="s">
        <v>2565</v>
      </c>
      <c r="E813" s="84" t="b">
        <v>0</v>
      </c>
      <c r="F813" s="84" t="b">
        <v>0</v>
      </c>
      <c r="G813" s="84" t="b">
        <v>0</v>
      </c>
    </row>
    <row r="814" spans="1:7" ht="15">
      <c r="A814" s="84" t="s">
        <v>3454</v>
      </c>
      <c r="B814" s="84">
        <v>3</v>
      </c>
      <c r="C814" s="118">
        <v>0.004585523930602263</v>
      </c>
      <c r="D814" s="84" t="s">
        <v>2565</v>
      </c>
      <c r="E814" s="84" t="b">
        <v>0</v>
      </c>
      <c r="F814" s="84" t="b">
        <v>0</v>
      </c>
      <c r="G814" s="84" t="b">
        <v>0</v>
      </c>
    </row>
    <row r="815" spans="1:7" ht="15">
      <c r="A815" s="84" t="s">
        <v>301</v>
      </c>
      <c r="B815" s="84">
        <v>3</v>
      </c>
      <c r="C815" s="118">
        <v>0.005241764647579957</v>
      </c>
      <c r="D815" s="84" t="s">
        <v>2565</v>
      </c>
      <c r="E815" s="84" t="b">
        <v>0</v>
      </c>
      <c r="F815" s="84" t="b">
        <v>0</v>
      </c>
      <c r="G815" s="84" t="b">
        <v>0</v>
      </c>
    </row>
    <row r="816" spans="1:7" ht="15">
      <c r="A816" s="84" t="s">
        <v>309</v>
      </c>
      <c r="B816" s="84">
        <v>3</v>
      </c>
      <c r="C816" s="118">
        <v>0.004585523930602263</v>
      </c>
      <c r="D816" s="84" t="s">
        <v>2565</v>
      </c>
      <c r="E816" s="84" t="b">
        <v>0</v>
      </c>
      <c r="F816" s="84" t="b">
        <v>0</v>
      </c>
      <c r="G816" s="84" t="b">
        <v>0</v>
      </c>
    </row>
    <row r="817" spans="1:7" ht="15">
      <c r="A817" s="84" t="s">
        <v>3296</v>
      </c>
      <c r="B817" s="84">
        <v>3</v>
      </c>
      <c r="C817" s="118">
        <v>0.004585523930602263</v>
      </c>
      <c r="D817" s="84" t="s">
        <v>2565</v>
      </c>
      <c r="E817" s="84" t="b">
        <v>0</v>
      </c>
      <c r="F817" s="84" t="b">
        <v>0</v>
      </c>
      <c r="G817" s="84" t="b">
        <v>0</v>
      </c>
    </row>
    <row r="818" spans="1:7" ht="15">
      <c r="A818" s="84" t="s">
        <v>3297</v>
      </c>
      <c r="B818" s="84">
        <v>3</v>
      </c>
      <c r="C818" s="118">
        <v>0.004585523930602263</v>
      </c>
      <c r="D818" s="84" t="s">
        <v>2565</v>
      </c>
      <c r="E818" s="84" t="b">
        <v>0</v>
      </c>
      <c r="F818" s="84" t="b">
        <v>0</v>
      </c>
      <c r="G818" s="84" t="b">
        <v>0</v>
      </c>
    </row>
    <row r="819" spans="1:7" ht="15">
      <c r="A819" s="84" t="s">
        <v>3298</v>
      </c>
      <c r="B819" s="84">
        <v>3</v>
      </c>
      <c r="C819" s="118">
        <v>0.004585523930602263</v>
      </c>
      <c r="D819" s="84" t="s">
        <v>2565</v>
      </c>
      <c r="E819" s="84" t="b">
        <v>0</v>
      </c>
      <c r="F819" s="84" t="b">
        <v>0</v>
      </c>
      <c r="G819" s="84" t="b">
        <v>0</v>
      </c>
    </row>
    <row r="820" spans="1:7" ht="15">
      <c r="A820" s="84" t="s">
        <v>3434</v>
      </c>
      <c r="B820" s="84">
        <v>3</v>
      </c>
      <c r="C820" s="118">
        <v>0.004585523930602263</v>
      </c>
      <c r="D820" s="84" t="s">
        <v>2565</v>
      </c>
      <c r="E820" s="84" t="b">
        <v>0</v>
      </c>
      <c r="F820" s="84" t="b">
        <v>0</v>
      </c>
      <c r="G820" s="84" t="b">
        <v>0</v>
      </c>
    </row>
    <row r="821" spans="1:7" ht="15">
      <c r="A821" s="84" t="s">
        <v>3392</v>
      </c>
      <c r="B821" s="84">
        <v>2</v>
      </c>
      <c r="C821" s="118">
        <v>0.0034945097650533052</v>
      </c>
      <c r="D821" s="84" t="s">
        <v>2565</v>
      </c>
      <c r="E821" s="84" t="b">
        <v>0</v>
      </c>
      <c r="F821" s="84" t="b">
        <v>0</v>
      </c>
      <c r="G821" s="84" t="b">
        <v>0</v>
      </c>
    </row>
    <row r="822" spans="1:7" ht="15">
      <c r="A822" s="84" t="s">
        <v>3295</v>
      </c>
      <c r="B822" s="84">
        <v>2</v>
      </c>
      <c r="C822" s="118">
        <v>0.0034945097650533052</v>
      </c>
      <c r="D822" s="84" t="s">
        <v>2565</v>
      </c>
      <c r="E822" s="84" t="b">
        <v>0</v>
      </c>
      <c r="F822" s="84" t="b">
        <v>0</v>
      </c>
      <c r="G822" s="84" t="b">
        <v>0</v>
      </c>
    </row>
    <row r="823" spans="1:7" ht="15">
      <c r="A823" s="84" t="s">
        <v>3593</v>
      </c>
      <c r="B823" s="84">
        <v>2</v>
      </c>
      <c r="C823" s="118">
        <v>0.0034945097650533052</v>
      </c>
      <c r="D823" s="84" t="s">
        <v>2565</v>
      </c>
      <c r="E823" s="84" t="b">
        <v>0</v>
      </c>
      <c r="F823" s="84" t="b">
        <v>0</v>
      </c>
      <c r="G823" s="84" t="b">
        <v>0</v>
      </c>
    </row>
    <row r="824" spans="1:7" ht="15">
      <c r="A824" s="84" t="s">
        <v>3594</v>
      </c>
      <c r="B824" s="84">
        <v>2</v>
      </c>
      <c r="C824" s="118">
        <v>0.0034945097650533052</v>
      </c>
      <c r="D824" s="84" t="s">
        <v>2565</v>
      </c>
      <c r="E824" s="84" t="b">
        <v>0</v>
      </c>
      <c r="F824" s="84" t="b">
        <v>0</v>
      </c>
      <c r="G824" s="84" t="b">
        <v>0</v>
      </c>
    </row>
    <row r="825" spans="1:7" ht="15">
      <c r="A825" s="84" t="s">
        <v>3595</v>
      </c>
      <c r="B825" s="84">
        <v>2</v>
      </c>
      <c r="C825" s="118">
        <v>0.0034945097650533052</v>
      </c>
      <c r="D825" s="84" t="s">
        <v>2565</v>
      </c>
      <c r="E825" s="84" t="b">
        <v>0</v>
      </c>
      <c r="F825" s="84" t="b">
        <v>0</v>
      </c>
      <c r="G825" s="84" t="b">
        <v>0</v>
      </c>
    </row>
    <row r="826" spans="1:7" ht="15">
      <c r="A826" s="84" t="s">
        <v>3596</v>
      </c>
      <c r="B826" s="84">
        <v>2</v>
      </c>
      <c r="C826" s="118">
        <v>0.0034945097650533052</v>
      </c>
      <c r="D826" s="84" t="s">
        <v>2565</v>
      </c>
      <c r="E826" s="84" t="b">
        <v>0</v>
      </c>
      <c r="F826" s="84" t="b">
        <v>0</v>
      </c>
      <c r="G826" s="84" t="b">
        <v>0</v>
      </c>
    </row>
    <row r="827" spans="1:7" ht="15">
      <c r="A827" s="84" t="s">
        <v>3597</v>
      </c>
      <c r="B827" s="84">
        <v>2</v>
      </c>
      <c r="C827" s="118">
        <v>0.0034945097650533052</v>
      </c>
      <c r="D827" s="84" t="s">
        <v>2565</v>
      </c>
      <c r="E827" s="84" t="b">
        <v>0</v>
      </c>
      <c r="F827" s="84" t="b">
        <v>0</v>
      </c>
      <c r="G827" s="84" t="b">
        <v>0</v>
      </c>
    </row>
    <row r="828" spans="1:7" ht="15">
      <c r="A828" s="84" t="s">
        <v>3598</v>
      </c>
      <c r="B828" s="84">
        <v>2</v>
      </c>
      <c r="C828" s="118">
        <v>0.0034945097650533052</v>
      </c>
      <c r="D828" s="84" t="s">
        <v>2565</v>
      </c>
      <c r="E828" s="84" t="b">
        <v>0</v>
      </c>
      <c r="F828" s="84" t="b">
        <v>0</v>
      </c>
      <c r="G828" s="84" t="b">
        <v>0</v>
      </c>
    </row>
    <row r="829" spans="1:7" ht="15">
      <c r="A829" s="84" t="s">
        <v>3599</v>
      </c>
      <c r="B829" s="84">
        <v>2</v>
      </c>
      <c r="C829" s="118">
        <v>0.0034945097650533052</v>
      </c>
      <c r="D829" s="84" t="s">
        <v>2565</v>
      </c>
      <c r="E829" s="84" t="b">
        <v>0</v>
      </c>
      <c r="F829" s="84" t="b">
        <v>0</v>
      </c>
      <c r="G829" s="84" t="b">
        <v>0</v>
      </c>
    </row>
    <row r="830" spans="1:7" ht="15">
      <c r="A830" s="84" t="s">
        <v>3600</v>
      </c>
      <c r="B830" s="84">
        <v>2</v>
      </c>
      <c r="C830" s="118">
        <v>0.0034945097650533052</v>
      </c>
      <c r="D830" s="84" t="s">
        <v>2565</v>
      </c>
      <c r="E830" s="84" t="b">
        <v>1</v>
      </c>
      <c r="F830" s="84" t="b">
        <v>0</v>
      </c>
      <c r="G830" s="84" t="b">
        <v>0</v>
      </c>
    </row>
    <row r="831" spans="1:7" ht="15">
      <c r="A831" s="84" t="s">
        <v>3601</v>
      </c>
      <c r="B831" s="84">
        <v>2</v>
      </c>
      <c r="C831" s="118">
        <v>0.0034945097650533052</v>
      </c>
      <c r="D831" s="84" t="s">
        <v>2565</v>
      </c>
      <c r="E831" s="84" t="b">
        <v>0</v>
      </c>
      <c r="F831" s="84" t="b">
        <v>0</v>
      </c>
      <c r="G831" s="84" t="b">
        <v>0</v>
      </c>
    </row>
    <row r="832" spans="1:7" ht="15">
      <c r="A832" s="84" t="s">
        <v>3369</v>
      </c>
      <c r="B832" s="84">
        <v>2</v>
      </c>
      <c r="C832" s="118">
        <v>0.0034945097650533052</v>
      </c>
      <c r="D832" s="84" t="s">
        <v>2565</v>
      </c>
      <c r="E832" s="84" t="b">
        <v>0</v>
      </c>
      <c r="F832" s="84" t="b">
        <v>0</v>
      </c>
      <c r="G832" s="84" t="b">
        <v>0</v>
      </c>
    </row>
    <row r="833" spans="1:7" ht="15">
      <c r="A833" s="84" t="s">
        <v>3370</v>
      </c>
      <c r="B833" s="84">
        <v>2</v>
      </c>
      <c r="C833" s="118">
        <v>0.0034945097650533052</v>
      </c>
      <c r="D833" s="84" t="s">
        <v>2565</v>
      </c>
      <c r="E833" s="84" t="b">
        <v>0</v>
      </c>
      <c r="F833" s="84" t="b">
        <v>0</v>
      </c>
      <c r="G833" s="84" t="b">
        <v>0</v>
      </c>
    </row>
    <row r="834" spans="1:7" ht="15">
      <c r="A834" s="84" t="s">
        <v>3417</v>
      </c>
      <c r="B834" s="84">
        <v>2</v>
      </c>
      <c r="C834" s="118">
        <v>0.0034945097650533052</v>
      </c>
      <c r="D834" s="84" t="s">
        <v>2565</v>
      </c>
      <c r="E834" s="84" t="b">
        <v>0</v>
      </c>
      <c r="F834" s="84" t="b">
        <v>0</v>
      </c>
      <c r="G834" s="84" t="b">
        <v>0</v>
      </c>
    </row>
    <row r="835" spans="1:7" ht="15">
      <c r="A835" s="84" t="s">
        <v>3837</v>
      </c>
      <c r="B835" s="84">
        <v>2</v>
      </c>
      <c r="C835" s="118">
        <v>0.0034945097650533052</v>
      </c>
      <c r="D835" s="84" t="s">
        <v>2565</v>
      </c>
      <c r="E835" s="84" t="b">
        <v>0</v>
      </c>
      <c r="F835" s="84" t="b">
        <v>0</v>
      </c>
      <c r="G835" s="84" t="b">
        <v>0</v>
      </c>
    </row>
    <row r="836" spans="1:7" ht="15">
      <c r="A836" s="84" t="s">
        <v>3832</v>
      </c>
      <c r="B836" s="84">
        <v>2</v>
      </c>
      <c r="C836" s="118">
        <v>0.0034945097650533052</v>
      </c>
      <c r="D836" s="84" t="s">
        <v>2565</v>
      </c>
      <c r="E836" s="84" t="b">
        <v>0</v>
      </c>
      <c r="F836" s="84" t="b">
        <v>0</v>
      </c>
      <c r="G836" s="84" t="b">
        <v>0</v>
      </c>
    </row>
    <row r="837" spans="1:7" ht="15">
      <c r="A837" s="84" t="s">
        <v>3323</v>
      </c>
      <c r="B837" s="84">
        <v>2</v>
      </c>
      <c r="C837" s="118">
        <v>0.0034945097650533052</v>
      </c>
      <c r="D837" s="84" t="s">
        <v>2565</v>
      </c>
      <c r="E837" s="84" t="b">
        <v>0</v>
      </c>
      <c r="F837" s="84" t="b">
        <v>0</v>
      </c>
      <c r="G837" s="84" t="b">
        <v>0</v>
      </c>
    </row>
    <row r="838" spans="1:7" ht="15">
      <c r="A838" s="84" t="s">
        <v>3833</v>
      </c>
      <c r="B838" s="84">
        <v>2</v>
      </c>
      <c r="C838" s="118">
        <v>0.0034945097650533052</v>
      </c>
      <c r="D838" s="84" t="s">
        <v>2565</v>
      </c>
      <c r="E838" s="84" t="b">
        <v>0</v>
      </c>
      <c r="F838" s="84" t="b">
        <v>0</v>
      </c>
      <c r="G838" s="84" t="b">
        <v>0</v>
      </c>
    </row>
    <row r="839" spans="1:7" ht="15">
      <c r="A839" s="84" t="s">
        <v>3617</v>
      </c>
      <c r="B839" s="84">
        <v>2</v>
      </c>
      <c r="C839" s="118">
        <v>0.0034945097650533052</v>
      </c>
      <c r="D839" s="84" t="s">
        <v>2565</v>
      </c>
      <c r="E839" s="84" t="b">
        <v>0</v>
      </c>
      <c r="F839" s="84" t="b">
        <v>0</v>
      </c>
      <c r="G839" s="84" t="b">
        <v>0</v>
      </c>
    </row>
    <row r="840" spans="1:7" ht="15">
      <c r="A840" s="84" t="s">
        <v>3834</v>
      </c>
      <c r="B840" s="84">
        <v>2</v>
      </c>
      <c r="C840" s="118">
        <v>0.0034945097650533052</v>
      </c>
      <c r="D840" s="84" t="s">
        <v>2565</v>
      </c>
      <c r="E840" s="84" t="b">
        <v>0</v>
      </c>
      <c r="F840" s="84" t="b">
        <v>0</v>
      </c>
      <c r="G840" s="84" t="b">
        <v>0</v>
      </c>
    </row>
    <row r="841" spans="1:7" ht="15">
      <c r="A841" s="84" t="s">
        <v>3835</v>
      </c>
      <c r="B841" s="84">
        <v>2</v>
      </c>
      <c r="C841" s="118">
        <v>0.0034945097650533052</v>
      </c>
      <c r="D841" s="84" t="s">
        <v>2565</v>
      </c>
      <c r="E841" s="84" t="b">
        <v>0</v>
      </c>
      <c r="F841" s="84" t="b">
        <v>0</v>
      </c>
      <c r="G841" s="84" t="b">
        <v>0</v>
      </c>
    </row>
    <row r="842" spans="1:7" ht="15">
      <c r="A842" s="84" t="s">
        <v>3576</v>
      </c>
      <c r="B842" s="84">
        <v>2</v>
      </c>
      <c r="C842" s="118">
        <v>0.0034945097650533052</v>
      </c>
      <c r="D842" s="84" t="s">
        <v>2565</v>
      </c>
      <c r="E842" s="84" t="b">
        <v>0</v>
      </c>
      <c r="F842" s="84" t="b">
        <v>0</v>
      </c>
      <c r="G842" s="84" t="b">
        <v>0</v>
      </c>
    </row>
    <row r="843" spans="1:7" ht="15">
      <c r="A843" s="84" t="s">
        <v>3468</v>
      </c>
      <c r="B843" s="84">
        <v>2</v>
      </c>
      <c r="C843" s="118">
        <v>0.0034945097650533052</v>
      </c>
      <c r="D843" s="84" t="s">
        <v>2565</v>
      </c>
      <c r="E843" s="84" t="b">
        <v>0</v>
      </c>
      <c r="F843" s="84" t="b">
        <v>0</v>
      </c>
      <c r="G843" s="84" t="b">
        <v>0</v>
      </c>
    </row>
    <row r="844" spans="1:7" ht="15">
      <c r="A844" s="84" t="s">
        <v>3469</v>
      </c>
      <c r="B844" s="84">
        <v>2</v>
      </c>
      <c r="C844" s="118">
        <v>0.0034945097650533052</v>
      </c>
      <c r="D844" s="84" t="s">
        <v>2565</v>
      </c>
      <c r="E844" s="84" t="b">
        <v>0</v>
      </c>
      <c r="F844" s="84" t="b">
        <v>0</v>
      </c>
      <c r="G844" s="84" t="b">
        <v>0</v>
      </c>
    </row>
    <row r="845" spans="1:7" ht="15">
      <c r="A845" s="84" t="s">
        <v>3470</v>
      </c>
      <c r="B845" s="84">
        <v>2</v>
      </c>
      <c r="C845" s="118">
        <v>0.0034945097650533052</v>
      </c>
      <c r="D845" s="84" t="s">
        <v>2565</v>
      </c>
      <c r="E845" s="84" t="b">
        <v>0</v>
      </c>
      <c r="F845" s="84" t="b">
        <v>0</v>
      </c>
      <c r="G845" s="84" t="b">
        <v>0</v>
      </c>
    </row>
    <row r="846" spans="1:7" ht="15">
      <c r="A846" s="84" t="s">
        <v>3471</v>
      </c>
      <c r="B846" s="84">
        <v>2</v>
      </c>
      <c r="C846" s="118">
        <v>0.0034945097650533052</v>
      </c>
      <c r="D846" s="84" t="s">
        <v>2565</v>
      </c>
      <c r="E846" s="84" t="b">
        <v>0</v>
      </c>
      <c r="F846" s="84" t="b">
        <v>0</v>
      </c>
      <c r="G846" s="84" t="b">
        <v>0</v>
      </c>
    </row>
    <row r="847" spans="1:7" ht="15">
      <c r="A847" s="84" t="s">
        <v>695</v>
      </c>
      <c r="B847" s="84">
        <v>2</v>
      </c>
      <c r="C847" s="118">
        <v>0.0034945097650533052</v>
      </c>
      <c r="D847" s="84" t="s">
        <v>2565</v>
      </c>
      <c r="E847" s="84" t="b">
        <v>0</v>
      </c>
      <c r="F847" s="84" t="b">
        <v>0</v>
      </c>
      <c r="G847" s="84" t="b">
        <v>0</v>
      </c>
    </row>
    <row r="848" spans="1:7" ht="15">
      <c r="A848" s="84" t="s">
        <v>3302</v>
      </c>
      <c r="B848" s="84">
        <v>2</v>
      </c>
      <c r="C848" s="118">
        <v>0.0034945097650533052</v>
      </c>
      <c r="D848" s="84" t="s">
        <v>2565</v>
      </c>
      <c r="E848" s="84" t="b">
        <v>0</v>
      </c>
      <c r="F848" s="84" t="b">
        <v>0</v>
      </c>
      <c r="G848" s="84" t="b">
        <v>0</v>
      </c>
    </row>
    <row r="849" spans="1:7" ht="15">
      <c r="A849" s="84" t="s">
        <v>3472</v>
      </c>
      <c r="B849" s="84">
        <v>2</v>
      </c>
      <c r="C849" s="118">
        <v>0.0034945097650533052</v>
      </c>
      <c r="D849" s="84" t="s">
        <v>2565</v>
      </c>
      <c r="E849" s="84" t="b">
        <v>0</v>
      </c>
      <c r="F849" s="84" t="b">
        <v>0</v>
      </c>
      <c r="G849" s="84" t="b">
        <v>0</v>
      </c>
    </row>
    <row r="850" spans="1:7" ht="15">
      <c r="A850" s="84" t="s">
        <v>3473</v>
      </c>
      <c r="B850" s="84">
        <v>2</v>
      </c>
      <c r="C850" s="118">
        <v>0.0034945097650533052</v>
      </c>
      <c r="D850" s="84" t="s">
        <v>2565</v>
      </c>
      <c r="E850" s="84" t="b">
        <v>0</v>
      </c>
      <c r="F850" s="84" t="b">
        <v>0</v>
      </c>
      <c r="G850" s="84" t="b">
        <v>0</v>
      </c>
    </row>
    <row r="851" spans="1:7" ht="15">
      <c r="A851" s="84" t="s">
        <v>3803</v>
      </c>
      <c r="B851" s="84">
        <v>2</v>
      </c>
      <c r="C851" s="118">
        <v>0.0034945097650533052</v>
      </c>
      <c r="D851" s="84" t="s">
        <v>2565</v>
      </c>
      <c r="E851" s="84" t="b">
        <v>0</v>
      </c>
      <c r="F851" s="84" t="b">
        <v>0</v>
      </c>
      <c r="G851" s="84" t="b">
        <v>0</v>
      </c>
    </row>
    <row r="852" spans="1:7" ht="15">
      <c r="A852" s="84" t="s">
        <v>3366</v>
      </c>
      <c r="B852" s="84">
        <v>2</v>
      </c>
      <c r="C852" s="118">
        <v>0.0034945097650533052</v>
      </c>
      <c r="D852" s="84" t="s">
        <v>2565</v>
      </c>
      <c r="E852" s="84" t="b">
        <v>0</v>
      </c>
      <c r="F852" s="84" t="b">
        <v>0</v>
      </c>
      <c r="G852" s="84" t="b">
        <v>0</v>
      </c>
    </row>
    <row r="853" spans="1:7" ht="15">
      <c r="A853" s="84" t="s">
        <v>3767</v>
      </c>
      <c r="B853" s="84">
        <v>2</v>
      </c>
      <c r="C853" s="118">
        <v>0.0034945097650533052</v>
      </c>
      <c r="D853" s="84" t="s">
        <v>2565</v>
      </c>
      <c r="E853" s="84" t="b">
        <v>0</v>
      </c>
      <c r="F853" s="84" t="b">
        <v>0</v>
      </c>
      <c r="G853" s="84" t="b">
        <v>0</v>
      </c>
    </row>
    <row r="854" spans="1:7" ht="15">
      <c r="A854" s="84" t="s">
        <v>3768</v>
      </c>
      <c r="B854" s="84">
        <v>2</v>
      </c>
      <c r="C854" s="118">
        <v>0.0034945097650533052</v>
      </c>
      <c r="D854" s="84" t="s">
        <v>2565</v>
      </c>
      <c r="E854" s="84" t="b">
        <v>0</v>
      </c>
      <c r="F854" s="84" t="b">
        <v>0</v>
      </c>
      <c r="G854" s="84" t="b">
        <v>0</v>
      </c>
    </row>
    <row r="855" spans="1:7" ht="15">
      <c r="A855" s="84" t="s">
        <v>3769</v>
      </c>
      <c r="B855" s="84">
        <v>2</v>
      </c>
      <c r="C855" s="118">
        <v>0.0034945097650533052</v>
      </c>
      <c r="D855" s="84" t="s">
        <v>2565</v>
      </c>
      <c r="E855" s="84" t="b">
        <v>1</v>
      </c>
      <c r="F855" s="84" t="b">
        <v>0</v>
      </c>
      <c r="G855" s="84" t="b">
        <v>0</v>
      </c>
    </row>
    <row r="856" spans="1:7" ht="15">
      <c r="A856" s="84" t="s">
        <v>3770</v>
      </c>
      <c r="B856" s="84">
        <v>2</v>
      </c>
      <c r="C856" s="118">
        <v>0.0034945097650533052</v>
      </c>
      <c r="D856" s="84" t="s">
        <v>2565</v>
      </c>
      <c r="E856" s="84" t="b">
        <v>0</v>
      </c>
      <c r="F856" s="84" t="b">
        <v>0</v>
      </c>
      <c r="G856" s="84" t="b">
        <v>0</v>
      </c>
    </row>
    <row r="857" spans="1:7" ht="15">
      <c r="A857" s="84" t="s">
        <v>3771</v>
      </c>
      <c r="B857" s="84">
        <v>2</v>
      </c>
      <c r="C857" s="118">
        <v>0.0034945097650533052</v>
      </c>
      <c r="D857" s="84" t="s">
        <v>2565</v>
      </c>
      <c r="E857" s="84" t="b">
        <v>0</v>
      </c>
      <c r="F857" s="84" t="b">
        <v>0</v>
      </c>
      <c r="G857" s="84" t="b">
        <v>0</v>
      </c>
    </row>
    <row r="858" spans="1:7" ht="15">
      <c r="A858" s="84" t="s">
        <v>3772</v>
      </c>
      <c r="B858" s="84">
        <v>2</v>
      </c>
      <c r="C858" s="118">
        <v>0.0034945097650533052</v>
      </c>
      <c r="D858" s="84" t="s">
        <v>2565</v>
      </c>
      <c r="E858" s="84" t="b">
        <v>0</v>
      </c>
      <c r="F858" s="84" t="b">
        <v>0</v>
      </c>
      <c r="G858" s="84" t="b">
        <v>0</v>
      </c>
    </row>
    <row r="859" spans="1:7" ht="15">
      <c r="A859" s="84" t="s">
        <v>3773</v>
      </c>
      <c r="B859" s="84">
        <v>2</v>
      </c>
      <c r="C859" s="118">
        <v>0.0034945097650533052</v>
      </c>
      <c r="D859" s="84" t="s">
        <v>2565</v>
      </c>
      <c r="E859" s="84" t="b">
        <v>0</v>
      </c>
      <c r="F859" s="84" t="b">
        <v>0</v>
      </c>
      <c r="G859" s="84" t="b">
        <v>0</v>
      </c>
    </row>
    <row r="860" spans="1:7" ht="15">
      <c r="A860" s="84" t="s">
        <v>3438</v>
      </c>
      <c r="B860" s="84">
        <v>2</v>
      </c>
      <c r="C860" s="118">
        <v>0.0034945097650533052</v>
      </c>
      <c r="D860" s="84" t="s">
        <v>2565</v>
      </c>
      <c r="E860" s="84" t="b">
        <v>0</v>
      </c>
      <c r="F860" s="84" t="b">
        <v>0</v>
      </c>
      <c r="G860" s="84" t="b">
        <v>0</v>
      </c>
    </row>
    <row r="861" spans="1:7" ht="15">
      <c r="A861" s="84" t="s">
        <v>3347</v>
      </c>
      <c r="B861" s="84">
        <v>2</v>
      </c>
      <c r="C861" s="118">
        <v>0.0034945097650533052</v>
      </c>
      <c r="D861" s="84" t="s">
        <v>2565</v>
      </c>
      <c r="E861" s="84" t="b">
        <v>0</v>
      </c>
      <c r="F861" s="84" t="b">
        <v>0</v>
      </c>
      <c r="G861" s="84" t="b">
        <v>0</v>
      </c>
    </row>
    <row r="862" spans="1:7" ht="15">
      <c r="A862" s="84" t="s">
        <v>3456</v>
      </c>
      <c r="B862" s="84">
        <v>2</v>
      </c>
      <c r="C862" s="118">
        <v>0.0034945097650533052</v>
      </c>
      <c r="D862" s="84" t="s">
        <v>2565</v>
      </c>
      <c r="E862" s="84" t="b">
        <v>0</v>
      </c>
      <c r="F862" s="84" t="b">
        <v>0</v>
      </c>
      <c r="G862" s="84" t="b">
        <v>0</v>
      </c>
    </row>
    <row r="863" spans="1:7" ht="15">
      <c r="A863" s="84" t="s">
        <v>3760</v>
      </c>
      <c r="B863" s="84">
        <v>2</v>
      </c>
      <c r="C863" s="118">
        <v>0.0034945097650533052</v>
      </c>
      <c r="D863" s="84" t="s">
        <v>2565</v>
      </c>
      <c r="E863" s="84" t="b">
        <v>0</v>
      </c>
      <c r="F863" s="84" t="b">
        <v>0</v>
      </c>
      <c r="G863" s="84" t="b">
        <v>0</v>
      </c>
    </row>
    <row r="864" spans="1:7" ht="15">
      <c r="A864" s="84" t="s">
        <v>3761</v>
      </c>
      <c r="B864" s="84">
        <v>2</v>
      </c>
      <c r="C864" s="118">
        <v>0.0034945097650533052</v>
      </c>
      <c r="D864" s="84" t="s">
        <v>2565</v>
      </c>
      <c r="E864" s="84" t="b">
        <v>0</v>
      </c>
      <c r="F864" s="84" t="b">
        <v>0</v>
      </c>
      <c r="G864" s="84" t="b">
        <v>0</v>
      </c>
    </row>
    <row r="865" spans="1:7" ht="15">
      <c r="A865" s="84" t="s">
        <v>3762</v>
      </c>
      <c r="B865" s="84">
        <v>2</v>
      </c>
      <c r="C865" s="118">
        <v>0.0034945097650533052</v>
      </c>
      <c r="D865" s="84" t="s">
        <v>2565</v>
      </c>
      <c r="E865" s="84" t="b">
        <v>0</v>
      </c>
      <c r="F865" s="84" t="b">
        <v>0</v>
      </c>
      <c r="G865" s="84" t="b">
        <v>0</v>
      </c>
    </row>
    <row r="866" spans="1:7" ht="15">
      <c r="A866" s="84" t="s">
        <v>3763</v>
      </c>
      <c r="B866" s="84">
        <v>2</v>
      </c>
      <c r="C866" s="118">
        <v>0.0034945097650533052</v>
      </c>
      <c r="D866" s="84" t="s">
        <v>2565</v>
      </c>
      <c r="E866" s="84" t="b">
        <v>0</v>
      </c>
      <c r="F866" s="84" t="b">
        <v>0</v>
      </c>
      <c r="G866" s="84" t="b">
        <v>0</v>
      </c>
    </row>
    <row r="867" spans="1:7" ht="15">
      <c r="A867" s="84" t="s">
        <v>3764</v>
      </c>
      <c r="B867" s="84">
        <v>2</v>
      </c>
      <c r="C867" s="118">
        <v>0.0034945097650533052</v>
      </c>
      <c r="D867" s="84" t="s">
        <v>2565</v>
      </c>
      <c r="E867" s="84" t="b">
        <v>0</v>
      </c>
      <c r="F867" s="84" t="b">
        <v>0</v>
      </c>
      <c r="G867" s="84" t="b">
        <v>0</v>
      </c>
    </row>
    <row r="868" spans="1:7" ht="15">
      <c r="A868" s="84" t="s">
        <v>3765</v>
      </c>
      <c r="B868" s="84">
        <v>2</v>
      </c>
      <c r="C868" s="118">
        <v>0.0034945097650533052</v>
      </c>
      <c r="D868" s="84" t="s">
        <v>2565</v>
      </c>
      <c r="E868" s="84" t="b">
        <v>0</v>
      </c>
      <c r="F868" s="84" t="b">
        <v>0</v>
      </c>
      <c r="G868" s="84" t="b">
        <v>0</v>
      </c>
    </row>
    <row r="869" spans="1:7" ht="15">
      <c r="A869" s="84" t="s">
        <v>3766</v>
      </c>
      <c r="B869" s="84">
        <v>2</v>
      </c>
      <c r="C869" s="118">
        <v>0.0034945097650533052</v>
      </c>
      <c r="D869" s="84" t="s">
        <v>2565</v>
      </c>
      <c r="E869" s="84" t="b">
        <v>0</v>
      </c>
      <c r="F869" s="84" t="b">
        <v>0</v>
      </c>
      <c r="G869" s="84" t="b">
        <v>0</v>
      </c>
    </row>
    <row r="870" spans="1:7" ht="15">
      <c r="A870" s="84" t="s">
        <v>3561</v>
      </c>
      <c r="B870" s="84">
        <v>2</v>
      </c>
      <c r="C870" s="118">
        <v>0.0034945097650533052</v>
      </c>
      <c r="D870" s="84" t="s">
        <v>2565</v>
      </c>
      <c r="E870" s="84" t="b">
        <v>0</v>
      </c>
      <c r="F870" s="84" t="b">
        <v>0</v>
      </c>
      <c r="G870" s="84" t="b">
        <v>0</v>
      </c>
    </row>
    <row r="871" spans="1:7" ht="15">
      <c r="A871" s="84" t="s">
        <v>3562</v>
      </c>
      <c r="B871" s="84">
        <v>2</v>
      </c>
      <c r="C871" s="118">
        <v>0.0034945097650533052</v>
      </c>
      <c r="D871" s="84" t="s">
        <v>2565</v>
      </c>
      <c r="E871" s="84" t="b">
        <v>0</v>
      </c>
      <c r="F871" s="84" t="b">
        <v>0</v>
      </c>
      <c r="G871" s="84" t="b">
        <v>0</v>
      </c>
    </row>
    <row r="872" spans="1:7" ht="15">
      <c r="A872" s="84" t="s">
        <v>3563</v>
      </c>
      <c r="B872" s="84">
        <v>2</v>
      </c>
      <c r="C872" s="118">
        <v>0.0034945097650533052</v>
      </c>
      <c r="D872" s="84" t="s">
        <v>2565</v>
      </c>
      <c r="E872" s="84" t="b">
        <v>0</v>
      </c>
      <c r="F872" s="84" t="b">
        <v>0</v>
      </c>
      <c r="G872" s="84" t="b">
        <v>0</v>
      </c>
    </row>
    <row r="873" spans="1:7" ht="15">
      <c r="A873" s="84" t="s">
        <v>3564</v>
      </c>
      <c r="B873" s="84">
        <v>2</v>
      </c>
      <c r="C873" s="118">
        <v>0.0034945097650533052</v>
      </c>
      <c r="D873" s="84" t="s">
        <v>2565</v>
      </c>
      <c r="E873" s="84" t="b">
        <v>0</v>
      </c>
      <c r="F873" s="84" t="b">
        <v>0</v>
      </c>
      <c r="G873" s="84" t="b">
        <v>0</v>
      </c>
    </row>
    <row r="874" spans="1:7" ht="15">
      <c r="A874" s="84" t="s">
        <v>3565</v>
      </c>
      <c r="B874" s="84">
        <v>2</v>
      </c>
      <c r="C874" s="118">
        <v>0.0034945097650533052</v>
      </c>
      <c r="D874" s="84" t="s">
        <v>2565</v>
      </c>
      <c r="E874" s="84" t="b">
        <v>0</v>
      </c>
      <c r="F874" s="84" t="b">
        <v>0</v>
      </c>
      <c r="G874" s="84" t="b">
        <v>0</v>
      </c>
    </row>
    <row r="875" spans="1:7" ht="15">
      <c r="A875" s="84" t="s">
        <v>3566</v>
      </c>
      <c r="B875" s="84">
        <v>2</v>
      </c>
      <c r="C875" s="118">
        <v>0.0034945097650533052</v>
      </c>
      <c r="D875" s="84" t="s">
        <v>2565</v>
      </c>
      <c r="E875" s="84" t="b">
        <v>0</v>
      </c>
      <c r="F875" s="84" t="b">
        <v>0</v>
      </c>
      <c r="G875" s="84" t="b">
        <v>0</v>
      </c>
    </row>
    <row r="876" spans="1:7" ht="15">
      <c r="A876" s="84" t="s">
        <v>3391</v>
      </c>
      <c r="B876" s="84">
        <v>2</v>
      </c>
      <c r="C876" s="118">
        <v>0.0034945097650533052</v>
      </c>
      <c r="D876" s="84" t="s">
        <v>2565</v>
      </c>
      <c r="E876" s="84" t="b">
        <v>0</v>
      </c>
      <c r="F876" s="84" t="b">
        <v>0</v>
      </c>
      <c r="G876" s="84" t="b">
        <v>0</v>
      </c>
    </row>
    <row r="877" spans="1:7" ht="15">
      <c r="A877" s="84" t="s">
        <v>3567</v>
      </c>
      <c r="B877" s="84">
        <v>2</v>
      </c>
      <c r="C877" s="118">
        <v>0.0034945097650533052</v>
      </c>
      <c r="D877" s="84" t="s">
        <v>2565</v>
      </c>
      <c r="E877" s="84" t="b">
        <v>0</v>
      </c>
      <c r="F877" s="84" t="b">
        <v>0</v>
      </c>
      <c r="G877" s="84" t="b">
        <v>0</v>
      </c>
    </row>
    <row r="878" spans="1:7" ht="15">
      <c r="A878" s="84" t="s">
        <v>3568</v>
      </c>
      <c r="B878" s="84">
        <v>2</v>
      </c>
      <c r="C878" s="118">
        <v>0.0034945097650533052</v>
      </c>
      <c r="D878" s="84" t="s">
        <v>2565</v>
      </c>
      <c r="E878" s="84" t="b">
        <v>0</v>
      </c>
      <c r="F878" s="84" t="b">
        <v>0</v>
      </c>
      <c r="G878" s="84" t="b">
        <v>0</v>
      </c>
    </row>
    <row r="879" spans="1:7" ht="15">
      <c r="A879" s="84" t="s">
        <v>3569</v>
      </c>
      <c r="B879" s="84">
        <v>2</v>
      </c>
      <c r="C879" s="118">
        <v>0.0034945097650533052</v>
      </c>
      <c r="D879" s="84" t="s">
        <v>2565</v>
      </c>
      <c r="E879" s="84" t="b">
        <v>0</v>
      </c>
      <c r="F879" s="84" t="b">
        <v>0</v>
      </c>
      <c r="G879" s="84" t="b">
        <v>0</v>
      </c>
    </row>
    <row r="880" spans="1:7" ht="15">
      <c r="A880" s="84" t="s">
        <v>3570</v>
      </c>
      <c r="B880" s="84">
        <v>2</v>
      </c>
      <c r="C880" s="118">
        <v>0.0034945097650533052</v>
      </c>
      <c r="D880" s="84" t="s">
        <v>2565</v>
      </c>
      <c r="E880" s="84" t="b">
        <v>0</v>
      </c>
      <c r="F880" s="84" t="b">
        <v>0</v>
      </c>
      <c r="G880" s="84" t="b">
        <v>0</v>
      </c>
    </row>
    <row r="881" spans="1:7" ht="15">
      <c r="A881" s="84" t="s">
        <v>3571</v>
      </c>
      <c r="B881" s="84">
        <v>2</v>
      </c>
      <c r="C881" s="118">
        <v>0.0034945097650533052</v>
      </c>
      <c r="D881" s="84" t="s">
        <v>2565</v>
      </c>
      <c r="E881" s="84" t="b">
        <v>1</v>
      </c>
      <c r="F881" s="84" t="b">
        <v>0</v>
      </c>
      <c r="G881" s="84" t="b">
        <v>0</v>
      </c>
    </row>
    <row r="882" spans="1:7" ht="15">
      <c r="A882" s="84" t="s">
        <v>298</v>
      </c>
      <c r="B882" s="84">
        <v>2</v>
      </c>
      <c r="C882" s="118">
        <v>0.0034945097650533052</v>
      </c>
      <c r="D882" s="84" t="s">
        <v>2565</v>
      </c>
      <c r="E882" s="84" t="b">
        <v>0</v>
      </c>
      <c r="F882" s="84" t="b">
        <v>0</v>
      </c>
      <c r="G882" s="84" t="b">
        <v>0</v>
      </c>
    </row>
    <row r="883" spans="1:7" ht="15">
      <c r="A883" s="84" t="s">
        <v>307</v>
      </c>
      <c r="B883" s="84">
        <v>2</v>
      </c>
      <c r="C883" s="118">
        <v>0.0034945097650533052</v>
      </c>
      <c r="D883" s="84" t="s">
        <v>2565</v>
      </c>
      <c r="E883" s="84" t="b">
        <v>0</v>
      </c>
      <c r="F883" s="84" t="b">
        <v>0</v>
      </c>
      <c r="G883" s="84" t="b">
        <v>0</v>
      </c>
    </row>
    <row r="884" spans="1:7" ht="15">
      <c r="A884" s="84" t="s">
        <v>3752</v>
      </c>
      <c r="B884" s="84">
        <v>2</v>
      </c>
      <c r="C884" s="118">
        <v>0.0034945097650533052</v>
      </c>
      <c r="D884" s="84" t="s">
        <v>2565</v>
      </c>
      <c r="E884" s="84" t="b">
        <v>1</v>
      </c>
      <c r="F884" s="84" t="b">
        <v>0</v>
      </c>
      <c r="G884" s="84" t="b">
        <v>0</v>
      </c>
    </row>
    <row r="885" spans="1:7" ht="15">
      <c r="A885" s="84" t="s">
        <v>3455</v>
      </c>
      <c r="B885" s="84">
        <v>2</v>
      </c>
      <c r="C885" s="118">
        <v>0.0034945097650533052</v>
      </c>
      <c r="D885" s="84" t="s">
        <v>2565</v>
      </c>
      <c r="E885" s="84" t="b">
        <v>0</v>
      </c>
      <c r="F885" s="84" t="b">
        <v>0</v>
      </c>
      <c r="G885" s="84" t="b">
        <v>0</v>
      </c>
    </row>
    <row r="886" spans="1:7" ht="15">
      <c r="A886" s="84" t="s">
        <v>3753</v>
      </c>
      <c r="B886" s="84">
        <v>2</v>
      </c>
      <c r="C886" s="118">
        <v>0.0034945097650533052</v>
      </c>
      <c r="D886" s="84" t="s">
        <v>2565</v>
      </c>
      <c r="E886" s="84" t="b">
        <v>0</v>
      </c>
      <c r="F886" s="84" t="b">
        <v>0</v>
      </c>
      <c r="G886" s="84" t="b">
        <v>0</v>
      </c>
    </row>
    <row r="887" spans="1:7" ht="15">
      <c r="A887" s="84" t="s">
        <v>3754</v>
      </c>
      <c r="B887" s="84">
        <v>2</v>
      </c>
      <c r="C887" s="118">
        <v>0.0034945097650533052</v>
      </c>
      <c r="D887" s="84" t="s">
        <v>2565</v>
      </c>
      <c r="E887" s="84" t="b">
        <v>0</v>
      </c>
      <c r="F887" s="84" t="b">
        <v>0</v>
      </c>
      <c r="G887" s="84" t="b">
        <v>0</v>
      </c>
    </row>
    <row r="888" spans="1:7" ht="15">
      <c r="A888" s="84" t="s">
        <v>3519</v>
      </c>
      <c r="B888" s="84">
        <v>2</v>
      </c>
      <c r="C888" s="118">
        <v>0.0034945097650533052</v>
      </c>
      <c r="D888" s="84" t="s">
        <v>2565</v>
      </c>
      <c r="E888" s="84" t="b">
        <v>0</v>
      </c>
      <c r="F888" s="84" t="b">
        <v>0</v>
      </c>
      <c r="G888" s="84" t="b">
        <v>0</v>
      </c>
    </row>
    <row r="889" spans="1:7" ht="15">
      <c r="A889" s="84" t="s">
        <v>3755</v>
      </c>
      <c r="B889" s="84">
        <v>2</v>
      </c>
      <c r="C889" s="118">
        <v>0.0034945097650533052</v>
      </c>
      <c r="D889" s="84" t="s">
        <v>2565</v>
      </c>
      <c r="E889" s="84" t="b">
        <v>0</v>
      </c>
      <c r="F889" s="84" t="b">
        <v>0</v>
      </c>
      <c r="G889" s="84" t="b">
        <v>0</v>
      </c>
    </row>
    <row r="890" spans="1:7" ht="15">
      <c r="A890" s="84" t="s">
        <v>3756</v>
      </c>
      <c r="B890" s="84">
        <v>2</v>
      </c>
      <c r="C890" s="118">
        <v>0.0034945097650533052</v>
      </c>
      <c r="D890" s="84" t="s">
        <v>2565</v>
      </c>
      <c r="E890" s="84" t="b">
        <v>0</v>
      </c>
      <c r="F890" s="84" t="b">
        <v>0</v>
      </c>
      <c r="G890" s="84" t="b">
        <v>0</v>
      </c>
    </row>
    <row r="891" spans="1:7" ht="15">
      <c r="A891" s="84" t="s">
        <v>3757</v>
      </c>
      <c r="B891" s="84">
        <v>2</v>
      </c>
      <c r="C891" s="118">
        <v>0.0034945097650533052</v>
      </c>
      <c r="D891" s="84" t="s">
        <v>2565</v>
      </c>
      <c r="E891" s="84" t="b">
        <v>0</v>
      </c>
      <c r="F891" s="84" t="b">
        <v>0</v>
      </c>
      <c r="G891" s="84" t="b">
        <v>0</v>
      </c>
    </row>
    <row r="892" spans="1:7" ht="15">
      <c r="A892" s="84" t="s">
        <v>3441</v>
      </c>
      <c r="B892" s="84">
        <v>2</v>
      </c>
      <c r="C892" s="118">
        <v>0.0034945097650533052</v>
      </c>
      <c r="D892" s="84" t="s">
        <v>2565</v>
      </c>
      <c r="E892" s="84" t="b">
        <v>0</v>
      </c>
      <c r="F892" s="84" t="b">
        <v>0</v>
      </c>
      <c r="G892" s="84" t="b">
        <v>0</v>
      </c>
    </row>
    <row r="893" spans="1:7" ht="15">
      <c r="A893" s="84" t="s">
        <v>3742</v>
      </c>
      <c r="B893" s="84">
        <v>2</v>
      </c>
      <c r="C893" s="118">
        <v>0.0034945097650533052</v>
      </c>
      <c r="D893" s="84" t="s">
        <v>2565</v>
      </c>
      <c r="E893" s="84" t="b">
        <v>0</v>
      </c>
      <c r="F893" s="84" t="b">
        <v>0</v>
      </c>
      <c r="G893" s="84" t="b">
        <v>0</v>
      </c>
    </row>
    <row r="894" spans="1:7" ht="15">
      <c r="A894" s="84" t="s">
        <v>3743</v>
      </c>
      <c r="B894" s="84">
        <v>2</v>
      </c>
      <c r="C894" s="118">
        <v>0.0034945097650533052</v>
      </c>
      <c r="D894" s="84" t="s">
        <v>2565</v>
      </c>
      <c r="E894" s="84" t="b">
        <v>0</v>
      </c>
      <c r="F894" s="84" t="b">
        <v>0</v>
      </c>
      <c r="G894" s="84" t="b">
        <v>0</v>
      </c>
    </row>
    <row r="895" spans="1:7" ht="15">
      <c r="A895" s="84" t="s">
        <v>3744</v>
      </c>
      <c r="B895" s="84">
        <v>2</v>
      </c>
      <c r="C895" s="118">
        <v>0.0034945097650533052</v>
      </c>
      <c r="D895" s="84" t="s">
        <v>2565</v>
      </c>
      <c r="E895" s="84" t="b">
        <v>0</v>
      </c>
      <c r="F895" s="84" t="b">
        <v>0</v>
      </c>
      <c r="G895" s="84" t="b">
        <v>0</v>
      </c>
    </row>
    <row r="896" spans="1:7" ht="15">
      <c r="A896" s="84" t="s">
        <v>3745</v>
      </c>
      <c r="B896" s="84">
        <v>2</v>
      </c>
      <c r="C896" s="118">
        <v>0.0034945097650533052</v>
      </c>
      <c r="D896" s="84" t="s">
        <v>2565</v>
      </c>
      <c r="E896" s="84" t="b">
        <v>0</v>
      </c>
      <c r="F896" s="84" t="b">
        <v>0</v>
      </c>
      <c r="G896" s="84" t="b">
        <v>0</v>
      </c>
    </row>
    <row r="897" spans="1:7" ht="15">
      <c r="A897" s="84" t="s">
        <v>3560</v>
      </c>
      <c r="B897" s="84">
        <v>2</v>
      </c>
      <c r="C897" s="118">
        <v>0.0034945097650533052</v>
      </c>
      <c r="D897" s="84" t="s">
        <v>2565</v>
      </c>
      <c r="E897" s="84" t="b">
        <v>1</v>
      </c>
      <c r="F897" s="84" t="b">
        <v>0</v>
      </c>
      <c r="G897" s="84" t="b">
        <v>0</v>
      </c>
    </row>
    <row r="898" spans="1:7" ht="15">
      <c r="A898" s="84" t="s">
        <v>3746</v>
      </c>
      <c r="B898" s="84">
        <v>2</v>
      </c>
      <c r="C898" s="118">
        <v>0.0034945097650533052</v>
      </c>
      <c r="D898" s="84" t="s">
        <v>2565</v>
      </c>
      <c r="E898" s="84" t="b">
        <v>0</v>
      </c>
      <c r="F898" s="84" t="b">
        <v>0</v>
      </c>
      <c r="G898" s="84" t="b">
        <v>0</v>
      </c>
    </row>
    <row r="899" spans="1:7" ht="15">
      <c r="A899" s="84" t="s">
        <v>3354</v>
      </c>
      <c r="B899" s="84">
        <v>2</v>
      </c>
      <c r="C899" s="118">
        <v>0.0034945097650533052</v>
      </c>
      <c r="D899" s="84" t="s">
        <v>2565</v>
      </c>
      <c r="E899" s="84" t="b">
        <v>1</v>
      </c>
      <c r="F899" s="84" t="b">
        <v>0</v>
      </c>
      <c r="G899" s="84" t="b">
        <v>0</v>
      </c>
    </row>
    <row r="900" spans="1:7" ht="15">
      <c r="A900" s="84" t="s">
        <v>3355</v>
      </c>
      <c r="B900" s="84">
        <v>2</v>
      </c>
      <c r="C900" s="118">
        <v>0.0034945097650533052</v>
      </c>
      <c r="D900" s="84" t="s">
        <v>2565</v>
      </c>
      <c r="E900" s="84" t="b">
        <v>0</v>
      </c>
      <c r="F900" s="84" t="b">
        <v>0</v>
      </c>
      <c r="G900" s="84" t="b">
        <v>0</v>
      </c>
    </row>
    <row r="901" spans="1:7" ht="15">
      <c r="A901" s="84" t="s">
        <v>3443</v>
      </c>
      <c r="B901" s="84">
        <v>2</v>
      </c>
      <c r="C901" s="118">
        <v>0.0034945097650533052</v>
      </c>
      <c r="D901" s="84" t="s">
        <v>2565</v>
      </c>
      <c r="E901" s="84" t="b">
        <v>0</v>
      </c>
      <c r="F901" s="84" t="b">
        <v>0</v>
      </c>
      <c r="G901" s="84" t="b">
        <v>0</v>
      </c>
    </row>
    <row r="902" spans="1:7" ht="15">
      <c r="A902" s="84" t="s">
        <v>3444</v>
      </c>
      <c r="B902" s="84">
        <v>2</v>
      </c>
      <c r="C902" s="118">
        <v>0.0034945097650533052</v>
      </c>
      <c r="D902" s="84" t="s">
        <v>2565</v>
      </c>
      <c r="E902" s="84" t="b">
        <v>0</v>
      </c>
      <c r="F902" s="84" t="b">
        <v>0</v>
      </c>
      <c r="G902" s="84" t="b">
        <v>0</v>
      </c>
    </row>
    <row r="903" spans="1:7" ht="15">
      <c r="A903" s="84" t="s">
        <v>3445</v>
      </c>
      <c r="B903" s="84">
        <v>2</v>
      </c>
      <c r="C903" s="118">
        <v>0.0034945097650533052</v>
      </c>
      <c r="D903" s="84" t="s">
        <v>2565</v>
      </c>
      <c r="E903" s="84" t="b">
        <v>0</v>
      </c>
      <c r="F903" s="84" t="b">
        <v>0</v>
      </c>
      <c r="G903" s="84" t="b">
        <v>0</v>
      </c>
    </row>
    <row r="904" spans="1:7" ht="15">
      <c r="A904" s="84" t="s">
        <v>3446</v>
      </c>
      <c r="B904" s="84">
        <v>2</v>
      </c>
      <c r="C904" s="118">
        <v>0.0034945097650533052</v>
      </c>
      <c r="D904" s="84" t="s">
        <v>2565</v>
      </c>
      <c r="E904" s="84" t="b">
        <v>0</v>
      </c>
      <c r="F904" s="84" t="b">
        <v>0</v>
      </c>
      <c r="G904" s="84" t="b">
        <v>0</v>
      </c>
    </row>
    <row r="905" spans="1:7" ht="15">
      <c r="A905" s="84" t="s">
        <v>3447</v>
      </c>
      <c r="B905" s="84">
        <v>2</v>
      </c>
      <c r="C905" s="118">
        <v>0.0034945097650533052</v>
      </c>
      <c r="D905" s="84" t="s">
        <v>2565</v>
      </c>
      <c r="E905" s="84" t="b">
        <v>0</v>
      </c>
      <c r="F905" s="84" t="b">
        <v>0</v>
      </c>
      <c r="G905" s="84" t="b">
        <v>0</v>
      </c>
    </row>
    <row r="906" spans="1:7" ht="15">
      <c r="A906" s="84" t="s">
        <v>3448</v>
      </c>
      <c r="B906" s="84">
        <v>2</v>
      </c>
      <c r="C906" s="118">
        <v>0.0034945097650533052</v>
      </c>
      <c r="D906" s="84" t="s">
        <v>2565</v>
      </c>
      <c r="E906" s="84" t="b">
        <v>0</v>
      </c>
      <c r="F906" s="84" t="b">
        <v>0</v>
      </c>
      <c r="G906" s="84" t="b">
        <v>0</v>
      </c>
    </row>
    <row r="907" spans="1:7" ht="15">
      <c r="A907" s="84" t="s">
        <v>3449</v>
      </c>
      <c r="B907" s="84">
        <v>2</v>
      </c>
      <c r="C907" s="118">
        <v>0.0034945097650533052</v>
      </c>
      <c r="D907" s="84" t="s">
        <v>2565</v>
      </c>
      <c r="E907" s="84" t="b">
        <v>0</v>
      </c>
      <c r="F907" s="84" t="b">
        <v>0</v>
      </c>
      <c r="G907" s="84" t="b">
        <v>0</v>
      </c>
    </row>
    <row r="908" spans="1:7" ht="15">
      <c r="A908" s="84" t="s">
        <v>3442</v>
      </c>
      <c r="B908" s="84">
        <v>2</v>
      </c>
      <c r="C908" s="118">
        <v>0.0034945097650533052</v>
      </c>
      <c r="D908" s="84" t="s">
        <v>2565</v>
      </c>
      <c r="E908" s="84" t="b">
        <v>0</v>
      </c>
      <c r="F908" s="84" t="b">
        <v>0</v>
      </c>
      <c r="G908" s="84" t="b">
        <v>0</v>
      </c>
    </row>
    <row r="909" spans="1:7" ht="15">
      <c r="A909" s="84" t="s">
        <v>3504</v>
      </c>
      <c r="B909" s="84">
        <v>2</v>
      </c>
      <c r="C909" s="118">
        <v>0.0034945097650533052</v>
      </c>
      <c r="D909" s="84" t="s">
        <v>2565</v>
      </c>
      <c r="E909" s="84" t="b">
        <v>1</v>
      </c>
      <c r="F909" s="84" t="b">
        <v>0</v>
      </c>
      <c r="G909" s="84" t="b">
        <v>0</v>
      </c>
    </row>
    <row r="910" spans="1:7" ht="15">
      <c r="A910" s="84" t="s">
        <v>3505</v>
      </c>
      <c r="B910" s="84">
        <v>2</v>
      </c>
      <c r="C910" s="118">
        <v>0.0034945097650533052</v>
      </c>
      <c r="D910" s="84" t="s">
        <v>2565</v>
      </c>
      <c r="E910" s="84" t="b">
        <v>0</v>
      </c>
      <c r="F910" s="84" t="b">
        <v>0</v>
      </c>
      <c r="G910" s="84" t="b">
        <v>0</v>
      </c>
    </row>
    <row r="911" spans="1:7" ht="15">
      <c r="A911" s="84" t="s">
        <v>3386</v>
      </c>
      <c r="B911" s="84">
        <v>2</v>
      </c>
      <c r="C911" s="118">
        <v>0.0034945097650533052</v>
      </c>
      <c r="D911" s="84" t="s">
        <v>2565</v>
      </c>
      <c r="E911" s="84" t="b">
        <v>0</v>
      </c>
      <c r="F911" s="84" t="b">
        <v>0</v>
      </c>
      <c r="G911" s="84" t="b">
        <v>0</v>
      </c>
    </row>
    <row r="912" spans="1:7" ht="15">
      <c r="A912" s="84" t="s">
        <v>3387</v>
      </c>
      <c r="B912" s="84">
        <v>2</v>
      </c>
      <c r="C912" s="118">
        <v>0.0034945097650533052</v>
      </c>
      <c r="D912" s="84" t="s">
        <v>2565</v>
      </c>
      <c r="E912" s="84" t="b">
        <v>0</v>
      </c>
      <c r="F912" s="84" t="b">
        <v>0</v>
      </c>
      <c r="G912" s="84" t="b">
        <v>0</v>
      </c>
    </row>
    <row r="913" spans="1:7" ht="15">
      <c r="A913" s="84" t="s">
        <v>3388</v>
      </c>
      <c r="B913" s="84">
        <v>2</v>
      </c>
      <c r="C913" s="118">
        <v>0.0034945097650533052</v>
      </c>
      <c r="D913" s="84" t="s">
        <v>2565</v>
      </c>
      <c r="E913" s="84" t="b">
        <v>0</v>
      </c>
      <c r="F913" s="84" t="b">
        <v>0</v>
      </c>
      <c r="G913" s="84" t="b">
        <v>0</v>
      </c>
    </row>
    <row r="914" spans="1:7" ht="15">
      <c r="A914" s="84" t="s">
        <v>3389</v>
      </c>
      <c r="B914" s="84">
        <v>2</v>
      </c>
      <c r="C914" s="118">
        <v>0.0034945097650533052</v>
      </c>
      <c r="D914" s="84" t="s">
        <v>2565</v>
      </c>
      <c r="E914" s="84" t="b">
        <v>0</v>
      </c>
      <c r="F914" s="84" t="b">
        <v>0</v>
      </c>
      <c r="G914" s="84" t="b">
        <v>0</v>
      </c>
    </row>
    <row r="915" spans="1:7" ht="15">
      <c r="A915" s="84" t="s">
        <v>3346</v>
      </c>
      <c r="B915" s="84">
        <v>2</v>
      </c>
      <c r="C915" s="118">
        <v>0.0042424103753986</v>
      </c>
      <c r="D915" s="84" t="s">
        <v>2565</v>
      </c>
      <c r="E915" s="84" t="b">
        <v>0</v>
      </c>
      <c r="F915" s="84" t="b">
        <v>0</v>
      </c>
      <c r="G915" s="84" t="b">
        <v>0</v>
      </c>
    </row>
    <row r="916" spans="1:7" ht="15">
      <c r="A916" s="84" t="s">
        <v>333</v>
      </c>
      <c r="B916" s="84">
        <v>2</v>
      </c>
      <c r="C916" s="118">
        <v>0.0034945097650533052</v>
      </c>
      <c r="D916" s="84" t="s">
        <v>2565</v>
      </c>
      <c r="E916" s="84" t="b">
        <v>0</v>
      </c>
      <c r="F916" s="84" t="b">
        <v>0</v>
      </c>
      <c r="G916" s="84" t="b">
        <v>0</v>
      </c>
    </row>
    <row r="917" spans="1:7" ht="15">
      <c r="A917" s="84" t="s">
        <v>3671</v>
      </c>
      <c r="B917" s="84">
        <v>2</v>
      </c>
      <c r="C917" s="118">
        <v>0.0042424103753986</v>
      </c>
      <c r="D917" s="84" t="s">
        <v>2565</v>
      </c>
      <c r="E917" s="84" t="b">
        <v>0</v>
      </c>
      <c r="F917" s="84" t="b">
        <v>0</v>
      </c>
      <c r="G917" s="84" t="b">
        <v>0</v>
      </c>
    </row>
    <row r="918" spans="1:7" ht="15">
      <c r="A918" s="84" t="s">
        <v>3747</v>
      </c>
      <c r="B918" s="84">
        <v>2</v>
      </c>
      <c r="C918" s="118">
        <v>0.0042424103753986</v>
      </c>
      <c r="D918" s="84" t="s">
        <v>2565</v>
      </c>
      <c r="E918" s="84" t="b">
        <v>1</v>
      </c>
      <c r="F918" s="84" t="b">
        <v>0</v>
      </c>
      <c r="G918" s="84" t="b">
        <v>0</v>
      </c>
    </row>
    <row r="919" spans="1:7" ht="15">
      <c r="A919" s="84" t="s">
        <v>3901</v>
      </c>
      <c r="B919" s="84">
        <v>2</v>
      </c>
      <c r="C919" s="118">
        <v>0.0034945097650533052</v>
      </c>
      <c r="D919" s="84" t="s">
        <v>2565</v>
      </c>
      <c r="E919" s="84" t="b">
        <v>0</v>
      </c>
      <c r="F919" s="84" t="b">
        <v>0</v>
      </c>
      <c r="G919" s="84" t="b">
        <v>0</v>
      </c>
    </row>
    <row r="920" spans="1:7" ht="15">
      <c r="A920" s="84" t="s">
        <v>3902</v>
      </c>
      <c r="B920" s="84">
        <v>2</v>
      </c>
      <c r="C920" s="118">
        <v>0.0034945097650533052</v>
      </c>
      <c r="D920" s="84" t="s">
        <v>2565</v>
      </c>
      <c r="E920" s="84" t="b">
        <v>0</v>
      </c>
      <c r="F920" s="84" t="b">
        <v>0</v>
      </c>
      <c r="G920" s="84" t="b">
        <v>0</v>
      </c>
    </row>
    <row r="921" spans="1:7" ht="15">
      <c r="A921" s="84" t="s">
        <v>3903</v>
      </c>
      <c r="B921" s="84">
        <v>2</v>
      </c>
      <c r="C921" s="118">
        <v>0.0034945097650533052</v>
      </c>
      <c r="D921" s="84" t="s">
        <v>2565</v>
      </c>
      <c r="E921" s="84" t="b">
        <v>0</v>
      </c>
      <c r="F921" s="84" t="b">
        <v>0</v>
      </c>
      <c r="G921" s="84" t="b">
        <v>0</v>
      </c>
    </row>
    <row r="922" spans="1:7" ht="15">
      <c r="A922" s="84" t="s">
        <v>3904</v>
      </c>
      <c r="B922" s="84">
        <v>2</v>
      </c>
      <c r="C922" s="118">
        <v>0.0034945097650533052</v>
      </c>
      <c r="D922" s="84" t="s">
        <v>2565</v>
      </c>
      <c r="E922" s="84" t="b">
        <v>0</v>
      </c>
      <c r="F922" s="84" t="b">
        <v>0</v>
      </c>
      <c r="G922" s="84" t="b">
        <v>0</v>
      </c>
    </row>
    <row r="923" spans="1:7" ht="15">
      <c r="A923" s="84" t="s">
        <v>3905</v>
      </c>
      <c r="B923" s="84">
        <v>2</v>
      </c>
      <c r="C923" s="118">
        <v>0.0034945097650533052</v>
      </c>
      <c r="D923" s="84" t="s">
        <v>2565</v>
      </c>
      <c r="E923" s="84" t="b">
        <v>0</v>
      </c>
      <c r="F923" s="84" t="b">
        <v>0</v>
      </c>
      <c r="G923" s="84" t="b">
        <v>0</v>
      </c>
    </row>
    <row r="924" spans="1:7" ht="15">
      <c r="A924" s="84" t="s">
        <v>3906</v>
      </c>
      <c r="B924" s="84">
        <v>2</v>
      </c>
      <c r="C924" s="118">
        <v>0.0034945097650533052</v>
      </c>
      <c r="D924" s="84" t="s">
        <v>2565</v>
      </c>
      <c r="E924" s="84" t="b">
        <v>0</v>
      </c>
      <c r="F924" s="84" t="b">
        <v>0</v>
      </c>
      <c r="G924" s="84" t="b">
        <v>0</v>
      </c>
    </row>
    <row r="925" spans="1:7" ht="15">
      <c r="A925" s="84" t="s">
        <v>3907</v>
      </c>
      <c r="B925" s="84">
        <v>2</v>
      </c>
      <c r="C925" s="118">
        <v>0.0034945097650533052</v>
      </c>
      <c r="D925" s="84" t="s">
        <v>2565</v>
      </c>
      <c r="E925" s="84" t="b">
        <v>0</v>
      </c>
      <c r="F925" s="84" t="b">
        <v>0</v>
      </c>
      <c r="G925" s="84" t="b">
        <v>0</v>
      </c>
    </row>
    <row r="926" spans="1:7" ht="15">
      <c r="A926" s="84" t="s">
        <v>3908</v>
      </c>
      <c r="B926" s="84">
        <v>2</v>
      </c>
      <c r="C926" s="118">
        <v>0.0034945097650533052</v>
      </c>
      <c r="D926" s="84" t="s">
        <v>2565</v>
      </c>
      <c r="E926" s="84" t="b">
        <v>0</v>
      </c>
      <c r="F926" s="84" t="b">
        <v>0</v>
      </c>
      <c r="G926" s="84" t="b">
        <v>0</v>
      </c>
    </row>
    <row r="927" spans="1:7" ht="15">
      <c r="A927" s="84" t="s">
        <v>3909</v>
      </c>
      <c r="B927" s="84">
        <v>2</v>
      </c>
      <c r="C927" s="118">
        <v>0.0034945097650533052</v>
      </c>
      <c r="D927" s="84" t="s">
        <v>2565</v>
      </c>
      <c r="E927" s="84" t="b">
        <v>1</v>
      </c>
      <c r="F927" s="84" t="b">
        <v>0</v>
      </c>
      <c r="G927" s="84" t="b">
        <v>0</v>
      </c>
    </row>
    <row r="928" spans="1:7" ht="15">
      <c r="A928" s="84" t="s">
        <v>1469</v>
      </c>
      <c r="B928" s="84">
        <v>40</v>
      </c>
      <c r="C928" s="118">
        <v>0.01795033735331472</v>
      </c>
      <c r="D928" s="84" t="s">
        <v>2566</v>
      </c>
      <c r="E928" s="84" t="b">
        <v>0</v>
      </c>
      <c r="F928" s="84" t="b">
        <v>0</v>
      </c>
      <c r="G928" s="84" t="b">
        <v>0</v>
      </c>
    </row>
    <row r="929" spans="1:7" ht="15">
      <c r="A929" s="84" t="s">
        <v>2733</v>
      </c>
      <c r="B929" s="84">
        <v>17</v>
      </c>
      <c r="C929" s="118">
        <v>0.00981940420432659</v>
      </c>
      <c r="D929" s="84" t="s">
        <v>2566</v>
      </c>
      <c r="E929" s="84" t="b">
        <v>0</v>
      </c>
      <c r="F929" s="84" t="b">
        <v>0</v>
      </c>
      <c r="G929" s="84" t="b">
        <v>0</v>
      </c>
    </row>
    <row r="930" spans="1:7" ht="15">
      <c r="A930" s="84" t="s">
        <v>2734</v>
      </c>
      <c r="B930" s="84">
        <v>17</v>
      </c>
      <c r="C930" s="118">
        <v>0.00981940420432659</v>
      </c>
      <c r="D930" s="84" t="s">
        <v>2566</v>
      </c>
      <c r="E930" s="84" t="b">
        <v>0</v>
      </c>
      <c r="F930" s="84" t="b">
        <v>0</v>
      </c>
      <c r="G930" s="84" t="b">
        <v>0</v>
      </c>
    </row>
    <row r="931" spans="1:7" ht="15">
      <c r="A931" s="84" t="s">
        <v>674</v>
      </c>
      <c r="B931" s="84">
        <v>15</v>
      </c>
      <c r="C931" s="118">
        <v>0.011275244771726301</v>
      </c>
      <c r="D931" s="84" t="s">
        <v>2566</v>
      </c>
      <c r="E931" s="84" t="b">
        <v>0</v>
      </c>
      <c r="F931" s="84" t="b">
        <v>0</v>
      </c>
      <c r="G931" s="84" t="b">
        <v>0</v>
      </c>
    </row>
    <row r="932" spans="1:7" ht="15">
      <c r="A932" s="84" t="s">
        <v>306</v>
      </c>
      <c r="B932" s="84">
        <v>13</v>
      </c>
      <c r="C932" s="118">
        <v>0.00925184729310669</v>
      </c>
      <c r="D932" s="84" t="s">
        <v>2566</v>
      </c>
      <c r="E932" s="84" t="b">
        <v>0</v>
      </c>
      <c r="F932" s="84" t="b">
        <v>0</v>
      </c>
      <c r="G932" s="84" t="b">
        <v>0</v>
      </c>
    </row>
    <row r="933" spans="1:7" ht="15">
      <c r="A933" s="84" t="s">
        <v>303</v>
      </c>
      <c r="B933" s="84">
        <v>13</v>
      </c>
      <c r="C933" s="118">
        <v>0.00925184729310669</v>
      </c>
      <c r="D933" s="84" t="s">
        <v>2566</v>
      </c>
      <c r="E933" s="84" t="b">
        <v>0</v>
      </c>
      <c r="F933" s="84" t="b">
        <v>0</v>
      </c>
      <c r="G933" s="84" t="b">
        <v>0</v>
      </c>
    </row>
    <row r="934" spans="1:7" ht="15">
      <c r="A934" s="84" t="s">
        <v>295</v>
      </c>
      <c r="B934" s="84">
        <v>10</v>
      </c>
      <c r="C934" s="118">
        <v>0.008428006442151536</v>
      </c>
      <c r="D934" s="84" t="s">
        <v>2566</v>
      </c>
      <c r="E934" s="84" t="b">
        <v>0</v>
      </c>
      <c r="F934" s="84" t="b">
        <v>0</v>
      </c>
      <c r="G934" s="84" t="b">
        <v>0</v>
      </c>
    </row>
    <row r="935" spans="1:7" ht="15">
      <c r="A935" s="84" t="s">
        <v>2741</v>
      </c>
      <c r="B935" s="84">
        <v>6</v>
      </c>
      <c r="C935" s="118">
        <v>0.006588555876451034</v>
      </c>
      <c r="D935" s="84" t="s">
        <v>2566</v>
      </c>
      <c r="E935" s="84" t="b">
        <v>0</v>
      </c>
      <c r="F935" s="84" t="b">
        <v>0</v>
      </c>
      <c r="G935" s="84" t="b">
        <v>0</v>
      </c>
    </row>
    <row r="936" spans="1:7" ht="15">
      <c r="A936" s="84" t="s">
        <v>2742</v>
      </c>
      <c r="B936" s="84">
        <v>6</v>
      </c>
      <c r="C936" s="118">
        <v>0.007804375846916037</v>
      </c>
      <c r="D936" s="84" t="s">
        <v>2566</v>
      </c>
      <c r="E936" s="84" t="b">
        <v>0</v>
      </c>
      <c r="F936" s="84" t="b">
        <v>0</v>
      </c>
      <c r="G936" s="84" t="b">
        <v>0</v>
      </c>
    </row>
    <row r="937" spans="1:7" ht="15">
      <c r="A937" s="84" t="s">
        <v>2743</v>
      </c>
      <c r="B937" s="84">
        <v>6</v>
      </c>
      <c r="C937" s="118">
        <v>0.006588555876451034</v>
      </c>
      <c r="D937" s="84" t="s">
        <v>2566</v>
      </c>
      <c r="E937" s="84" t="b">
        <v>0</v>
      </c>
      <c r="F937" s="84" t="b">
        <v>0</v>
      </c>
      <c r="G937" s="84" t="b">
        <v>0</v>
      </c>
    </row>
    <row r="938" spans="1:7" ht="15">
      <c r="A938" s="84" t="s">
        <v>312</v>
      </c>
      <c r="B938" s="84">
        <v>5</v>
      </c>
      <c r="C938" s="118">
        <v>0.0059460515275428635</v>
      </c>
      <c r="D938" s="84" t="s">
        <v>2566</v>
      </c>
      <c r="E938" s="84" t="b">
        <v>0</v>
      </c>
      <c r="F938" s="84" t="b">
        <v>0</v>
      </c>
      <c r="G938" s="84" t="b">
        <v>0</v>
      </c>
    </row>
    <row r="939" spans="1:7" ht="15">
      <c r="A939" s="84" t="s">
        <v>2746</v>
      </c>
      <c r="B939" s="84">
        <v>5</v>
      </c>
      <c r="C939" s="118">
        <v>0.006503646539096698</v>
      </c>
      <c r="D939" s="84" t="s">
        <v>2566</v>
      </c>
      <c r="E939" s="84" t="b">
        <v>0</v>
      </c>
      <c r="F939" s="84" t="b">
        <v>0</v>
      </c>
      <c r="G939" s="84" t="b">
        <v>0</v>
      </c>
    </row>
    <row r="940" spans="1:7" ht="15">
      <c r="A940" s="84" t="s">
        <v>3296</v>
      </c>
      <c r="B940" s="84">
        <v>5</v>
      </c>
      <c r="C940" s="118">
        <v>0.0059460515275428635</v>
      </c>
      <c r="D940" s="84" t="s">
        <v>2566</v>
      </c>
      <c r="E940" s="84" t="b">
        <v>0</v>
      </c>
      <c r="F940" s="84" t="b">
        <v>0</v>
      </c>
      <c r="G940" s="84" t="b">
        <v>0</v>
      </c>
    </row>
    <row r="941" spans="1:7" ht="15">
      <c r="A941" s="84" t="s">
        <v>3297</v>
      </c>
      <c r="B941" s="84">
        <v>5</v>
      </c>
      <c r="C941" s="118">
        <v>0.0059460515275428635</v>
      </c>
      <c r="D941" s="84" t="s">
        <v>2566</v>
      </c>
      <c r="E941" s="84" t="b">
        <v>0</v>
      </c>
      <c r="F941" s="84" t="b">
        <v>0</v>
      </c>
      <c r="G941" s="84" t="b">
        <v>0</v>
      </c>
    </row>
    <row r="942" spans="1:7" ht="15">
      <c r="A942" s="84" t="s">
        <v>3298</v>
      </c>
      <c r="B942" s="84">
        <v>5</v>
      </c>
      <c r="C942" s="118">
        <v>0.0059460515275428635</v>
      </c>
      <c r="D942" s="84" t="s">
        <v>2566</v>
      </c>
      <c r="E942" s="84" t="b">
        <v>0</v>
      </c>
      <c r="F942" s="84" t="b">
        <v>0</v>
      </c>
      <c r="G942" s="84" t="b">
        <v>0</v>
      </c>
    </row>
    <row r="943" spans="1:7" ht="15">
      <c r="A943" s="84" t="s">
        <v>3374</v>
      </c>
      <c r="B943" s="84">
        <v>5</v>
      </c>
      <c r="C943" s="118">
        <v>0.0059460515275428635</v>
      </c>
      <c r="D943" s="84" t="s">
        <v>2566</v>
      </c>
      <c r="E943" s="84" t="b">
        <v>0</v>
      </c>
      <c r="F943" s="84" t="b">
        <v>0</v>
      </c>
      <c r="G943" s="84" t="b">
        <v>0</v>
      </c>
    </row>
    <row r="944" spans="1:7" ht="15">
      <c r="A944" s="84" t="s">
        <v>2745</v>
      </c>
      <c r="B944" s="84">
        <v>5</v>
      </c>
      <c r="C944" s="118">
        <v>0.0059460515275428635</v>
      </c>
      <c r="D944" s="84" t="s">
        <v>2566</v>
      </c>
      <c r="E944" s="84" t="b">
        <v>0</v>
      </c>
      <c r="F944" s="84" t="b">
        <v>0</v>
      </c>
      <c r="G944" s="84" t="b">
        <v>0</v>
      </c>
    </row>
    <row r="945" spans="1:7" ht="15">
      <c r="A945" s="84" t="s">
        <v>3304</v>
      </c>
      <c r="B945" s="84">
        <v>5</v>
      </c>
      <c r="C945" s="118">
        <v>0.0059460515275428635</v>
      </c>
      <c r="D945" s="84" t="s">
        <v>2566</v>
      </c>
      <c r="E945" s="84" t="b">
        <v>0</v>
      </c>
      <c r="F945" s="84" t="b">
        <v>0</v>
      </c>
      <c r="G945" s="84" t="b">
        <v>0</v>
      </c>
    </row>
    <row r="946" spans="1:7" ht="15">
      <c r="A946" s="84" t="s">
        <v>3313</v>
      </c>
      <c r="B946" s="84">
        <v>5</v>
      </c>
      <c r="C946" s="118">
        <v>0.0059460515275428635</v>
      </c>
      <c r="D946" s="84" t="s">
        <v>2566</v>
      </c>
      <c r="E946" s="84" t="b">
        <v>0</v>
      </c>
      <c r="F946" s="84" t="b">
        <v>0</v>
      </c>
      <c r="G946" s="84" t="b">
        <v>0</v>
      </c>
    </row>
    <row r="947" spans="1:7" ht="15">
      <c r="A947" s="84" t="s">
        <v>3314</v>
      </c>
      <c r="B947" s="84">
        <v>5</v>
      </c>
      <c r="C947" s="118">
        <v>0.0059460515275428635</v>
      </c>
      <c r="D947" s="84" t="s">
        <v>2566</v>
      </c>
      <c r="E947" s="84" t="b">
        <v>0</v>
      </c>
      <c r="F947" s="84" t="b">
        <v>0</v>
      </c>
      <c r="G947" s="84" t="b">
        <v>0</v>
      </c>
    </row>
    <row r="948" spans="1:7" ht="15">
      <c r="A948" s="84" t="s">
        <v>3315</v>
      </c>
      <c r="B948" s="84">
        <v>5</v>
      </c>
      <c r="C948" s="118">
        <v>0.0059460515275428635</v>
      </c>
      <c r="D948" s="84" t="s">
        <v>2566</v>
      </c>
      <c r="E948" s="84" t="b">
        <v>0</v>
      </c>
      <c r="F948" s="84" t="b">
        <v>0</v>
      </c>
      <c r="G948" s="84" t="b">
        <v>0</v>
      </c>
    </row>
    <row r="949" spans="1:7" ht="15">
      <c r="A949" s="84" t="s">
        <v>3316</v>
      </c>
      <c r="B949" s="84">
        <v>5</v>
      </c>
      <c r="C949" s="118">
        <v>0.0059460515275428635</v>
      </c>
      <c r="D949" s="84" t="s">
        <v>2566</v>
      </c>
      <c r="E949" s="84" t="b">
        <v>0</v>
      </c>
      <c r="F949" s="84" t="b">
        <v>0</v>
      </c>
      <c r="G949" s="84" t="b">
        <v>0</v>
      </c>
    </row>
    <row r="950" spans="1:7" ht="15">
      <c r="A950" s="84" t="s">
        <v>3317</v>
      </c>
      <c r="B950" s="84">
        <v>5</v>
      </c>
      <c r="C950" s="118">
        <v>0.0059460515275428635</v>
      </c>
      <c r="D950" s="84" t="s">
        <v>2566</v>
      </c>
      <c r="E950" s="84" t="b">
        <v>0</v>
      </c>
      <c r="F950" s="84" t="b">
        <v>0</v>
      </c>
      <c r="G950" s="84" t="b">
        <v>0</v>
      </c>
    </row>
    <row r="951" spans="1:7" ht="15">
      <c r="A951" s="84" t="s">
        <v>3319</v>
      </c>
      <c r="B951" s="84">
        <v>5</v>
      </c>
      <c r="C951" s="118">
        <v>0.0059460515275428635</v>
      </c>
      <c r="D951" s="84" t="s">
        <v>2566</v>
      </c>
      <c r="E951" s="84" t="b">
        <v>0</v>
      </c>
      <c r="F951" s="84" t="b">
        <v>0</v>
      </c>
      <c r="G951" s="84" t="b">
        <v>0</v>
      </c>
    </row>
    <row r="952" spans="1:7" ht="15">
      <c r="A952" s="84" t="s">
        <v>3318</v>
      </c>
      <c r="B952" s="84">
        <v>5</v>
      </c>
      <c r="C952" s="118">
        <v>0.006503646539096698</v>
      </c>
      <c r="D952" s="84" t="s">
        <v>2566</v>
      </c>
      <c r="E952" s="84" t="b">
        <v>0</v>
      </c>
      <c r="F952" s="84" t="b">
        <v>0</v>
      </c>
      <c r="G952" s="84" t="b">
        <v>0</v>
      </c>
    </row>
    <row r="953" spans="1:7" ht="15">
      <c r="A953" s="84" t="s">
        <v>3352</v>
      </c>
      <c r="B953" s="84">
        <v>5</v>
      </c>
      <c r="C953" s="118">
        <v>0.0059460515275428635</v>
      </c>
      <c r="D953" s="84" t="s">
        <v>2566</v>
      </c>
      <c r="E953" s="84" t="b">
        <v>0</v>
      </c>
      <c r="F953" s="84" t="b">
        <v>0</v>
      </c>
      <c r="G953" s="84" t="b">
        <v>0</v>
      </c>
    </row>
    <row r="954" spans="1:7" ht="15">
      <c r="A954" s="84" t="s">
        <v>3356</v>
      </c>
      <c r="B954" s="84">
        <v>5</v>
      </c>
      <c r="C954" s="118">
        <v>0.0059460515275428635</v>
      </c>
      <c r="D954" s="84" t="s">
        <v>2566</v>
      </c>
      <c r="E954" s="84" t="b">
        <v>0</v>
      </c>
      <c r="F954" s="84" t="b">
        <v>0</v>
      </c>
      <c r="G954" s="84" t="b">
        <v>0</v>
      </c>
    </row>
    <row r="955" spans="1:7" ht="15">
      <c r="A955" s="84" t="s">
        <v>3426</v>
      </c>
      <c r="B955" s="84">
        <v>5</v>
      </c>
      <c r="C955" s="118">
        <v>0.0059460515275428635</v>
      </c>
      <c r="D955" s="84" t="s">
        <v>2566</v>
      </c>
      <c r="E955" s="84" t="b">
        <v>0</v>
      </c>
      <c r="F955" s="84" t="b">
        <v>0</v>
      </c>
      <c r="G955" s="84" t="b">
        <v>0</v>
      </c>
    </row>
    <row r="956" spans="1:7" ht="15">
      <c r="A956" s="84" t="s">
        <v>3427</v>
      </c>
      <c r="B956" s="84">
        <v>5</v>
      </c>
      <c r="C956" s="118">
        <v>0.0059460515275428635</v>
      </c>
      <c r="D956" s="84" t="s">
        <v>2566</v>
      </c>
      <c r="E956" s="84" t="b">
        <v>0</v>
      </c>
      <c r="F956" s="84" t="b">
        <v>0</v>
      </c>
      <c r="G956" s="84" t="b">
        <v>0</v>
      </c>
    </row>
    <row r="957" spans="1:7" ht="15">
      <c r="A957" s="84" t="s">
        <v>3323</v>
      </c>
      <c r="B957" s="84">
        <v>4</v>
      </c>
      <c r="C957" s="118">
        <v>0.005202917231277358</v>
      </c>
      <c r="D957" s="84" t="s">
        <v>2566</v>
      </c>
      <c r="E957" s="84" t="b">
        <v>0</v>
      </c>
      <c r="F957" s="84" t="b">
        <v>0</v>
      </c>
      <c r="G957" s="84" t="b">
        <v>0</v>
      </c>
    </row>
    <row r="958" spans="1:7" ht="15">
      <c r="A958" s="84" t="s">
        <v>2764</v>
      </c>
      <c r="B958" s="84">
        <v>4</v>
      </c>
      <c r="C958" s="118">
        <v>0.005202917231277358</v>
      </c>
      <c r="D958" s="84" t="s">
        <v>2566</v>
      </c>
      <c r="E958" s="84" t="b">
        <v>0</v>
      </c>
      <c r="F958" s="84" t="b">
        <v>0</v>
      </c>
      <c r="G958" s="84" t="b">
        <v>0</v>
      </c>
    </row>
    <row r="959" spans="1:7" ht="15">
      <c r="A959" s="84" t="s">
        <v>3346</v>
      </c>
      <c r="B959" s="84">
        <v>4</v>
      </c>
      <c r="C959" s="118">
        <v>0.005202917231277358</v>
      </c>
      <c r="D959" s="84" t="s">
        <v>2566</v>
      </c>
      <c r="E959" s="84" t="b">
        <v>0</v>
      </c>
      <c r="F959" s="84" t="b">
        <v>0</v>
      </c>
      <c r="G959" s="84" t="b">
        <v>0</v>
      </c>
    </row>
    <row r="960" spans="1:7" ht="15">
      <c r="A960" s="84" t="s">
        <v>3335</v>
      </c>
      <c r="B960" s="84">
        <v>4</v>
      </c>
      <c r="C960" s="118">
        <v>0.005202917231277358</v>
      </c>
      <c r="D960" s="84" t="s">
        <v>2566</v>
      </c>
      <c r="E960" s="84" t="b">
        <v>0</v>
      </c>
      <c r="F960" s="84" t="b">
        <v>0</v>
      </c>
      <c r="G960" s="84" t="b">
        <v>0</v>
      </c>
    </row>
    <row r="961" spans="1:7" ht="15">
      <c r="A961" s="84" t="s">
        <v>3336</v>
      </c>
      <c r="B961" s="84">
        <v>4</v>
      </c>
      <c r="C961" s="118">
        <v>0.005202917231277358</v>
      </c>
      <c r="D961" s="84" t="s">
        <v>2566</v>
      </c>
      <c r="E961" s="84" t="b">
        <v>0</v>
      </c>
      <c r="F961" s="84" t="b">
        <v>0</v>
      </c>
      <c r="G961" s="84" t="b">
        <v>0</v>
      </c>
    </row>
    <row r="962" spans="1:7" ht="15">
      <c r="A962" s="84" t="s">
        <v>3337</v>
      </c>
      <c r="B962" s="84">
        <v>4</v>
      </c>
      <c r="C962" s="118">
        <v>0.005202917231277358</v>
      </c>
      <c r="D962" s="84" t="s">
        <v>2566</v>
      </c>
      <c r="E962" s="84" t="b">
        <v>0</v>
      </c>
      <c r="F962" s="84" t="b">
        <v>0</v>
      </c>
      <c r="G962" s="84" t="b">
        <v>0</v>
      </c>
    </row>
    <row r="963" spans="1:7" ht="15">
      <c r="A963" s="84" t="s">
        <v>3326</v>
      </c>
      <c r="B963" s="84">
        <v>4</v>
      </c>
      <c r="C963" s="118">
        <v>0.005202917231277358</v>
      </c>
      <c r="D963" s="84" t="s">
        <v>2566</v>
      </c>
      <c r="E963" s="84" t="b">
        <v>0</v>
      </c>
      <c r="F963" s="84" t="b">
        <v>0</v>
      </c>
      <c r="G963" s="84" t="b">
        <v>0</v>
      </c>
    </row>
    <row r="964" spans="1:7" ht="15">
      <c r="A964" s="84" t="s">
        <v>3393</v>
      </c>
      <c r="B964" s="84">
        <v>4</v>
      </c>
      <c r="C964" s="118">
        <v>0.005202917231277358</v>
      </c>
      <c r="D964" s="84" t="s">
        <v>2566</v>
      </c>
      <c r="E964" s="84" t="b">
        <v>0</v>
      </c>
      <c r="F964" s="84" t="b">
        <v>0</v>
      </c>
      <c r="G964" s="84" t="b">
        <v>0</v>
      </c>
    </row>
    <row r="965" spans="1:7" ht="15">
      <c r="A965" s="84" t="s">
        <v>3394</v>
      </c>
      <c r="B965" s="84">
        <v>4</v>
      </c>
      <c r="C965" s="118">
        <v>0.005202917231277358</v>
      </c>
      <c r="D965" s="84" t="s">
        <v>2566</v>
      </c>
      <c r="E965" s="84" t="b">
        <v>0</v>
      </c>
      <c r="F965" s="84" t="b">
        <v>0</v>
      </c>
      <c r="G965" s="84" t="b">
        <v>0</v>
      </c>
    </row>
    <row r="966" spans="1:7" ht="15">
      <c r="A966" s="84" t="s">
        <v>3309</v>
      </c>
      <c r="B966" s="84">
        <v>4</v>
      </c>
      <c r="C966" s="118">
        <v>0.005202917231277358</v>
      </c>
      <c r="D966" s="84" t="s">
        <v>2566</v>
      </c>
      <c r="E966" s="84" t="b">
        <v>0</v>
      </c>
      <c r="F966" s="84" t="b">
        <v>0</v>
      </c>
      <c r="G966" s="84" t="b">
        <v>0</v>
      </c>
    </row>
    <row r="967" spans="1:7" ht="15">
      <c r="A967" s="84" t="s">
        <v>3395</v>
      </c>
      <c r="B967" s="84">
        <v>4</v>
      </c>
      <c r="C967" s="118">
        <v>0.005202917231277358</v>
      </c>
      <c r="D967" s="84" t="s">
        <v>2566</v>
      </c>
      <c r="E967" s="84" t="b">
        <v>0</v>
      </c>
      <c r="F967" s="84" t="b">
        <v>0</v>
      </c>
      <c r="G967" s="84" t="b">
        <v>0</v>
      </c>
    </row>
    <row r="968" spans="1:7" ht="15">
      <c r="A968" s="84" t="s">
        <v>3396</v>
      </c>
      <c r="B968" s="84">
        <v>4</v>
      </c>
      <c r="C968" s="118">
        <v>0.005202917231277358</v>
      </c>
      <c r="D968" s="84" t="s">
        <v>2566</v>
      </c>
      <c r="E968" s="84" t="b">
        <v>0</v>
      </c>
      <c r="F968" s="84" t="b">
        <v>0</v>
      </c>
      <c r="G968" s="84" t="b">
        <v>0</v>
      </c>
    </row>
    <row r="969" spans="1:7" ht="15">
      <c r="A969" s="84" t="s">
        <v>3397</v>
      </c>
      <c r="B969" s="84">
        <v>4</v>
      </c>
      <c r="C969" s="118">
        <v>0.005202917231277358</v>
      </c>
      <c r="D969" s="84" t="s">
        <v>2566</v>
      </c>
      <c r="E969" s="84" t="b">
        <v>0</v>
      </c>
      <c r="F969" s="84" t="b">
        <v>0</v>
      </c>
      <c r="G969" s="84" t="b">
        <v>0</v>
      </c>
    </row>
    <row r="970" spans="1:7" ht="15">
      <c r="A970" s="84" t="s">
        <v>3398</v>
      </c>
      <c r="B970" s="84">
        <v>4</v>
      </c>
      <c r="C970" s="118">
        <v>0.005202917231277358</v>
      </c>
      <c r="D970" s="84" t="s">
        <v>2566</v>
      </c>
      <c r="E970" s="84" t="b">
        <v>0</v>
      </c>
      <c r="F970" s="84" t="b">
        <v>0</v>
      </c>
      <c r="G970" s="84" t="b">
        <v>0</v>
      </c>
    </row>
    <row r="971" spans="1:7" ht="15">
      <c r="A971" s="84" t="s">
        <v>3349</v>
      </c>
      <c r="B971" s="84">
        <v>4</v>
      </c>
      <c r="C971" s="118">
        <v>0.005202917231277358</v>
      </c>
      <c r="D971" s="84" t="s">
        <v>2566</v>
      </c>
      <c r="E971" s="84" t="b">
        <v>0</v>
      </c>
      <c r="F971" s="84" t="b">
        <v>0</v>
      </c>
      <c r="G971" s="84" t="b">
        <v>0</v>
      </c>
    </row>
    <row r="972" spans="1:7" ht="15">
      <c r="A972" s="84" t="s">
        <v>3399</v>
      </c>
      <c r="B972" s="84">
        <v>4</v>
      </c>
      <c r="C972" s="118">
        <v>0.005202917231277358</v>
      </c>
      <c r="D972" s="84" t="s">
        <v>2566</v>
      </c>
      <c r="E972" s="84" t="b">
        <v>0</v>
      </c>
      <c r="F972" s="84" t="b">
        <v>0</v>
      </c>
      <c r="G972" s="84" t="b">
        <v>0</v>
      </c>
    </row>
    <row r="973" spans="1:7" ht="15">
      <c r="A973" s="84" t="s">
        <v>3482</v>
      </c>
      <c r="B973" s="84">
        <v>4</v>
      </c>
      <c r="C973" s="118">
        <v>0.00797419452162471</v>
      </c>
      <c r="D973" s="84" t="s">
        <v>2566</v>
      </c>
      <c r="E973" s="84" t="b">
        <v>0</v>
      </c>
      <c r="F973" s="84" t="b">
        <v>0</v>
      </c>
      <c r="G973" s="84" t="b">
        <v>0</v>
      </c>
    </row>
    <row r="974" spans="1:7" ht="15">
      <c r="A974" s="84" t="s">
        <v>3330</v>
      </c>
      <c r="B974" s="84">
        <v>3</v>
      </c>
      <c r="C974" s="118">
        <v>0.004941416907338276</v>
      </c>
      <c r="D974" s="84" t="s">
        <v>2566</v>
      </c>
      <c r="E974" s="84" t="b">
        <v>0</v>
      </c>
      <c r="F974" s="84" t="b">
        <v>0</v>
      </c>
      <c r="G974" s="84" t="b">
        <v>0</v>
      </c>
    </row>
    <row r="975" spans="1:7" ht="15">
      <c r="A975" s="84" t="s">
        <v>3307</v>
      </c>
      <c r="B975" s="84">
        <v>3</v>
      </c>
      <c r="C975" s="118">
        <v>0.0043335069221057745</v>
      </c>
      <c r="D975" s="84" t="s">
        <v>2566</v>
      </c>
      <c r="E975" s="84" t="b">
        <v>0</v>
      </c>
      <c r="F975" s="84" t="b">
        <v>0</v>
      </c>
      <c r="G975" s="84" t="b">
        <v>0</v>
      </c>
    </row>
    <row r="976" spans="1:7" ht="15">
      <c r="A976" s="84" t="s">
        <v>3321</v>
      </c>
      <c r="B976" s="84">
        <v>3</v>
      </c>
      <c r="C976" s="118">
        <v>0.0043335069221057745</v>
      </c>
      <c r="D976" s="84" t="s">
        <v>2566</v>
      </c>
      <c r="E976" s="84" t="b">
        <v>0</v>
      </c>
      <c r="F976" s="84" t="b">
        <v>0</v>
      </c>
      <c r="G976" s="84" t="b">
        <v>0</v>
      </c>
    </row>
    <row r="977" spans="1:7" ht="15">
      <c r="A977" s="84" t="s">
        <v>2750</v>
      </c>
      <c r="B977" s="84">
        <v>3</v>
      </c>
      <c r="C977" s="118">
        <v>0.0043335069221057745</v>
      </c>
      <c r="D977" s="84" t="s">
        <v>2566</v>
      </c>
      <c r="E977" s="84" t="b">
        <v>0</v>
      </c>
      <c r="F977" s="84" t="b">
        <v>0</v>
      </c>
      <c r="G977" s="84" t="b">
        <v>0</v>
      </c>
    </row>
    <row r="978" spans="1:7" ht="15">
      <c r="A978" s="84" t="s">
        <v>2782</v>
      </c>
      <c r="B978" s="84">
        <v>3</v>
      </c>
      <c r="C978" s="118">
        <v>0.0043335069221057745</v>
      </c>
      <c r="D978" s="84" t="s">
        <v>2566</v>
      </c>
      <c r="E978" s="84" t="b">
        <v>1</v>
      </c>
      <c r="F978" s="84" t="b">
        <v>0</v>
      </c>
      <c r="G978" s="84" t="b">
        <v>0</v>
      </c>
    </row>
    <row r="979" spans="1:7" ht="15">
      <c r="A979" s="84" t="s">
        <v>3308</v>
      </c>
      <c r="B979" s="84">
        <v>3</v>
      </c>
      <c r="C979" s="118">
        <v>0.0043335069221057745</v>
      </c>
      <c r="D979" s="84" t="s">
        <v>2566</v>
      </c>
      <c r="E979" s="84" t="b">
        <v>0</v>
      </c>
      <c r="F979" s="84" t="b">
        <v>0</v>
      </c>
      <c r="G979" s="84" t="b">
        <v>0</v>
      </c>
    </row>
    <row r="980" spans="1:7" ht="15">
      <c r="A980" s="84" t="s">
        <v>3343</v>
      </c>
      <c r="B980" s="84">
        <v>3</v>
      </c>
      <c r="C980" s="118">
        <v>0.0043335069221057745</v>
      </c>
      <c r="D980" s="84" t="s">
        <v>2566</v>
      </c>
      <c r="E980" s="84" t="b">
        <v>0</v>
      </c>
      <c r="F980" s="84" t="b">
        <v>0</v>
      </c>
      <c r="G980" s="84" t="b">
        <v>0</v>
      </c>
    </row>
    <row r="981" spans="1:7" ht="15">
      <c r="A981" s="84" t="s">
        <v>2787</v>
      </c>
      <c r="B981" s="84">
        <v>3</v>
      </c>
      <c r="C981" s="118">
        <v>0.0043335069221057745</v>
      </c>
      <c r="D981" s="84" t="s">
        <v>2566</v>
      </c>
      <c r="E981" s="84" t="b">
        <v>0</v>
      </c>
      <c r="F981" s="84" t="b">
        <v>0</v>
      </c>
      <c r="G981" s="84" t="b">
        <v>0</v>
      </c>
    </row>
    <row r="982" spans="1:7" ht="15">
      <c r="A982" s="84" t="s">
        <v>3331</v>
      </c>
      <c r="B982" s="84">
        <v>3</v>
      </c>
      <c r="C982" s="118">
        <v>0.0043335069221057745</v>
      </c>
      <c r="D982" s="84" t="s">
        <v>2566</v>
      </c>
      <c r="E982" s="84" t="b">
        <v>0</v>
      </c>
      <c r="F982" s="84" t="b">
        <v>0</v>
      </c>
      <c r="G982" s="84" t="b">
        <v>0</v>
      </c>
    </row>
    <row r="983" spans="1:7" ht="15">
      <c r="A983" s="84" t="s">
        <v>3371</v>
      </c>
      <c r="B983" s="84">
        <v>3</v>
      </c>
      <c r="C983" s="118">
        <v>0.0043335069221057745</v>
      </c>
      <c r="D983" s="84" t="s">
        <v>2566</v>
      </c>
      <c r="E983" s="84" t="b">
        <v>0</v>
      </c>
      <c r="F983" s="84" t="b">
        <v>0</v>
      </c>
      <c r="G983" s="84" t="b">
        <v>0</v>
      </c>
    </row>
    <row r="984" spans="1:7" ht="15">
      <c r="A984" s="84" t="s">
        <v>289</v>
      </c>
      <c r="B984" s="84">
        <v>3</v>
      </c>
      <c r="C984" s="118">
        <v>0.0043335069221057745</v>
      </c>
      <c r="D984" s="84" t="s">
        <v>2566</v>
      </c>
      <c r="E984" s="84" t="b">
        <v>0</v>
      </c>
      <c r="F984" s="84" t="b">
        <v>0</v>
      </c>
      <c r="G984" s="84" t="b">
        <v>0</v>
      </c>
    </row>
    <row r="985" spans="1:7" ht="15">
      <c r="A985" s="84" t="s">
        <v>3629</v>
      </c>
      <c r="B985" s="84">
        <v>3</v>
      </c>
      <c r="C985" s="118">
        <v>0.0043335069221057745</v>
      </c>
      <c r="D985" s="84" t="s">
        <v>2566</v>
      </c>
      <c r="E985" s="84" t="b">
        <v>0</v>
      </c>
      <c r="F985" s="84" t="b">
        <v>0</v>
      </c>
      <c r="G985" s="84" t="b">
        <v>0</v>
      </c>
    </row>
    <row r="986" spans="1:7" ht="15">
      <c r="A986" s="84" t="s">
        <v>3478</v>
      </c>
      <c r="B986" s="84">
        <v>3</v>
      </c>
      <c r="C986" s="118">
        <v>0.0043335069221057745</v>
      </c>
      <c r="D986" s="84" t="s">
        <v>2566</v>
      </c>
      <c r="E986" s="84" t="b">
        <v>0</v>
      </c>
      <c r="F986" s="84" t="b">
        <v>0</v>
      </c>
      <c r="G986" s="84" t="b">
        <v>0</v>
      </c>
    </row>
    <row r="987" spans="1:7" ht="15">
      <c r="A987" s="84" t="s">
        <v>3630</v>
      </c>
      <c r="B987" s="84">
        <v>3</v>
      </c>
      <c r="C987" s="118">
        <v>0.0043335069221057745</v>
      </c>
      <c r="D987" s="84" t="s">
        <v>2566</v>
      </c>
      <c r="E987" s="84" t="b">
        <v>0</v>
      </c>
      <c r="F987" s="84" t="b">
        <v>0</v>
      </c>
      <c r="G987" s="84" t="b">
        <v>0</v>
      </c>
    </row>
    <row r="988" spans="1:7" ht="15">
      <c r="A988" s="84" t="s">
        <v>3302</v>
      </c>
      <c r="B988" s="84">
        <v>3</v>
      </c>
      <c r="C988" s="118">
        <v>0.0043335069221057745</v>
      </c>
      <c r="D988" s="84" t="s">
        <v>2566</v>
      </c>
      <c r="E988" s="84" t="b">
        <v>0</v>
      </c>
      <c r="F988" s="84" t="b">
        <v>0</v>
      </c>
      <c r="G988" s="84" t="b">
        <v>0</v>
      </c>
    </row>
    <row r="989" spans="1:7" ht="15">
      <c r="A989" s="84" t="s">
        <v>3631</v>
      </c>
      <c r="B989" s="84">
        <v>3</v>
      </c>
      <c r="C989" s="118">
        <v>0.0043335069221057745</v>
      </c>
      <c r="D989" s="84" t="s">
        <v>2566</v>
      </c>
      <c r="E989" s="84" t="b">
        <v>0</v>
      </c>
      <c r="F989" s="84" t="b">
        <v>0</v>
      </c>
      <c r="G989" s="84" t="b">
        <v>0</v>
      </c>
    </row>
    <row r="990" spans="1:7" ht="15">
      <c r="A990" s="84" t="s">
        <v>3632</v>
      </c>
      <c r="B990" s="84">
        <v>3</v>
      </c>
      <c r="C990" s="118">
        <v>0.0043335069221057745</v>
      </c>
      <c r="D990" s="84" t="s">
        <v>2566</v>
      </c>
      <c r="E990" s="84" t="b">
        <v>0</v>
      </c>
      <c r="F990" s="84" t="b">
        <v>0</v>
      </c>
      <c r="G990" s="84" t="b">
        <v>0</v>
      </c>
    </row>
    <row r="991" spans="1:7" ht="15">
      <c r="A991" s="84" t="s">
        <v>3633</v>
      </c>
      <c r="B991" s="84">
        <v>3</v>
      </c>
      <c r="C991" s="118">
        <v>0.0043335069221057745</v>
      </c>
      <c r="D991" s="84" t="s">
        <v>2566</v>
      </c>
      <c r="E991" s="84" t="b">
        <v>0</v>
      </c>
      <c r="F991" s="84" t="b">
        <v>0</v>
      </c>
      <c r="G991" s="84" t="b">
        <v>0</v>
      </c>
    </row>
    <row r="992" spans="1:7" ht="15">
      <c r="A992" s="84" t="s">
        <v>3634</v>
      </c>
      <c r="B992" s="84">
        <v>3</v>
      </c>
      <c r="C992" s="118">
        <v>0.0043335069221057745</v>
      </c>
      <c r="D992" s="84" t="s">
        <v>2566</v>
      </c>
      <c r="E992" s="84" t="b">
        <v>0</v>
      </c>
      <c r="F992" s="84" t="b">
        <v>0</v>
      </c>
      <c r="G992" s="84" t="b">
        <v>0</v>
      </c>
    </row>
    <row r="993" spans="1:7" ht="15">
      <c r="A993" s="84" t="s">
        <v>3635</v>
      </c>
      <c r="B993" s="84">
        <v>3</v>
      </c>
      <c r="C993" s="118">
        <v>0.0043335069221057745</v>
      </c>
      <c r="D993" s="84" t="s">
        <v>2566</v>
      </c>
      <c r="E993" s="84" t="b">
        <v>0</v>
      </c>
      <c r="F993" s="84" t="b">
        <v>0</v>
      </c>
      <c r="G993" s="84" t="b">
        <v>0</v>
      </c>
    </row>
    <row r="994" spans="1:7" ht="15">
      <c r="A994" s="84" t="s">
        <v>3636</v>
      </c>
      <c r="B994" s="84">
        <v>3</v>
      </c>
      <c r="C994" s="118">
        <v>0.0043335069221057745</v>
      </c>
      <c r="D994" s="84" t="s">
        <v>2566</v>
      </c>
      <c r="E994" s="84" t="b">
        <v>0</v>
      </c>
      <c r="F994" s="84" t="b">
        <v>0</v>
      </c>
      <c r="G994" s="84" t="b">
        <v>0</v>
      </c>
    </row>
    <row r="995" spans="1:7" ht="15">
      <c r="A995" s="84" t="s">
        <v>3695</v>
      </c>
      <c r="B995" s="84">
        <v>2</v>
      </c>
      <c r="C995" s="118">
        <v>0.0032942779382255176</v>
      </c>
      <c r="D995" s="84" t="s">
        <v>2566</v>
      </c>
      <c r="E995" s="84" t="b">
        <v>0</v>
      </c>
      <c r="F995" s="84" t="b">
        <v>0</v>
      </c>
      <c r="G995" s="84" t="b">
        <v>0</v>
      </c>
    </row>
    <row r="996" spans="1:7" ht="15">
      <c r="A996" s="84" t="s">
        <v>3696</v>
      </c>
      <c r="B996" s="84">
        <v>2</v>
      </c>
      <c r="C996" s="118">
        <v>0.0032942779382255176</v>
      </c>
      <c r="D996" s="84" t="s">
        <v>2566</v>
      </c>
      <c r="E996" s="84" t="b">
        <v>0</v>
      </c>
      <c r="F996" s="84" t="b">
        <v>0</v>
      </c>
      <c r="G996" s="84" t="b">
        <v>0</v>
      </c>
    </row>
    <row r="997" spans="1:7" ht="15">
      <c r="A997" s="84" t="s">
        <v>3733</v>
      </c>
      <c r="B997" s="84">
        <v>2</v>
      </c>
      <c r="C997" s="118">
        <v>0.0032942779382255176</v>
      </c>
      <c r="D997" s="84" t="s">
        <v>2566</v>
      </c>
      <c r="E997" s="84" t="b">
        <v>0</v>
      </c>
      <c r="F997" s="84" t="b">
        <v>0</v>
      </c>
      <c r="G997" s="84" t="b">
        <v>0</v>
      </c>
    </row>
    <row r="998" spans="1:7" ht="15">
      <c r="A998" s="84" t="s">
        <v>3324</v>
      </c>
      <c r="B998" s="84">
        <v>2</v>
      </c>
      <c r="C998" s="118">
        <v>0.0032942779382255176</v>
      </c>
      <c r="D998" s="84" t="s">
        <v>2566</v>
      </c>
      <c r="E998" s="84" t="b">
        <v>0</v>
      </c>
      <c r="F998" s="84" t="b">
        <v>0</v>
      </c>
      <c r="G998" s="84" t="b">
        <v>0</v>
      </c>
    </row>
    <row r="999" spans="1:7" ht="15">
      <c r="A999" s="84" t="s">
        <v>3475</v>
      </c>
      <c r="B999" s="84">
        <v>2</v>
      </c>
      <c r="C999" s="118">
        <v>0.0032942779382255176</v>
      </c>
      <c r="D999" s="84" t="s">
        <v>2566</v>
      </c>
      <c r="E999" s="84" t="b">
        <v>0</v>
      </c>
      <c r="F999" s="84" t="b">
        <v>0</v>
      </c>
      <c r="G999" s="84" t="b">
        <v>0</v>
      </c>
    </row>
    <row r="1000" spans="1:7" ht="15">
      <c r="A1000" s="84" t="s">
        <v>3931</v>
      </c>
      <c r="B1000" s="84">
        <v>2</v>
      </c>
      <c r="C1000" s="118">
        <v>0.0032942779382255176</v>
      </c>
      <c r="D1000" s="84" t="s">
        <v>2566</v>
      </c>
      <c r="E1000" s="84" t="b">
        <v>0</v>
      </c>
      <c r="F1000" s="84" t="b">
        <v>0</v>
      </c>
      <c r="G1000" s="84" t="b">
        <v>0</v>
      </c>
    </row>
    <row r="1001" spans="1:7" ht="15">
      <c r="A1001" s="84" t="s">
        <v>3893</v>
      </c>
      <c r="B1001" s="84">
        <v>2</v>
      </c>
      <c r="C1001" s="118">
        <v>0.0032942779382255176</v>
      </c>
      <c r="D1001" s="84" t="s">
        <v>2566</v>
      </c>
      <c r="E1001" s="84" t="b">
        <v>0</v>
      </c>
      <c r="F1001" s="84" t="b">
        <v>0</v>
      </c>
      <c r="G1001" s="84" t="b">
        <v>0</v>
      </c>
    </row>
    <row r="1002" spans="1:7" ht="15">
      <c r="A1002" s="84" t="s">
        <v>2736</v>
      </c>
      <c r="B1002" s="84">
        <v>2</v>
      </c>
      <c r="C1002" s="118">
        <v>0.0032942779382255176</v>
      </c>
      <c r="D1002" s="84" t="s">
        <v>2566</v>
      </c>
      <c r="E1002" s="84" t="b">
        <v>0</v>
      </c>
      <c r="F1002" s="84" t="b">
        <v>0</v>
      </c>
      <c r="G1002" s="84" t="b">
        <v>0</v>
      </c>
    </row>
    <row r="1003" spans="1:7" ht="15">
      <c r="A1003" s="84" t="s">
        <v>3894</v>
      </c>
      <c r="B1003" s="84">
        <v>2</v>
      </c>
      <c r="C1003" s="118">
        <v>0.0032942779382255176</v>
      </c>
      <c r="D1003" s="84" t="s">
        <v>2566</v>
      </c>
      <c r="E1003" s="84" t="b">
        <v>0</v>
      </c>
      <c r="F1003" s="84" t="b">
        <v>0</v>
      </c>
      <c r="G1003" s="84" t="b">
        <v>0</v>
      </c>
    </row>
    <row r="1004" spans="1:7" ht="15">
      <c r="A1004" s="84" t="s">
        <v>3895</v>
      </c>
      <c r="B1004" s="84">
        <v>2</v>
      </c>
      <c r="C1004" s="118">
        <v>0.0032942779382255176</v>
      </c>
      <c r="D1004" s="84" t="s">
        <v>2566</v>
      </c>
      <c r="E1004" s="84" t="b">
        <v>0</v>
      </c>
      <c r="F1004" s="84" t="b">
        <v>0</v>
      </c>
      <c r="G1004" s="84" t="b">
        <v>0</v>
      </c>
    </row>
    <row r="1005" spans="1:7" ht="15">
      <c r="A1005" s="84" t="s">
        <v>3896</v>
      </c>
      <c r="B1005" s="84">
        <v>2</v>
      </c>
      <c r="C1005" s="118">
        <v>0.0032942779382255176</v>
      </c>
      <c r="D1005" s="84" t="s">
        <v>2566</v>
      </c>
      <c r="E1005" s="84" t="b">
        <v>0</v>
      </c>
      <c r="F1005" s="84" t="b">
        <v>0</v>
      </c>
      <c r="G1005" s="84" t="b">
        <v>0</v>
      </c>
    </row>
    <row r="1006" spans="1:7" ht="15">
      <c r="A1006" s="84" t="s">
        <v>3897</v>
      </c>
      <c r="B1006" s="84">
        <v>2</v>
      </c>
      <c r="C1006" s="118">
        <v>0.0032942779382255176</v>
      </c>
      <c r="D1006" s="84" t="s">
        <v>2566</v>
      </c>
      <c r="E1006" s="84" t="b">
        <v>0</v>
      </c>
      <c r="F1006" s="84" t="b">
        <v>0</v>
      </c>
      <c r="G1006" s="84" t="b">
        <v>0</v>
      </c>
    </row>
    <row r="1007" spans="1:7" ht="15">
      <c r="A1007" s="84" t="s">
        <v>3898</v>
      </c>
      <c r="B1007" s="84">
        <v>2</v>
      </c>
      <c r="C1007" s="118">
        <v>0.0032942779382255176</v>
      </c>
      <c r="D1007" s="84" t="s">
        <v>2566</v>
      </c>
      <c r="E1007" s="84" t="b">
        <v>0</v>
      </c>
      <c r="F1007" s="84" t="b">
        <v>0</v>
      </c>
      <c r="G1007" s="84" t="b">
        <v>0</v>
      </c>
    </row>
    <row r="1008" spans="1:7" ht="15">
      <c r="A1008" s="84" t="s">
        <v>3348</v>
      </c>
      <c r="B1008" s="84">
        <v>2</v>
      </c>
      <c r="C1008" s="118">
        <v>0.0032942779382255176</v>
      </c>
      <c r="D1008" s="84" t="s">
        <v>2566</v>
      </c>
      <c r="E1008" s="84" t="b">
        <v>0</v>
      </c>
      <c r="F1008" s="84" t="b">
        <v>0</v>
      </c>
      <c r="G1008" s="84" t="b">
        <v>0</v>
      </c>
    </row>
    <row r="1009" spans="1:7" ht="15">
      <c r="A1009" s="84" t="s">
        <v>3575</v>
      </c>
      <c r="B1009" s="84">
        <v>2</v>
      </c>
      <c r="C1009" s="118">
        <v>0.0032942779382255176</v>
      </c>
      <c r="D1009" s="84" t="s">
        <v>2566</v>
      </c>
      <c r="E1009" s="84" t="b">
        <v>0</v>
      </c>
      <c r="F1009" s="84" t="b">
        <v>0</v>
      </c>
      <c r="G1009" s="84" t="b">
        <v>0</v>
      </c>
    </row>
    <row r="1010" spans="1:7" ht="15">
      <c r="A1010" s="84" t="s">
        <v>3786</v>
      </c>
      <c r="B1010" s="84">
        <v>2</v>
      </c>
      <c r="C1010" s="118">
        <v>0.0032942779382255176</v>
      </c>
      <c r="D1010" s="84" t="s">
        <v>2566</v>
      </c>
      <c r="E1010" s="84" t="b">
        <v>0</v>
      </c>
      <c r="F1010" s="84" t="b">
        <v>0</v>
      </c>
      <c r="G1010" s="84" t="b">
        <v>0</v>
      </c>
    </row>
    <row r="1011" spans="1:7" ht="15">
      <c r="A1011" s="84" t="s">
        <v>3787</v>
      </c>
      <c r="B1011" s="84">
        <v>2</v>
      </c>
      <c r="C1011" s="118">
        <v>0.0032942779382255176</v>
      </c>
      <c r="D1011" s="84" t="s">
        <v>2566</v>
      </c>
      <c r="E1011" s="84" t="b">
        <v>0</v>
      </c>
      <c r="F1011" s="84" t="b">
        <v>0</v>
      </c>
      <c r="G1011" s="84" t="b">
        <v>0</v>
      </c>
    </row>
    <row r="1012" spans="1:7" ht="15">
      <c r="A1012" s="84" t="s">
        <v>3788</v>
      </c>
      <c r="B1012" s="84">
        <v>2</v>
      </c>
      <c r="C1012" s="118">
        <v>0.0032942779382255176</v>
      </c>
      <c r="D1012" s="84" t="s">
        <v>2566</v>
      </c>
      <c r="E1012" s="84" t="b">
        <v>0</v>
      </c>
      <c r="F1012" s="84" t="b">
        <v>0</v>
      </c>
      <c r="G1012" s="84" t="b">
        <v>0</v>
      </c>
    </row>
    <row r="1013" spans="1:7" ht="15">
      <c r="A1013" s="84" t="s">
        <v>3516</v>
      </c>
      <c r="B1013" s="84">
        <v>2</v>
      </c>
      <c r="C1013" s="118">
        <v>0.0032942779382255176</v>
      </c>
      <c r="D1013" s="84" t="s">
        <v>2566</v>
      </c>
      <c r="E1013" s="84" t="b">
        <v>0</v>
      </c>
      <c r="F1013" s="84" t="b">
        <v>0</v>
      </c>
      <c r="G1013" s="84" t="b">
        <v>0</v>
      </c>
    </row>
    <row r="1014" spans="1:7" ht="15">
      <c r="A1014" s="84" t="s">
        <v>3517</v>
      </c>
      <c r="B1014" s="84">
        <v>2</v>
      </c>
      <c r="C1014" s="118">
        <v>0.0032942779382255176</v>
      </c>
      <c r="D1014" s="84" t="s">
        <v>2566</v>
      </c>
      <c r="E1014" s="84" t="b">
        <v>0</v>
      </c>
      <c r="F1014" s="84" t="b">
        <v>0</v>
      </c>
      <c r="G1014" s="84" t="b">
        <v>0</v>
      </c>
    </row>
    <row r="1015" spans="1:7" ht="15">
      <c r="A1015" s="84" t="s">
        <v>3789</v>
      </c>
      <c r="B1015" s="84">
        <v>2</v>
      </c>
      <c r="C1015" s="118">
        <v>0.0032942779382255176</v>
      </c>
      <c r="D1015" s="84" t="s">
        <v>2566</v>
      </c>
      <c r="E1015" s="84" t="b">
        <v>0</v>
      </c>
      <c r="F1015" s="84" t="b">
        <v>0</v>
      </c>
      <c r="G1015" s="84" t="b">
        <v>0</v>
      </c>
    </row>
    <row r="1016" spans="1:7" ht="15">
      <c r="A1016" s="84" t="s">
        <v>3790</v>
      </c>
      <c r="B1016" s="84">
        <v>2</v>
      </c>
      <c r="C1016" s="118">
        <v>0.0032942779382255176</v>
      </c>
      <c r="D1016" s="84" t="s">
        <v>2566</v>
      </c>
      <c r="E1016" s="84" t="b">
        <v>0</v>
      </c>
      <c r="F1016" s="84" t="b">
        <v>0</v>
      </c>
      <c r="G1016" s="84" t="b">
        <v>0</v>
      </c>
    </row>
    <row r="1017" spans="1:7" ht="15">
      <c r="A1017" s="84" t="s">
        <v>3791</v>
      </c>
      <c r="B1017" s="84">
        <v>2</v>
      </c>
      <c r="C1017" s="118">
        <v>0.0032942779382255176</v>
      </c>
      <c r="D1017" s="84" t="s">
        <v>2566</v>
      </c>
      <c r="E1017" s="84" t="b">
        <v>0</v>
      </c>
      <c r="F1017" s="84" t="b">
        <v>0</v>
      </c>
      <c r="G1017" s="84" t="b">
        <v>0</v>
      </c>
    </row>
    <row r="1018" spans="1:7" ht="15">
      <c r="A1018" s="84" t="s">
        <v>3792</v>
      </c>
      <c r="B1018" s="84">
        <v>2</v>
      </c>
      <c r="C1018" s="118">
        <v>0.0032942779382255176</v>
      </c>
      <c r="D1018" s="84" t="s">
        <v>2566</v>
      </c>
      <c r="E1018" s="84" t="b">
        <v>0</v>
      </c>
      <c r="F1018" s="84" t="b">
        <v>0</v>
      </c>
      <c r="G1018" s="84" t="b">
        <v>0</v>
      </c>
    </row>
    <row r="1019" spans="1:7" ht="15">
      <c r="A1019" s="84" t="s">
        <v>3793</v>
      </c>
      <c r="B1019" s="84">
        <v>2</v>
      </c>
      <c r="C1019" s="118">
        <v>0.0032942779382255176</v>
      </c>
      <c r="D1019" s="84" t="s">
        <v>2566</v>
      </c>
      <c r="E1019" s="84" t="b">
        <v>0</v>
      </c>
      <c r="F1019" s="84" t="b">
        <v>0</v>
      </c>
      <c r="G1019" s="84" t="b">
        <v>0</v>
      </c>
    </row>
    <row r="1020" spans="1:7" ht="15">
      <c r="A1020" s="84" t="s">
        <v>2781</v>
      </c>
      <c r="B1020" s="84">
        <v>2</v>
      </c>
      <c r="C1020" s="118">
        <v>0.0032942779382255176</v>
      </c>
      <c r="D1020" s="84" t="s">
        <v>2566</v>
      </c>
      <c r="E1020" s="84" t="b">
        <v>1</v>
      </c>
      <c r="F1020" s="84" t="b">
        <v>0</v>
      </c>
      <c r="G1020" s="84" t="b">
        <v>0</v>
      </c>
    </row>
    <row r="1021" spans="1:7" ht="15">
      <c r="A1021" s="84" t="s">
        <v>3332</v>
      </c>
      <c r="B1021" s="84">
        <v>2</v>
      </c>
      <c r="C1021" s="118">
        <v>0.0032942779382255176</v>
      </c>
      <c r="D1021" s="84" t="s">
        <v>2566</v>
      </c>
      <c r="E1021" s="84" t="b">
        <v>0</v>
      </c>
      <c r="F1021" s="84" t="b">
        <v>0</v>
      </c>
      <c r="G1021" s="84" t="b">
        <v>0</v>
      </c>
    </row>
    <row r="1022" spans="1:7" ht="15">
      <c r="A1022" s="84" t="s">
        <v>3637</v>
      </c>
      <c r="B1022" s="84">
        <v>2</v>
      </c>
      <c r="C1022" s="118">
        <v>0.0032942779382255176</v>
      </c>
      <c r="D1022" s="84" t="s">
        <v>2566</v>
      </c>
      <c r="E1022" s="84" t="b">
        <v>0</v>
      </c>
      <c r="F1022" s="84" t="b">
        <v>0</v>
      </c>
      <c r="G1022" s="84" t="b">
        <v>0</v>
      </c>
    </row>
    <row r="1023" spans="1:7" ht="15">
      <c r="A1023" s="84" t="s">
        <v>3495</v>
      </c>
      <c r="B1023" s="84">
        <v>2</v>
      </c>
      <c r="C1023" s="118">
        <v>0.0032942779382255176</v>
      </c>
      <c r="D1023" s="84" t="s">
        <v>2566</v>
      </c>
      <c r="E1023" s="84" t="b">
        <v>0</v>
      </c>
      <c r="F1023" s="84" t="b">
        <v>0</v>
      </c>
      <c r="G1023" s="84" t="b">
        <v>0</v>
      </c>
    </row>
    <row r="1024" spans="1:7" ht="15">
      <c r="A1024" s="84" t="s">
        <v>3350</v>
      </c>
      <c r="B1024" s="84">
        <v>2</v>
      </c>
      <c r="C1024" s="118">
        <v>0.0032942779382255176</v>
      </c>
      <c r="D1024" s="84" t="s">
        <v>2566</v>
      </c>
      <c r="E1024" s="84" t="b">
        <v>0</v>
      </c>
      <c r="F1024" s="84" t="b">
        <v>0</v>
      </c>
      <c r="G1024" s="84" t="b">
        <v>0</v>
      </c>
    </row>
    <row r="1025" spans="1:7" ht="15">
      <c r="A1025" s="84" t="s">
        <v>3311</v>
      </c>
      <c r="B1025" s="84">
        <v>2</v>
      </c>
      <c r="C1025" s="118">
        <v>0.0032942779382255176</v>
      </c>
      <c r="D1025" s="84" t="s">
        <v>2566</v>
      </c>
      <c r="E1025" s="84" t="b">
        <v>0</v>
      </c>
      <c r="F1025" s="84" t="b">
        <v>0</v>
      </c>
      <c r="G1025" s="84" t="b">
        <v>0</v>
      </c>
    </row>
    <row r="1026" spans="1:7" ht="15">
      <c r="A1026" s="84" t="s">
        <v>3618</v>
      </c>
      <c r="B1026" s="84">
        <v>2</v>
      </c>
      <c r="C1026" s="118">
        <v>0.0032942779382255176</v>
      </c>
      <c r="D1026" s="84" t="s">
        <v>2566</v>
      </c>
      <c r="E1026" s="84" t="b">
        <v>0</v>
      </c>
      <c r="F1026" s="84" t="b">
        <v>0</v>
      </c>
      <c r="G1026" s="84" t="b">
        <v>0</v>
      </c>
    </row>
    <row r="1027" spans="1:7" ht="15">
      <c r="A1027" s="84" t="s">
        <v>3510</v>
      </c>
      <c r="B1027" s="84">
        <v>2</v>
      </c>
      <c r="C1027" s="118">
        <v>0.0032942779382255176</v>
      </c>
      <c r="D1027" s="84" t="s">
        <v>2566</v>
      </c>
      <c r="E1027" s="84" t="b">
        <v>0</v>
      </c>
      <c r="F1027" s="84" t="b">
        <v>0</v>
      </c>
      <c r="G1027" s="84" t="b">
        <v>0</v>
      </c>
    </row>
    <row r="1028" spans="1:7" ht="15">
      <c r="A1028" s="84" t="s">
        <v>3511</v>
      </c>
      <c r="B1028" s="84">
        <v>2</v>
      </c>
      <c r="C1028" s="118">
        <v>0.0032942779382255176</v>
      </c>
      <c r="D1028" s="84" t="s">
        <v>2566</v>
      </c>
      <c r="E1028" s="84" t="b">
        <v>0</v>
      </c>
      <c r="F1028" s="84" t="b">
        <v>0</v>
      </c>
      <c r="G1028" s="84" t="b">
        <v>0</v>
      </c>
    </row>
    <row r="1029" spans="1:7" ht="15">
      <c r="A1029" s="84" t="s">
        <v>3512</v>
      </c>
      <c r="B1029" s="84">
        <v>2</v>
      </c>
      <c r="C1029" s="118">
        <v>0.0032942779382255176</v>
      </c>
      <c r="D1029" s="84" t="s">
        <v>2566</v>
      </c>
      <c r="E1029" s="84" t="b">
        <v>0</v>
      </c>
      <c r="F1029" s="84" t="b">
        <v>0</v>
      </c>
      <c r="G1029" s="84" t="b">
        <v>0</v>
      </c>
    </row>
    <row r="1030" spans="1:7" ht="15">
      <c r="A1030" s="84" t="s">
        <v>3347</v>
      </c>
      <c r="B1030" s="84">
        <v>2</v>
      </c>
      <c r="C1030" s="118">
        <v>0.0032942779382255176</v>
      </c>
      <c r="D1030" s="84" t="s">
        <v>2566</v>
      </c>
      <c r="E1030" s="84" t="b">
        <v>0</v>
      </c>
      <c r="F1030" s="84" t="b">
        <v>0</v>
      </c>
      <c r="G1030" s="84" t="b">
        <v>0</v>
      </c>
    </row>
    <row r="1031" spans="1:7" ht="15">
      <c r="A1031" s="84" t="s">
        <v>3513</v>
      </c>
      <c r="B1031" s="84">
        <v>2</v>
      </c>
      <c r="C1031" s="118">
        <v>0.0032942779382255176</v>
      </c>
      <c r="D1031" s="84" t="s">
        <v>2566</v>
      </c>
      <c r="E1031" s="84" t="b">
        <v>0</v>
      </c>
      <c r="F1031" s="84" t="b">
        <v>0</v>
      </c>
      <c r="G1031" s="84" t="b">
        <v>0</v>
      </c>
    </row>
    <row r="1032" spans="1:7" ht="15">
      <c r="A1032" s="84" t="s">
        <v>3322</v>
      </c>
      <c r="B1032" s="84">
        <v>2</v>
      </c>
      <c r="C1032" s="118">
        <v>0.0032942779382255176</v>
      </c>
      <c r="D1032" s="84" t="s">
        <v>2566</v>
      </c>
      <c r="E1032" s="84" t="b">
        <v>0</v>
      </c>
      <c r="F1032" s="84" t="b">
        <v>0</v>
      </c>
      <c r="G1032" s="84" t="b">
        <v>0</v>
      </c>
    </row>
    <row r="1033" spans="1:7" ht="15">
      <c r="A1033" s="84" t="s">
        <v>3514</v>
      </c>
      <c r="B1033" s="84">
        <v>2</v>
      </c>
      <c r="C1033" s="118">
        <v>0.0032942779382255176</v>
      </c>
      <c r="D1033" s="84" t="s">
        <v>2566</v>
      </c>
      <c r="E1033" s="84" t="b">
        <v>0</v>
      </c>
      <c r="F1033" s="84" t="b">
        <v>0</v>
      </c>
      <c r="G1033" s="84" t="b">
        <v>0</v>
      </c>
    </row>
    <row r="1034" spans="1:7" ht="15">
      <c r="A1034" s="84" t="s">
        <v>3515</v>
      </c>
      <c r="B1034" s="84">
        <v>2</v>
      </c>
      <c r="C1034" s="118">
        <v>0.0032942779382255176</v>
      </c>
      <c r="D1034" s="84" t="s">
        <v>2566</v>
      </c>
      <c r="E1034" s="84" t="b">
        <v>0</v>
      </c>
      <c r="F1034" s="84" t="b">
        <v>0</v>
      </c>
      <c r="G1034" s="84" t="b">
        <v>0</v>
      </c>
    </row>
    <row r="1035" spans="1:7" ht="15">
      <c r="A1035" s="84" t="s">
        <v>3899</v>
      </c>
      <c r="B1035" s="84">
        <v>2</v>
      </c>
      <c r="C1035" s="118">
        <v>0.0032942779382255176</v>
      </c>
      <c r="D1035" s="84" t="s">
        <v>2566</v>
      </c>
      <c r="E1035" s="84" t="b">
        <v>0</v>
      </c>
      <c r="F1035" s="84" t="b">
        <v>0</v>
      </c>
      <c r="G1035" s="84" t="b">
        <v>0</v>
      </c>
    </row>
    <row r="1036" spans="1:7" ht="15">
      <c r="A1036" s="84" t="s">
        <v>3386</v>
      </c>
      <c r="B1036" s="84">
        <v>2</v>
      </c>
      <c r="C1036" s="118">
        <v>0.0032942779382255176</v>
      </c>
      <c r="D1036" s="84" t="s">
        <v>2566</v>
      </c>
      <c r="E1036" s="84" t="b">
        <v>0</v>
      </c>
      <c r="F1036" s="84" t="b">
        <v>0</v>
      </c>
      <c r="G1036" s="84" t="b">
        <v>0</v>
      </c>
    </row>
    <row r="1037" spans="1:7" ht="15">
      <c r="A1037" s="84" t="s">
        <v>3387</v>
      </c>
      <c r="B1037" s="84">
        <v>2</v>
      </c>
      <c r="C1037" s="118">
        <v>0.0032942779382255176</v>
      </c>
      <c r="D1037" s="84" t="s">
        <v>2566</v>
      </c>
      <c r="E1037" s="84" t="b">
        <v>0</v>
      </c>
      <c r="F1037" s="84" t="b">
        <v>0</v>
      </c>
      <c r="G1037" s="84" t="b">
        <v>0</v>
      </c>
    </row>
    <row r="1038" spans="1:7" ht="15">
      <c r="A1038" s="84" t="s">
        <v>3388</v>
      </c>
      <c r="B1038" s="84">
        <v>2</v>
      </c>
      <c r="C1038" s="118">
        <v>0.0032942779382255176</v>
      </c>
      <c r="D1038" s="84" t="s">
        <v>2566</v>
      </c>
      <c r="E1038" s="84" t="b">
        <v>0</v>
      </c>
      <c r="F1038" s="84" t="b">
        <v>0</v>
      </c>
      <c r="G1038" s="84" t="b">
        <v>0</v>
      </c>
    </row>
    <row r="1039" spans="1:7" ht="15">
      <c r="A1039" s="84" t="s">
        <v>3389</v>
      </c>
      <c r="B1039" s="84">
        <v>2</v>
      </c>
      <c r="C1039" s="118">
        <v>0.0032942779382255176</v>
      </c>
      <c r="D1039" s="84" t="s">
        <v>2566</v>
      </c>
      <c r="E1039" s="84" t="b">
        <v>0</v>
      </c>
      <c r="F1039" s="84" t="b">
        <v>0</v>
      </c>
      <c r="G1039" s="84" t="b">
        <v>0</v>
      </c>
    </row>
    <row r="1040" spans="1:7" ht="15">
      <c r="A1040" s="84" t="s">
        <v>2789</v>
      </c>
      <c r="B1040" s="84">
        <v>2</v>
      </c>
      <c r="C1040" s="118">
        <v>0.0032942779382255176</v>
      </c>
      <c r="D1040" s="84" t="s">
        <v>2566</v>
      </c>
      <c r="E1040" s="84" t="b">
        <v>0</v>
      </c>
      <c r="F1040" s="84" t="b">
        <v>0</v>
      </c>
      <c r="G1040" s="84" t="b">
        <v>0</v>
      </c>
    </row>
    <row r="1041" spans="1:7" ht="15">
      <c r="A1041" s="84" t="s">
        <v>2793</v>
      </c>
      <c r="B1041" s="84">
        <v>2</v>
      </c>
      <c r="C1041" s="118">
        <v>0.0032942779382255176</v>
      </c>
      <c r="D1041" s="84" t="s">
        <v>2566</v>
      </c>
      <c r="E1041" s="84" t="b">
        <v>0</v>
      </c>
      <c r="F1041" s="84" t="b">
        <v>0</v>
      </c>
      <c r="G1041" s="84" t="b">
        <v>0</v>
      </c>
    </row>
    <row r="1042" spans="1:7" ht="15">
      <c r="A1042" s="84" t="s">
        <v>3351</v>
      </c>
      <c r="B1042" s="84">
        <v>2</v>
      </c>
      <c r="C1042" s="118">
        <v>0.0032942779382255176</v>
      </c>
      <c r="D1042" s="84" t="s">
        <v>2566</v>
      </c>
      <c r="E1042" s="84" t="b">
        <v>0</v>
      </c>
      <c r="F1042" s="84" t="b">
        <v>0</v>
      </c>
      <c r="G1042" s="84" t="b">
        <v>0</v>
      </c>
    </row>
    <row r="1043" spans="1:7" ht="15">
      <c r="A1043" s="84" t="s">
        <v>308</v>
      </c>
      <c r="B1043" s="84">
        <v>2</v>
      </c>
      <c r="C1043" s="118">
        <v>0.0032942779382255176</v>
      </c>
      <c r="D1043" s="84" t="s">
        <v>2566</v>
      </c>
      <c r="E1043" s="84" t="b">
        <v>0</v>
      </c>
      <c r="F1043" s="84" t="b">
        <v>0</v>
      </c>
      <c r="G1043" s="84" t="b">
        <v>0</v>
      </c>
    </row>
    <row r="1044" spans="1:7" ht="15">
      <c r="A1044" s="84" t="s">
        <v>3735</v>
      </c>
      <c r="B1044" s="84">
        <v>2</v>
      </c>
      <c r="C1044" s="118">
        <v>0.003987097260812355</v>
      </c>
      <c r="D1044" s="84" t="s">
        <v>2566</v>
      </c>
      <c r="E1044" s="84" t="b">
        <v>0</v>
      </c>
      <c r="F1044" s="84" t="b">
        <v>0</v>
      </c>
      <c r="G1044" s="84" t="b">
        <v>0</v>
      </c>
    </row>
    <row r="1045" spans="1:7" ht="15">
      <c r="A1045" s="84" t="s">
        <v>3709</v>
      </c>
      <c r="B1045" s="84">
        <v>2</v>
      </c>
      <c r="C1045" s="118">
        <v>0.0032942779382255176</v>
      </c>
      <c r="D1045" s="84" t="s">
        <v>2566</v>
      </c>
      <c r="E1045" s="84" t="b">
        <v>0</v>
      </c>
      <c r="F1045" s="84" t="b">
        <v>0</v>
      </c>
      <c r="G1045" s="84" t="b">
        <v>0</v>
      </c>
    </row>
    <row r="1046" spans="1:7" ht="15">
      <c r="A1046" s="84" t="s">
        <v>3527</v>
      </c>
      <c r="B1046" s="84">
        <v>2</v>
      </c>
      <c r="C1046" s="118">
        <v>0.0032942779382255176</v>
      </c>
      <c r="D1046" s="84" t="s">
        <v>2566</v>
      </c>
      <c r="E1046" s="84" t="b">
        <v>0</v>
      </c>
      <c r="F1046" s="84" t="b">
        <v>0</v>
      </c>
      <c r="G1046" s="84" t="b">
        <v>0</v>
      </c>
    </row>
    <row r="1047" spans="1:7" ht="15">
      <c r="A1047" s="84" t="s">
        <v>3710</v>
      </c>
      <c r="B1047" s="84">
        <v>2</v>
      </c>
      <c r="C1047" s="118">
        <v>0.0032942779382255176</v>
      </c>
      <c r="D1047" s="84" t="s">
        <v>2566</v>
      </c>
      <c r="E1047" s="84" t="b">
        <v>0</v>
      </c>
      <c r="F1047" s="84" t="b">
        <v>0</v>
      </c>
      <c r="G1047" s="84" t="b">
        <v>0</v>
      </c>
    </row>
    <row r="1048" spans="1:7" ht="15">
      <c r="A1048" s="84" t="s">
        <v>3711</v>
      </c>
      <c r="B1048" s="84">
        <v>2</v>
      </c>
      <c r="C1048" s="118">
        <v>0.0032942779382255176</v>
      </c>
      <c r="D1048" s="84" t="s">
        <v>2566</v>
      </c>
      <c r="E1048" s="84" t="b">
        <v>0</v>
      </c>
      <c r="F1048" s="84" t="b">
        <v>0</v>
      </c>
      <c r="G1048" s="84" t="b">
        <v>0</v>
      </c>
    </row>
    <row r="1049" spans="1:7" ht="15">
      <c r="A1049" s="84" t="s">
        <v>3712</v>
      </c>
      <c r="B1049" s="84">
        <v>2</v>
      </c>
      <c r="C1049" s="118">
        <v>0.0032942779382255176</v>
      </c>
      <c r="D1049" s="84" t="s">
        <v>2566</v>
      </c>
      <c r="E1049" s="84" t="b">
        <v>0</v>
      </c>
      <c r="F1049" s="84" t="b">
        <v>0</v>
      </c>
      <c r="G1049" s="84" t="b">
        <v>0</v>
      </c>
    </row>
    <row r="1050" spans="1:7" ht="15">
      <c r="A1050" s="84" t="s">
        <v>3713</v>
      </c>
      <c r="B1050" s="84">
        <v>2</v>
      </c>
      <c r="C1050" s="118">
        <v>0.0032942779382255176</v>
      </c>
      <c r="D1050" s="84" t="s">
        <v>2566</v>
      </c>
      <c r="E1050" s="84" t="b">
        <v>0</v>
      </c>
      <c r="F1050" s="84" t="b">
        <v>0</v>
      </c>
      <c r="G1050" s="84" t="b">
        <v>0</v>
      </c>
    </row>
    <row r="1051" spans="1:7" ht="15">
      <c r="A1051" s="84" t="s">
        <v>3714</v>
      </c>
      <c r="B1051" s="84">
        <v>2</v>
      </c>
      <c r="C1051" s="118">
        <v>0.0032942779382255176</v>
      </c>
      <c r="D1051" s="84" t="s">
        <v>2566</v>
      </c>
      <c r="E1051" s="84" t="b">
        <v>0</v>
      </c>
      <c r="F1051" s="84" t="b">
        <v>0</v>
      </c>
      <c r="G1051" s="84" t="b">
        <v>0</v>
      </c>
    </row>
    <row r="1052" spans="1:7" ht="15">
      <c r="A1052" s="84" t="s">
        <v>352</v>
      </c>
      <c r="B1052" s="84">
        <v>2</v>
      </c>
      <c r="C1052" s="118">
        <v>0.0032942779382255176</v>
      </c>
      <c r="D1052" s="84" t="s">
        <v>2566</v>
      </c>
      <c r="E1052" s="84" t="b">
        <v>0</v>
      </c>
      <c r="F1052" s="84" t="b">
        <v>0</v>
      </c>
      <c r="G1052" s="84" t="b">
        <v>0</v>
      </c>
    </row>
    <row r="1053" spans="1:7" ht="15">
      <c r="A1053" s="84" t="s">
        <v>332</v>
      </c>
      <c r="B1053" s="84">
        <v>2</v>
      </c>
      <c r="C1053" s="118">
        <v>0.0032942779382255176</v>
      </c>
      <c r="D1053" s="84" t="s">
        <v>2566</v>
      </c>
      <c r="E1053" s="84" t="b">
        <v>0</v>
      </c>
      <c r="F1053" s="84" t="b">
        <v>0</v>
      </c>
      <c r="G1053" s="84" t="b">
        <v>0</v>
      </c>
    </row>
    <row r="1054" spans="1:7" ht="15">
      <c r="A1054" s="84" t="s">
        <v>3845</v>
      </c>
      <c r="B1054" s="84">
        <v>2</v>
      </c>
      <c r="C1054" s="118">
        <v>0.0032942779382255176</v>
      </c>
      <c r="D1054" s="84" t="s">
        <v>2566</v>
      </c>
      <c r="E1054" s="84" t="b">
        <v>0</v>
      </c>
      <c r="F1054" s="84" t="b">
        <v>0</v>
      </c>
      <c r="G1054" s="84" t="b">
        <v>0</v>
      </c>
    </row>
    <row r="1055" spans="1:7" ht="15">
      <c r="A1055" s="84" t="s">
        <v>3847</v>
      </c>
      <c r="B1055" s="84">
        <v>2</v>
      </c>
      <c r="C1055" s="118">
        <v>0.0032942779382255176</v>
      </c>
      <c r="D1055" s="84" t="s">
        <v>2566</v>
      </c>
      <c r="E1055" s="84" t="b">
        <v>0</v>
      </c>
      <c r="F1055" s="84" t="b">
        <v>0</v>
      </c>
      <c r="G1055" s="84" t="b">
        <v>0</v>
      </c>
    </row>
    <row r="1056" spans="1:7" ht="15">
      <c r="A1056" s="84" t="s">
        <v>3848</v>
      </c>
      <c r="B1056" s="84">
        <v>2</v>
      </c>
      <c r="C1056" s="118">
        <v>0.0032942779382255176</v>
      </c>
      <c r="D1056" s="84" t="s">
        <v>2566</v>
      </c>
      <c r="E1056" s="84" t="b">
        <v>0</v>
      </c>
      <c r="F1056" s="84" t="b">
        <v>0</v>
      </c>
      <c r="G1056" s="84" t="b">
        <v>0</v>
      </c>
    </row>
    <row r="1057" spans="1:7" ht="15">
      <c r="A1057" s="84" t="s">
        <v>3428</v>
      </c>
      <c r="B1057" s="84">
        <v>2</v>
      </c>
      <c r="C1057" s="118">
        <v>0.0032942779382255176</v>
      </c>
      <c r="D1057" s="84" t="s">
        <v>2566</v>
      </c>
      <c r="E1057" s="84" t="b">
        <v>0</v>
      </c>
      <c r="F1057" s="84" t="b">
        <v>0</v>
      </c>
      <c r="G1057" s="84" t="b">
        <v>0</v>
      </c>
    </row>
    <row r="1058" spans="1:7" ht="15">
      <c r="A1058" s="84" t="s">
        <v>3852</v>
      </c>
      <c r="B1058" s="84">
        <v>2</v>
      </c>
      <c r="C1058" s="118">
        <v>0.003987097260812355</v>
      </c>
      <c r="D1058" s="84" t="s">
        <v>2566</v>
      </c>
      <c r="E1058" s="84" t="b">
        <v>0</v>
      </c>
      <c r="F1058" s="84" t="b">
        <v>0</v>
      </c>
      <c r="G1058" s="84" t="b">
        <v>0</v>
      </c>
    </row>
    <row r="1059" spans="1:7" ht="15">
      <c r="A1059" s="84" t="s">
        <v>3849</v>
      </c>
      <c r="B1059" s="84">
        <v>2</v>
      </c>
      <c r="C1059" s="118">
        <v>0.0032942779382255176</v>
      </c>
      <c r="D1059" s="84" t="s">
        <v>2566</v>
      </c>
      <c r="E1059" s="84" t="b">
        <v>0</v>
      </c>
      <c r="F1059" s="84" t="b">
        <v>0</v>
      </c>
      <c r="G1059" s="84" t="b">
        <v>0</v>
      </c>
    </row>
    <row r="1060" spans="1:7" ht="15">
      <c r="A1060" s="84" t="s">
        <v>3850</v>
      </c>
      <c r="B1060" s="84">
        <v>2</v>
      </c>
      <c r="C1060" s="118">
        <v>0.0032942779382255176</v>
      </c>
      <c r="D1060" s="84" t="s">
        <v>2566</v>
      </c>
      <c r="E1060" s="84" t="b">
        <v>0</v>
      </c>
      <c r="F1060" s="84" t="b">
        <v>0</v>
      </c>
      <c r="G1060" s="84" t="b">
        <v>0</v>
      </c>
    </row>
    <row r="1061" spans="1:7" ht="15">
      <c r="A1061" s="84" t="s">
        <v>3851</v>
      </c>
      <c r="B1061" s="84">
        <v>2</v>
      </c>
      <c r="C1061" s="118">
        <v>0.0032942779382255176</v>
      </c>
      <c r="D1061" s="84" t="s">
        <v>2566</v>
      </c>
      <c r="E1061" s="84" t="b">
        <v>0</v>
      </c>
      <c r="F1061" s="84" t="b">
        <v>0</v>
      </c>
      <c r="G1061" s="84" t="b">
        <v>0</v>
      </c>
    </row>
    <row r="1062" spans="1:7" ht="15">
      <c r="A1062" s="84" t="s">
        <v>1469</v>
      </c>
      <c r="B1062" s="84">
        <v>40</v>
      </c>
      <c r="C1062" s="118">
        <v>0.010809317417973634</v>
      </c>
      <c r="D1062" s="84" t="s">
        <v>2567</v>
      </c>
      <c r="E1062" s="84" t="b">
        <v>0</v>
      </c>
      <c r="F1062" s="84" t="b">
        <v>0</v>
      </c>
      <c r="G1062" s="84" t="b">
        <v>0</v>
      </c>
    </row>
    <row r="1063" spans="1:7" ht="15">
      <c r="A1063" s="84" t="s">
        <v>2734</v>
      </c>
      <c r="B1063" s="84">
        <v>19</v>
      </c>
      <c r="C1063" s="118">
        <v>0.008670184234386919</v>
      </c>
      <c r="D1063" s="84" t="s">
        <v>2567</v>
      </c>
      <c r="E1063" s="84" t="b">
        <v>0</v>
      </c>
      <c r="F1063" s="84" t="b">
        <v>0</v>
      </c>
      <c r="G1063" s="84" t="b">
        <v>0</v>
      </c>
    </row>
    <row r="1064" spans="1:7" ht="15">
      <c r="A1064" s="84" t="s">
        <v>2733</v>
      </c>
      <c r="B1064" s="84">
        <v>17</v>
      </c>
      <c r="C1064" s="118">
        <v>0.008879363252465638</v>
      </c>
      <c r="D1064" s="84" t="s">
        <v>2567</v>
      </c>
      <c r="E1064" s="84" t="b">
        <v>0</v>
      </c>
      <c r="F1064" s="84" t="b">
        <v>0</v>
      </c>
      <c r="G1064" s="84" t="b">
        <v>0</v>
      </c>
    </row>
    <row r="1065" spans="1:7" ht="15">
      <c r="A1065" s="84" t="s">
        <v>303</v>
      </c>
      <c r="B1065" s="84">
        <v>13</v>
      </c>
      <c r="C1065" s="118">
        <v>0.008859189286021425</v>
      </c>
      <c r="D1065" s="84" t="s">
        <v>2567</v>
      </c>
      <c r="E1065" s="84" t="b">
        <v>0</v>
      </c>
      <c r="F1065" s="84" t="b">
        <v>0</v>
      </c>
      <c r="G1065" s="84" t="b">
        <v>0</v>
      </c>
    </row>
    <row r="1066" spans="1:7" ht="15">
      <c r="A1066" s="84" t="s">
        <v>306</v>
      </c>
      <c r="B1066" s="84">
        <v>8</v>
      </c>
      <c r="C1066" s="118">
        <v>0.007756217155494994</v>
      </c>
      <c r="D1066" s="84" t="s">
        <v>2567</v>
      </c>
      <c r="E1066" s="84" t="b">
        <v>0</v>
      </c>
      <c r="F1066" s="84" t="b">
        <v>0</v>
      </c>
      <c r="G1066" s="84" t="b">
        <v>0</v>
      </c>
    </row>
    <row r="1067" spans="1:7" ht="15">
      <c r="A1067" s="84" t="s">
        <v>2745</v>
      </c>
      <c r="B1067" s="84">
        <v>8</v>
      </c>
      <c r="C1067" s="118">
        <v>0.007756217155494994</v>
      </c>
      <c r="D1067" s="84" t="s">
        <v>2567</v>
      </c>
      <c r="E1067" s="84" t="b">
        <v>0</v>
      </c>
      <c r="F1067" s="84" t="b">
        <v>0</v>
      </c>
      <c r="G1067" s="84" t="b">
        <v>0</v>
      </c>
    </row>
    <row r="1068" spans="1:7" ht="15">
      <c r="A1068" s="84" t="s">
        <v>2746</v>
      </c>
      <c r="B1068" s="84">
        <v>5</v>
      </c>
      <c r="C1068" s="118">
        <v>0.006241897898795879</v>
      </c>
      <c r="D1068" s="84" t="s">
        <v>2567</v>
      </c>
      <c r="E1068" s="84" t="b">
        <v>0</v>
      </c>
      <c r="F1068" s="84" t="b">
        <v>0</v>
      </c>
      <c r="G1068" s="84" t="b">
        <v>0</v>
      </c>
    </row>
    <row r="1069" spans="1:7" ht="15">
      <c r="A1069" s="84" t="s">
        <v>674</v>
      </c>
      <c r="B1069" s="84">
        <v>5</v>
      </c>
      <c r="C1069" s="118">
        <v>0.006241897898795879</v>
      </c>
      <c r="D1069" s="84" t="s">
        <v>2567</v>
      </c>
      <c r="E1069" s="84" t="b">
        <v>0</v>
      </c>
      <c r="F1069" s="84" t="b">
        <v>0</v>
      </c>
      <c r="G1069" s="84" t="b">
        <v>0</v>
      </c>
    </row>
    <row r="1070" spans="1:7" ht="15">
      <c r="A1070" s="84" t="s">
        <v>2747</v>
      </c>
      <c r="B1070" s="84">
        <v>5</v>
      </c>
      <c r="C1070" s="118">
        <v>0.006241897898795879</v>
      </c>
      <c r="D1070" s="84" t="s">
        <v>2567</v>
      </c>
      <c r="E1070" s="84" t="b">
        <v>0</v>
      </c>
      <c r="F1070" s="84" t="b">
        <v>0</v>
      </c>
      <c r="G1070" s="84" t="b">
        <v>0</v>
      </c>
    </row>
    <row r="1071" spans="1:7" ht="15">
      <c r="A1071" s="84" t="s">
        <v>2748</v>
      </c>
      <c r="B1071" s="84">
        <v>5</v>
      </c>
      <c r="C1071" s="118">
        <v>0.006241897898795879</v>
      </c>
      <c r="D1071" s="84" t="s">
        <v>2567</v>
      </c>
      <c r="E1071" s="84" t="b">
        <v>0</v>
      </c>
      <c r="F1071" s="84" t="b">
        <v>0</v>
      </c>
      <c r="G1071" s="84" t="b">
        <v>0</v>
      </c>
    </row>
    <row r="1072" spans="1:7" ht="15">
      <c r="A1072" s="84" t="s">
        <v>3401</v>
      </c>
      <c r="B1072" s="84">
        <v>5</v>
      </c>
      <c r="C1072" s="118">
        <v>0.006241897898795879</v>
      </c>
      <c r="D1072" s="84" t="s">
        <v>2567</v>
      </c>
      <c r="E1072" s="84" t="b">
        <v>0</v>
      </c>
      <c r="F1072" s="84" t="b">
        <v>0</v>
      </c>
      <c r="G1072" s="84" t="b">
        <v>0</v>
      </c>
    </row>
    <row r="1073" spans="1:7" ht="15">
      <c r="A1073" s="84" t="s">
        <v>3402</v>
      </c>
      <c r="B1073" s="84">
        <v>5</v>
      </c>
      <c r="C1073" s="118">
        <v>0.006241897898795879</v>
      </c>
      <c r="D1073" s="84" t="s">
        <v>2567</v>
      </c>
      <c r="E1073" s="84" t="b">
        <v>0</v>
      </c>
      <c r="F1073" s="84" t="b">
        <v>0</v>
      </c>
      <c r="G1073" s="84" t="b">
        <v>0</v>
      </c>
    </row>
    <row r="1074" spans="1:7" ht="15">
      <c r="A1074" s="84" t="s">
        <v>3403</v>
      </c>
      <c r="B1074" s="84">
        <v>5</v>
      </c>
      <c r="C1074" s="118">
        <v>0.006241897898795879</v>
      </c>
      <c r="D1074" s="84" t="s">
        <v>2567</v>
      </c>
      <c r="E1074" s="84" t="b">
        <v>0</v>
      </c>
      <c r="F1074" s="84" t="b">
        <v>0</v>
      </c>
      <c r="G1074" s="84" t="b">
        <v>0</v>
      </c>
    </row>
    <row r="1075" spans="1:7" ht="15">
      <c r="A1075" s="84" t="s">
        <v>3404</v>
      </c>
      <c r="B1075" s="84">
        <v>5</v>
      </c>
      <c r="C1075" s="118">
        <v>0.006241897898795879</v>
      </c>
      <c r="D1075" s="84" t="s">
        <v>2567</v>
      </c>
      <c r="E1075" s="84" t="b">
        <v>0</v>
      </c>
      <c r="F1075" s="84" t="b">
        <v>0</v>
      </c>
      <c r="G1075" s="84" t="b">
        <v>0</v>
      </c>
    </row>
    <row r="1076" spans="1:7" ht="15">
      <c r="A1076" s="84" t="s">
        <v>3324</v>
      </c>
      <c r="B1076" s="84">
        <v>5</v>
      </c>
      <c r="C1076" s="118">
        <v>0.006241897898795879</v>
      </c>
      <c r="D1076" s="84" t="s">
        <v>2567</v>
      </c>
      <c r="E1076" s="84" t="b">
        <v>0</v>
      </c>
      <c r="F1076" s="84" t="b">
        <v>0</v>
      </c>
      <c r="G1076" s="84" t="b">
        <v>0</v>
      </c>
    </row>
    <row r="1077" spans="1:7" ht="15">
      <c r="A1077" s="84" t="s">
        <v>3405</v>
      </c>
      <c r="B1077" s="84">
        <v>5</v>
      </c>
      <c r="C1077" s="118">
        <v>0.006241897898795879</v>
      </c>
      <c r="D1077" s="84" t="s">
        <v>2567</v>
      </c>
      <c r="E1077" s="84" t="b">
        <v>0</v>
      </c>
      <c r="F1077" s="84" t="b">
        <v>0</v>
      </c>
      <c r="G1077" s="84" t="b">
        <v>0</v>
      </c>
    </row>
    <row r="1078" spans="1:7" ht="15">
      <c r="A1078" s="84" t="s">
        <v>3406</v>
      </c>
      <c r="B1078" s="84">
        <v>5</v>
      </c>
      <c r="C1078" s="118">
        <v>0.006241897898795879</v>
      </c>
      <c r="D1078" s="84" t="s">
        <v>2567</v>
      </c>
      <c r="E1078" s="84" t="b">
        <v>0</v>
      </c>
      <c r="F1078" s="84" t="b">
        <v>0</v>
      </c>
      <c r="G1078" s="84" t="b">
        <v>0</v>
      </c>
    </row>
    <row r="1079" spans="1:7" ht="15">
      <c r="A1079" s="84" t="s">
        <v>3407</v>
      </c>
      <c r="B1079" s="84">
        <v>5</v>
      </c>
      <c r="C1079" s="118">
        <v>0.006241897898795879</v>
      </c>
      <c r="D1079" s="84" t="s">
        <v>2567</v>
      </c>
      <c r="E1079" s="84" t="b">
        <v>0</v>
      </c>
      <c r="F1079" s="84" t="b">
        <v>0</v>
      </c>
      <c r="G1079" s="84" t="b">
        <v>0</v>
      </c>
    </row>
    <row r="1080" spans="1:7" ht="15">
      <c r="A1080" s="84" t="s">
        <v>3408</v>
      </c>
      <c r="B1080" s="84">
        <v>5</v>
      </c>
      <c r="C1080" s="118">
        <v>0.006241897898795879</v>
      </c>
      <c r="D1080" s="84" t="s">
        <v>2567</v>
      </c>
      <c r="E1080" s="84" t="b">
        <v>0</v>
      </c>
      <c r="F1080" s="84" t="b">
        <v>0</v>
      </c>
      <c r="G1080" s="84" t="b">
        <v>0</v>
      </c>
    </row>
    <row r="1081" spans="1:7" ht="15">
      <c r="A1081" s="84" t="s">
        <v>3409</v>
      </c>
      <c r="B1081" s="84">
        <v>5</v>
      </c>
      <c r="C1081" s="118">
        <v>0.006241897898795879</v>
      </c>
      <c r="D1081" s="84" t="s">
        <v>2567</v>
      </c>
      <c r="E1081" s="84" t="b">
        <v>0</v>
      </c>
      <c r="F1081" s="84" t="b">
        <v>0</v>
      </c>
      <c r="G1081" s="84" t="b">
        <v>0</v>
      </c>
    </row>
    <row r="1082" spans="1:7" ht="15">
      <c r="A1082" s="84" t="s">
        <v>3350</v>
      </c>
      <c r="B1082" s="84">
        <v>4</v>
      </c>
      <c r="C1082" s="118">
        <v>0.005523081231649033</v>
      </c>
      <c r="D1082" s="84" t="s">
        <v>2567</v>
      </c>
      <c r="E1082" s="84" t="b">
        <v>0</v>
      </c>
      <c r="F1082" s="84" t="b">
        <v>0</v>
      </c>
      <c r="G1082" s="84" t="b">
        <v>0</v>
      </c>
    </row>
    <row r="1083" spans="1:7" ht="15">
      <c r="A1083" s="84" t="s">
        <v>3309</v>
      </c>
      <c r="B1083" s="84">
        <v>4</v>
      </c>
      <c r="C1083" s="118">
        <v>0.005523081231649033</v>
      </c>
      <c r="D1083" s="84" t="s">
        <v>2567</v>
      </c>
      <c r="E1083" s="84" t="b">
        <v>0</v>
      </c>
      <c r="F1083" s="84" t="b">
        <v>0</v>
      </c>
      <c r="G1083" s="84" t="b">
        <v>0</v>
      </c>
    </row>
    <row r="1084" spans="1:7" ht="15">
      <c r="A1084" s="84" t="s">
        <v>3330</v>
      </c>
      <c r="B1084" s="84">
        <v>4</v>
      </c>
      <c r="C1084" s="118">
        <v>0.00620580656830641</v>
      </c>
      <c r="D1084" s="84" t="s">
        <v>2567</v>
      </c>
      <c r="E1084" s="84" t="b">
        <v>0</v>
      </c>
      <c r="F1084" s="84" t="b">
        <v>0</v>
      </c>
      <c r="G1084" s="84" t="b">
        <v>0</v>
      </c>
    </row>
    <row r="1085" spans="1:7" ht="15">
      <c r="A1085" s="84" t="s">
        <v>312</v>
      </c>
      <c r="B1085" s="84">
        <v>4</v>
      </c>
      <c r="C1085" s="118">
        <v>0.005523081231649033</v>
      </c>
      <c r="D1085" s="84" t="s">
        <v>2567</v>
      </c>
      <c r="E1085" s="84" t="b">
        <v>0</v>
      </c>
      <c r="F1085" s="84" t="b">
        <v>0</v>
      </c>
      <c r="G1085" s="84" t="b">
        <v>0</v>
      </c>
    </row>
    <row r="1086" spans="1:7" ht="15">
      <c r="A1086" s="84" t="s">
        <v>3304</v>
      </c>
      <c r="B1086" s="84">
        <v>4</v>
      </c>
      <c r="C1086" s="118">
        <v>0.00620580656830641</v>
      </c>
      <c r="D1086" s="84" t="s">
        <v>2567</v>
      </c>
      <c r="E1086" s="84" t="b">
        <v>0</v>
      </c>
      <c r="F1086" s="84" t="b">
        <v>0</v>
      </c>
      <c r="G1086" s="84" t="b">
        <v>0</v>
      </c>
    </row>
    <row r="1087" spans="1:7" ht="15">
      <c r="A1087" s="84" t="s">
        <v>3332</v>
      </c>
      <c r="B1087" s="84">
        <v>4</v>
      </c>
      <c r="C1087" s="118">
        <v>0.005523081231649033</v>
      </c>
      <c r="D1087" s="84" t="s">
        <v>2567</v>
      </c>
      <c r="E1087" s="84" t="b">
        <v>0</v>
      </c>
      <c r="F1087" s="84" t="b">
        <v>0</v>
      </c>
      <c r="G1087" s="84" t="b">
        <v>0</v>
      </c>
    </row>
    <row r="1088" spans="1:7" ht="15">
      <c r="A1088" s="84" t="s">
        <v>3357</v>
      </c>
      <c r="B1088" s="84">
        <v>4</v>
      </c>
      <c r="C1088" s="118">
        <v>0.005523081231649033</v>
      </c>
      <c r="D1088" s="84" t="s">
        <v>2567</v>
      </c>
      <c r="E1088" s="84" t="b">
        <v>0</v>
      </c>
      <c r="F1088" s="84" t="b">
        <v>0</v>
      </c>
      <c r="G1088" s="84" t="b">
        <v>0</v>
      </c>
    </row>
    <row r="1089" spans="1:7" ht="15">
      <c r="A1089" s="84" t="s">
        <v>3311</v>
      </c>
      <c r="B1089" s="84">
        <v>4</v>
      </c>
      <c r="C1089" s="118">
        <v>0.005523081231649033</v>
      </c>
      <c r="D1089" s="84" t="s">
        <v>2567</v>
      </c>
      <c r="E1089" s="84" t="b">
        <v>0</v>
      </c>
      <c r="F1089" s="84" t="b">
        <v>0</v>
      </c>
      <c r="G1089" s="84" t="b">
        <v>0</v>
      </c>
    </row>
    <row r="1090" spans="1:7" ht="15">
      <c r="A1090" s="84" t="s">
        <v>3358</v>
      </c>
      <c r="B1090" s="84">
        <v>4</v>
      </c>
      <c r="C1090" s="118">
        <v>0.005523081231649033</v>
      </c>
      <c r="D1090" s="84" t="s">
        <v>2567</v>
      </c>
      <c r="E1090" s="84" t="b">
        <v>0</v>
      </c>
      <c r="F1090" s="84" t="b">
        <v>0</v>
      </c>
      <c r="G1090" s="84" t="b">
        <v>0</v>
      </c>
    </row>
    <row r="1091" spans="1:7" ht="15">
      <c r="A1091" s="84" t="s">
        <v>3359</v>
      </c>
      <c r="B1091" s="84">
        <v>4</v>
      </c>
      <c r="C1091" s="118">
        <v>0.005523081231649033</v>
      </c>
      <c r="D1091" s="84" t="s">
        <v>2567</v>
      </c>
      <c r="E1091" s="84" t="b">
        <v>0</v>
      </c>
      <c r="F1091" s="84" t="b">
        <v>0</v>
      </c>
      <c r="G1091" s="84" t="b">
        <v>0</v>
      </c>
    </row>
    <row r="1092" spans="1:7" ht="15">
      <c r="A1092" s="84" t="s">
        <v>3360</v>
      </c>
      <c r="B1092" s="84">
        <v>4</v>
      </c>
      <c r="C1092" s="118">
        <v>0.005523081231649033</v>
      </c>
      <c r="D1092" s="84" t="s">
        <v>2567</v>
      </c>
      <c r="E1092" s="84" t="b">
        <v>0</v>
      </c>
      <c r="F1092" s="84" t="b">
        <v>0</v>
      </c>
      <c r="G1092" s="84" t="b">
        <v>0</v>
      </c>
    </row>
    <row r="1093" spans="1:7" ht="15">
      <c r="A1093" s="84" t="s">
        <v>3361</v>
      </c>
      <c r="B1093" s="84">
        <v>4</v>
      </c>
      <c r="C1093" s="118">
        <v>0.005523081231649033</v>
      </c>
      <c r="D1093" s="84" t="s">
        <v>2567</v>
      </c>
      <c r="E1093" s="84" t="b">
        <v>0</v>
      </c>
      <c r="F1093" s="84" t="b">
        <v>0</v>
      </c>
      <c r="G1093" s="84" t="b">
        <v>0</v>
      </c>
    </row>
    <row r="1094" spans="1:7" ht="15">
      <c r="A1094" s="84" t="s">
        <v>3362</v>
      </c>
      <c r="B1094" s="84">
        <v>4</v>
      </c>
      <c r="C1094" s="118">
        <v>0.005523081231649033</v>
      </c>
      <c r="D1094" s="84" t="s">
        <v>2567</v>
      </c>
      <c r="E1094" s="84" t="b">
        <v>0</v>
      </c>
      <c r="F1094" s="84" t="b">
        <v>0</v>
      </c>
      <c r="G1094" s="84" t="b">
        <v>0</v>
      </c>
    </row>
    <row r="1095" spans="1:7" ht="15">
      <c r="A1095" s="84" t="s">
        <v>3325</v>
      </c>
      <c r="B1095" s="84">
        <v>4</v>
      </c>
      <c r="C1095" s="118">
        <v>0.005523081231649033</v>
      </c>
      <c r="D1095" s="84" t="s">
        <v>2567</v>
      </c>
      <c r="E1095" s="84" t="b">
        <v>0</v>
      </c>
      <c r="F1095" s="84" t="b">
        <v>0</v>
      </c>
      <c r="G1095" s="84" t="b">
        <v>0</v>
      </c>
    </row>
    <row r="1096" spans="1:7" ht="15">
      <c r="A1096" s="84" t="s">
        <v>3363</v>
      </c>
      <c r="B1096" s="84">
        <v>4</v>
      </c>
      <c r="C1096" s="118">
        <v>0.005523081231649033</v>
      </c>
      <c r="D1096" s="84" t="s">
        <v>2567</v>
      </c>
      <c r="E1096" s="84" t="b">
        <v>0</v>
      </c>
      <c r="F1096" s="84" t="b">
        <v>0</v>
      </c>
      <c r="G1096" s="84" t="b">
        <v>0</v>
      </c>
    </row>
    <row r="1097" spans="1:7" ht="15">
      <c r="A1097" s="84" t="s">
        <v>3364</v>
      </c>
      <c r="B1097" s="84">
        <v>4</v>
      </c>
      <c r="C1097" s="118">
        <v>0.005523081231649033</v>
      </c>
      <c r="D1097" s="84" t="s">
        <v>2567</v>
      </c>
      <c r="E1097" s="84" t="b">
        <v>0</v>
      </c>
      <c r="F1097" s="84" t="b">
        <v>0</v>
      </c>
      <c r="G1097" s="84" t="b">
        <v>0</v>
      </c>
    </row>
    <row r="1098" spans="1:7" ht="15">
      <c r="A1098" s="84" t="s">
        <v>3365</v>
      </c>
      <c r="B1098" s="84">
        <v>4</v>
      </c>
      <c r="C1098" s="118">
        <v>0.005523081231649033</v>
      </c>
      <c r="D1098" s="84" t="s">
        <v>2567</v>
      </c>
      <c r="E1098" s="84" t="b">
        <v>0</v>
      </c>
      <c r="F1098" s="84" t="b">
        <v>0</v>
      </c>
      <c r="G1098" s="84" t="b">
        <v>0</v>
      </c>
    </row>
    <row r="1099" spans="1:7" ht="15">
      <c r="A1099" s="84" t="s">
        <v>2741</v>
      </c>
      <c r="B1099" s="84">
        <v>3</v>
      </c>
      <c r="C1099" s="118">
        <v>0.0046543549262298076</v>
      </c>
      <c r="D1099" s="84" t="s">
        <v>2567</v>
      </c>
      <c r="E1099" s="84" t="b">
        <v>0</v>
      </c>
      <c r="F1099" s="84" t="b">
        <v>0</v>
      </c>
      <c r="G1099" s="84" t="b">
        <v>0</v>
      </c>
    </row>
    <row r="1100" spans="1:7" ht="15">
      <c r="A1100" s="84" t="s">
        <v>3295</v>
      </c>
      <c r="B1100" s="84">
        <v>3</v>
      </c>
      <c r="C1100" s="118">
        <v>0.0046543549262298076</v>
      </c>
      <c r="D1100" s="84" t="s">
        <v>2567</v>
      </c>
      <c r="E1100" s="84" t="b">
        <v>0</v>
      </c>
      <c r="F1100" s="84" t="b">
        <v>0</v>
      </c>
      <c r="G1100" s="84" t="b">
        <v>0</v>
      </c>
    </row>
    <row r="1101" spans="1:7" ht="15">
      <c r="A1101" s="84" t="s">
        <v>2787</v>
      </c>
      <c r="B1101" s="84">
        <v>3</v>
      </c>
      <c r="C1101" s="118">
        <v>0.0046543549262298076</v>
      </c>
      <c r="D1101" s="84" t="s">
        <v>2567</v>
      </c>
      <c r="E1101" s="84" t="b">
        <v>0</v>
      </c>
      <c r="F1101" s="84" t="b">
        <v>0</v>
      </c>
      <c r="G1101" s="84" t="b">
        <v>0</v>
      </c>
    </row>
    <row r="1102" spans="1:7" ht="15">
      <c r="A1102" s="84" t="s">
        <v>2768</v>
      </c>
      <c r="B1102" s="84">
        <v>3</v>
      </c>
      <c r="C1102" s="118">
        <v>0.0046543549262298076</v>
      </c>
      <c r="D1102" s="84" t="s">
        <v>2567</v>
      </c>
      <c r="E1102" s="84" t="b">
        <v>0</v>
      </c>
      <c r="F1102" s="84" t="b">
        <v>0</v>
      </c>
      <c r="G1102" s="84" t="b">
        <v>0</v>
      </c>
    </row>
    <row r="1103" spans="1:7" ht="15">
      <c r="A1103" s="84" t="s">
        <v>2793</v>
      </c>
      <c r="B1103" s="84">
        <v>3</v>
      </c>
      <c r="C1103" s="118">
        <v>0.0046543549262298076</v>
      </c>
      <c r="D1103" s="84" t="s">
        <v>2567</v>
      </c>
      <c r="E1103" s="84" t="b">
        <v>0</v>
      </c>
      <c r="F1103" s="84" t="b">
        <v>0</v>
      </c>
      <c r="G1103" s="84" t="b">
        <v>0</v>
      </c>
    </row>
    <row r="1104" spans="1:7" ht="15">
      <c r="A1104" s="84" t="s">
        <v>308</v>
      </c>
      <c r="B1104" s="84">
        <v>3</v>
      </c>
      <c r="C1104" s="118">
        <v>0.0046543549262298076</v>
      </c>
      <c r="D1104" s="84" t="s">
        <v>2567</v>
      </c>
      <c r="E1104" s="84" t="b">
        <v>0</v>
      </c>
      <c r="F1104" s="84" t="b">
        <v>0</v>
      </c>
      <c r="G1104" s="84" t="b">
        <v>0</v>
      </c>
    </row>
    <row r="1105" spans="1:7" ht="15">
      <c r="A1105" s="84" t="s">
        <v>3440</v>
      </c>
      <c r="B1105" s="84">
        <v>3</v>
      </c>
      <c r="C1105" s="118">
        <v>0.0046543549262298076</v>
      </c>
      <c r="D1105" s="84" t="s">
        <v>2567</v>
      </c>
      <c r="E1105" s="84" t="b">
        <v>0</v>
      </c>
      <c r="F1105" s="84" t="b">
        <v>0</v>
      </c>
      <c r="G1105" s="84" t="b">
        <v>0</v>
      </c>
    </row>
    <row r="1106" spans="1:7" ht="15">
      <c r="A1106" s="84" t="s">
        <v>3318</v>
      </c>
      <c r="B1106" s="84">
        <v>3</v>
      </c>
      <c r="C1106" s="118">
        <v>0.0046543549262298076</v>
      </c>
      <c r="D1106" s="84" t="s">
        <v>2567</v>
      </c>
      <c r="E1106" s="84" t="b">
        <v>0</v>
      </c>
      <c r="F1106" s="84" t="b">
        <v>0</v>
      </c>
      <c r="G1106" s="84" t="b">
        <v>0</v>
      </c>
    </row>
    <row r="1107" spans="1:7" ht="15">
      <c r="A1107" s="84" t="s">
        <v>3313</v>
      </c>
      <c r="B1107" s="84">
        <v>3</v>
      </c>
      <c r="C1107" s="118">
        <v>0.0046543549262298076</v>
      </c>
      <c r="D1107" s="84" t="s">
        <v>2567</v>
      </c>
      <c r="E1107" s="84" t="b">
        <v>0</v>
      </c>
      <c r="F1107" s="84" t="b">
        <v>0</v>
      </c>
      <c r="G1107" s="84" t="b">
        <v>0</v>
      </c>
    </row>
    <row r="1108" spans="1:7" ht="15">
      <c r="A1108" s="84" t="s">
        <v>3314</v>
      </c>
      <c r="B1108" s="84">
        <v>3</v>
      </c>
      <c r="C1108" s="118">
        <v>0.0046543549262298076</v>
      </c>
      <c r="D1108" s="84" t="s">
        <v>2567</v>
      </c>
      <c r="E1108" s="84" t="b">
        <v>0</v>
      </c>
      <c r="F1108" s="84" t="b">
        <v>0</v>
      </c>
      <c r="G1108" s="84" t="b">
        <v>0</v>
      </c>
    </row>
    <row r="1109" spans="1:7" ht="15">
      <c r="A1109" s="84" t="s">
        <v>3315</v>
      </c>
      <c r="B1109" s="84">
        <v>3</v>
      </c>
      <c r="C1109" s="118">
        <v>0.0046543549262298076</v>
      </c>
      <c r="D1109" s="84" t="s">
        <v>2567</v>
      </c>
      <c r="E1109" s="84" t="b">
        <v>0</v>
      </c>
      <c r="F1109" s="84" t="b">
        <v>0</v>
      </c>
      <c r="G1109" s="84" t="b">
        <v>0</v>
      </c>
    </row>
    <row r="1110" spans="1:7" ht="15">
      <c r="A1110" s="84" t="s">
        <v>3316</v>
      </c>
      <c r="B1110" s="84">
        <v>3</v>
      </c>
      <c r="C1110" s="118">
        <v>0.0046543549262298076</v>
      </c>
      <c r="D1110" s="84" t="s">
        <v>2567</v>
      </c>
      <c r="E1110" s="84" t="b">
        <v>0</v>
      </c>
      <c r="F1110" s="84" t="b">
        <v>0</v>
      </c>
      <c r="G1110" s="84" t="b">
        <v>0</v>
      </c>
    </row>
    <row r="1111" spans="1:7" ht="15">
      <c r="A1111" s="84" t="s">
        <v>3317</v>
      </c>
      <c r="B1111" s="84">
        <v>3</v>
      </c>
      <c r="C1111" s="118">
        <v>0.0046543549262298076</v>
      </c>
      <c r="D1111" s="84" t="s">
        <v>2567</v>
      </c>
      <c r="E1111" s="84" t="b">
        <v>0</v>
      </c>
      <c r="F1111" s="84" t="b">
        <v>0</v>
      </c>
      <c r="G1111" s="84" t="b">
        <v>0</v>
      </c>
    </row>
    <row r="1112" spans="1:7" ht="15">
      <c r="A1112" s="84" t="s">
        <v>3319</v>
      </c>
      <c r="B1112" s="84">
        <v>3</v>
      </c>
      <c r="C1112" s="118">
        <v>0.0046543549262298076</v>
      </c>
      <c r="D1112" s="84" t="s">
        <v>2567</v>
      </c>
      <c r="E1112" s="84" t="b">
        <v>0</v>
      </c>
      <c r="F1112" s="84" t="b">
        <v>0</v>
      </c>
      <c r="G1112" s="84" t="b">
        <v>0</v>
      </c>
    </row>
    <row r="1113" spans="1:7" ht="15">
      <c r="A1113" s="84" t="s">
        <v>3326</v>
      </c>
      <c r="B1113" s="84">
        <v>3</v>
      </c>
      <c r="C1113" s="118">
        <v>0.0046543549262298076</v>
      </c>
      <c r="D1113" s="84" t="s">
        <v>2567</v>
      </c>
      <c r="E1113" s="84" t="b">
        <v>0</v>
      </c>
      <c r="F1113" s="84" t="b">
        <v>0</v>
      </c>
      <c r="G1113" s="84" t="b">
        <v>0</v>
      </c>
    </row>
    <row r="1114" spans="1:7" ht="15">
      <c r="A1114" s="84" t="s">
        <v>3296</v>
      </c>
      <c r="B1114" s="84">
        <v>3</v>
      </c>
      <c r="C1114" s="118">
        <v>0.0046543549262298076</v>
      </c>
      <c r="D1114" s="84" t="s">
        <v>2567</v>
      </c>
      <c r="E1114" s="84" t="b">
        <v>0</v>
      </c>
      <c r="F1114" s="84" t="b">
        <v>0</v>
      </c>
      <c r="G1114" s="84" t="b">
        <v>0</v>
      </c>
    </row>
    <row r="1115" spans="1:7" ht="15">
      <c r="A1115" s="84" t="s">
        <v>3297</v>
      </c>
      <c r="B1115" s="84">
        <v>3</v>
      </c>
      <c r="C1115" s="118">
        <v>0.0046543549262298076</v>
      </c>
      <c r="D1115" s="84" t="s">
        <v>2567</v>
      </c>
      <c r="E1115" s="84" t="b">
        <v>0</v>
      </c>
      <c r="F1115" s="84" t="b">
        <v>0</v>
      </c>
      <c r="G1115" s="84" t="b">
        <v>0</v>
      </c>
    </row>
    <row r="1116" spans="1:7" ht="15">
      <c r="A1116" s="84" t="s">
        <v>3298</v>
      </c>
      <c r="B1116" s="84">
        <v>3</v>
      </c>
      <c r="C1116" s="118">
        <v>0.0046543549262298076</v>
      </c>
      <c r="D1116" s="84" t="s">
        <v>2567</v>
      </c>
      <c r="E1116" s="84" t="b">
        <v>0</v>
      </c>
      <c r="F1116" s="84" t="b">
        <v>0</v>
      </c>
      <c r="G1116" s="84" t="b">
        <v>0</v>
      </c>
    </row>
    <row r="1117" spans="1:7" ht="15">
      <c r="A1117" s="84" t="s">
        <v>309</v>
      </c>
      <c r="B1117" s="84">
        <v>3</v>
      </c>
      <c r="C1117" s="118">
        <v>0.0046543549262298076</v>
      </c>
      <c r="D1117" s="84" t="s">
        <v>2567</v>
      </c>
      <c r="E1117" s="84" t="b">
        <v>0</v>
      </c>
      <c r="F1117" s="84" t="b">
        <v>0</v>
      </c>
      <c r="G1117" s="84" t="b">
        <v>0</v>
      </c>
    </row>
    <row r="1118" spans="1:7" ht="15">
      <c r="A1118" s="84" t="s">
        <v>3431</v>
      </c>
      <c r="B1118" s="84">
        <v>3</v>
      </c>
      <c r="C1118" s="118">
        <v>0.0046543549262298076</v>
      </c>
      <c r="D1118" s="84" t="s">
        <v>2567</v>
      </c>
      <c r="E1118" s="84" t="b">
        <v>0</v>
      </c>
      <c r="F1118" s="84" t="b">
        <v>0</v>
      </c>
      <c r="G1118" s="84" t="b">
        <v>0</v>
      </c>
    </row>
    <row r="1119" spans="1:7" ht="15">
      <c r="A1119" s="84" t="s">
        <v>3520</v>
      </c>
      <c r="B1119" s="84">
        <v>2</v>
      </c>
      <c r="C1119" s="118">
        <v>0.0035840269427752846</v>
      </c>
      <c r="D1119" s="84" t="s">
        <v>2567</v>
      </c>
      <c r="E1119" s="84" t="b">
        <v>0</v>
      </c>
      <c r="F1119" s="84" t="b">
        <v>0</v>
      </c>
      <c r="G1119" s="84" t="b">
        <v>0</v>
      </c>
    </row>
    <row r="1120" spans="1:7" ht="15">
      <c r="A1120" s="84" t="s">
        <v>3521</v>
      </c>
      <c r="B1120" s="84">
        <v>2</v>
      </c>
      <c r="C1120" s="118">
        <v>0.0035840269427752846</v>
      </c>
      <c r="D1120" s="84" t="s">
        <v>2567</v>
      </c>
      <c r="E1120" s="84" t="b">
        <v>0</v>
      </c>
      <c r="F1120" s="84" t="b">
        <v>0</v>
      </c>
      <c r="G1120" s="84" t="b">
        <v>0</v>
      </c>
    </row>
    <row r="1121" spans="1:7" ht="15">
      <c r="A1121" s="84" t="s">
        <v>3522</v>
      </c>
      <c r="B1121" s="84">
        <v>2</v>
      </c>
      <c r="C1121" s="118">
        <v>0.0035840269427752846</v>
      </c>
      <c r="D1121" s="84" t="s">
        <v>2567</v>
      </c>
      <c r="E1121" s="84" t="b">
        <v>0</v>
      </c>
      <c r="F1121" s="84" t="b">
        <v>0</v>
      </c>
      <c r="G1121" s="84" t="b">
        <v>0</v>
      </c>
    </row>
    <row r="1122" spans="1:7" ht="15">
      <c r="A1122" s="84" t="s">
        <v>3523</v>
      </c>
      <c r="B1122" s="84">
        <v>2</v>
      </c>
      <c r="C1122" s="118">
        <v>0.0035840269427752846</v>
      </c>
      <c r="D1122" s="84" t="s">
        <v>2567</v>
      </c>
      <c r="E1122" s="84" t="b">
        <v>0</v>
      </c>
      <c r="F1122" s="84" t="b">
        <v>0</v>
      </c>
      <c r="G1122" s="84" t="b">
        <v>0</v>
      </c>
    </row>
    <row r="1123" spans="1:7" ht="15">
      <c r="A1123" s="84" t="s">
        <v>3524</v>
      </c>
      <c r="B1123" s="84">
        <v>2</v>
      </c>
      <c r="C1123" s="118">
        <v>0.0035840269427752846</v>
      </c>
      <c r="D1123" s="84" t="s">
        <v>2567</v>
      </c>
      <c r="E1123" s="84" t="b">
        <v>0</v>
      </c>
      <c r="F1123" s="84" t="b">
        <v>0</v>
      </c>
      <c r="G1123" s="84" t="b">
        <v>0</v>
      </c>
    </row>
    <row r="1124" spans="1:7" ht="15">
      <c r="A1124" s="84" t="s">
        <v>3348</v>
      </c>
      <c r="B1124" s="84">
        <v>2</v>
      </c>
      <c r="C1124" s="118">
        <v>0.0035840269427752846</v>
      </c>
      <c r="D1124" s="84" t="s">
        <v>2567</v>
      </c>
      <c r="E1124" s="84" t="b">
        <v>0</v>
      </c>
      <c r="F1124" s="84" t="b">
        <v>0</v>
      </c>
      <c r="G1124" s="84" t="b">
        <v>0</v>
      </c>
    </row>
    <row r="1125" spans="1:7" ht="15">
      <c r="A1125" s="84" t="s">
        <v>3525</v>
      </c>
      <c r="B1125" s="84">
        <v>2</v>
      </c>
      <c r="C1125" s="118">
        <v>0.0035840269427752846</v>
      </c>
      <c r="D1125" s="84" t="s">
        <v>2567</v>
      </c>
      <c r="E1125" s="84" t="b">
        <v>0</v>
      </c>
      <c r="F1125" s="84" t="b">
        <v>0</v>
      </c>
      <c r="G1125" s="84" t="b">
        <v>0</v>
      </c>
    </row>
    <row r="1126" spans="1:7" ht="15">
      <c r="A1126" s="84" t="s">
        <v>3698</v>
      </c>
      <c r="B1126" s="84">
        <v>2</v>
      </c>
      <c r="C1126" s="118">
        <v>0.004406513269726053</v>
      </c>
      <c r="D1126" s="84" t="s">
        <v>2567</v>
      </c>
      <c r="E1126" s="84" t="b">
        <v>0</v>
      </c>
      <c r="F1126" s="84" t="b">
        <v>0</v>
      </c>
      <c r="G1126" s="84" t="b">
        <v>0</v>
      </c>
    </row>
    <row r="1127" spans="1:7" ht="15">
      <c r="A1127" s="84" t="s">
        <v>3658</v>
      </c>
      <c r="B1127" s="84">
        <v>2</v>
      </c>
      <c r="C1127" s="118">
        <v>0.004406513269726053</v>
      </c>
      <c r="D1127" s="84" t="s">
        <v>2567</v>
      </c>
      <c r="E1127" s="84" t="b">
        <v>0</v>
      </c>
      <c r="F1127" s="84" t="b">
        <v>0</v>
      </c>
      <c r="G1127" s="84" t="b">
        <v>0</v>
      </c>
    </row>
    <row r="1128" spans="1:7" ht="15">
      <c r="A1128" s="84" t="s">
        <v>3303</v>
      </c>
      <c r="B1128" s="84">
        <v>2</v>
      </c>
      <c r="C1128" s="118">
        <v>0.0035840269427752846</v>
      </c>
      <c r="D1128" s="84" t="s">
        <v>2567</v>
      </c>
      <c r="E1128" s="84" t="b">
        <v>0</v>
      </c>
      <c r="F1128" s="84" t="b">
        <v>0</v>
      </c>
      <c r="G1128" s="84" t="b">
        <v>0</v>
      </c>
    </row>
    <row r="1129" spans="1:7" ht="15">
      <c r="A1129" s="84" t="s">
        <v>3547</v>
      </c>
      <c r="B1129" s="84">
        <v>2</v>
      </c>
      <c r="C1129" s="118">
        <v>0.0035840269427752846</v>
      </c>
      <c r="D1129" s="84" t="s">
        <v>2567</v>
      </c>
      <c r="E1129" s="84" t="b">
        <v>0</v>
      </c>
      <c r="F1129" s="84" t="b">
        <v>0</v>
      </c>
      <c r="G1129" s="84" t="b">
        <v>0</v>
      </c>
    </row>
    <row r="1130" spans="1:7" ht="15">
      <c r="A1130" s="84" t="s">
        <v>3495</v>
      </c>
      <c r="B1130" s="84">
        <v>2</v>
      </c>
      <c r="C1130" s="118">
        <v>0.0035840269427752846</v>
      </c>
      <c r="D1130" s="84" t="s">
        <v>2567</v>
      </c>
      <c r="E1130" s="84" t="b">
        <v>0</v>
      </c>
      <c r="F1130" s="84" t="b">
        <v>0</v>
      </c>
      <c r="G1130" s="84" t="b">
        <v>0</v>
      </c>
    </row>
    <row r="1131" spans="1:7" ht="15">
      <c r="A1131" s="84" t="s">
        <v>3308</v>
      </c>
      <c r="B1131" s="84">
        <v>2</v>
      </c>
      <c r="C1131" s="118">
        <v>0.0035840269427752846</v>
      </c>
      <c r="D1131" s="84" t="s">
        <v>2567</v>
      </c>
      <c r="E1131" s="84" t="b">
        <v>0</v>
      </c>
      <c r="F1131" s="84" t="b">
        <v>0</v>
      </c>
      <c r="G1131" s="84" t="b">
        <v>0</v>
      </c>
    </row>
    <row r="1132" spans="1:7" ht="15">
      <c r="A1132" s="84" t="s">
        <v>3343</v>
      </c>
      <c r="B1132" s="84">
        <v>2</v>
      </c>
      <c r="C1132" s="118">
        <v>0.0035840269427752846</v>
      </c>
      <c r="D1132" s="84" t="s">
        <v>2567</v>
      </c>
      <c r="E1132" s="84" t="b">
        <v>0</v>
      </c>
      <c r="F1132" s="84" t="b">
        <v>0</v>
      </c>
      <c r="G1132" s="84" t="b">
        <v>0</v>
      </c>
    </row>
    <row r="1133" spans="1:7" ht="15">
      <c r="A1133" s="84" t="s">
        <v>3546</v>
      </c>
      <c r="B1133" s="84">
        <v>2</v>
      </c>
      <c r="C1133" s="118">
        <v>0.0035840269427752846</v>
      </c>
      <c r="D1133" s="84" t="s">
        <v>2567</v>
      </c>
      <c r="E1133" s="84" t="b">
        <v>0</v>
      </c>
      <c r="F1133" s="84" t="b">
        <v>0</v>
      </c>
      <c r="G1133" s="84" t="b">
        <v>0</v>
      </c>
    </row>
    <row r="1134" spans="1:7" ht="15">
      <c r="A1134" s="84" t="s">
        <v>3870</v>
      </c>
      <c r="B1134" s="84">
        <v>2</v>
      </c>
      <c r="C1134" s="118">
        <v>0.0035840269427752846</v>
      </c>
      <c r="D1134" s="84" t="s">
        <v>2567</v>
      </c>
      <c r="E1134" s="84" t="b">
        <v>0</v>
      </c>
      <c r="F1134" s="84" t="b">
        <v>0</v>
      </c>
      <c r="G1134" s="84" t="b">
        <v>0</v>
      </c>
    </row>
    <row r="1135" spans="1:7" ht="15">
      <c r="A1135" s="84" t="s">
        <v>3312</v>
      </c>
      <c r="B1135" s="84">
        <v>2</v>
      </c>
      <c r="C1135" s="118">
        <v>0.0035840269427752846</v>
      </c>
      <c r="D1135" s="84" t="s">
        <v>2567</v>
      </c>
      <c r="E1135" s="84" t="b">
        <v>0</v>
      </c>
      <c r="F1135" s="84" t="b">
        <v>0</v>
      </c>
      <c r="G1135" s="84" t="b">
        <v>0</v>
      </c>
    </row>
    <row r="1136" spans="1:7" ht="15">
      <c r="A1136" s="84" t="s">
        <v>3483</v>
      </c>
      <c r="B1136" s="84">
        <v>2</v>
      </c>
      <c r="C1136" s="118">
        <v>0.0035840269427752846</v>
      </c>
      <c r="D1136" s="84" t="s">
        <v>2567</v>
      </c>
      <c r="E1136" s="84" t="b">
        <v>0</v>
      </c>
      <c r="F1136" s="84" t="b">
        <v>0</v>
      </c>
      <c r="G1136" s="84" t="b">
        <v>0</v>
      </c>
    </row>
    <row r="1137" spans="1:7" ht="15">
      <c r="A1137" s="84" t="s">
        <v>307</v>
      </c>
      <c r="B1137" s="84">
        <v>2</v>
      </c>
      <c r="C1137" s="118">
        <v>0.0035840269427752846</v>
      </c>
      <c r="D1137" s="84" t="s">
        <v>2567</v>
      </c>
      <c r="E1137" s="84" t="b">
        <v>0</v>
      </c>
      <c r="F1137" s="84" t="b">
        <v>0</v>
      </c>
      <c r="G1137" s="84" t="b">
        <v>0</v>
      </c>
    </row>
    <row r="1138" spans="1:7" ht="15">
      <c r="A1138" s="84" t="s">
        <v>3335</v>
      </c>
      <c r="B1138" s="84">
        <v>2</v>
      </c>
      <c r="C1138" s="118">
        <v>0.0035840269427752846</v>
      </c>
      <c r="D1138" s="84" t="s">
        <v>2567</v>
      </c>
      <c r="E1138" s="84" t="b">
        <v>0</v>
      </c>
      <c r="F1138" s="84" t="b">
        <v>0</v>
      </c>
      <c r="G1138" s="84" t="b">
        <v>0</v>
      </c>
    </row>
    <row r="1139" spans="1:7" ht="15">
      <c r="A1139" s="84" t="s">
        <v>3336</v>
      </c>
      <c r="B1139" s="84">
        <v>2</v>
      </c>
      <c r="C1139" s="118">
        <v>0.0035840269427752846</v>
      </c>
      <c r="D1139" s="84" t="s">
        <v>2567</v>
      </c>
      <c r="E1139" s="84" t="b">
        <v>0</v>
      </c>
      <c r="F1139" s="84" t="b">
        <v>0</v>
      </c>
      <c r="G1139" s="84" t="b">
        <v>0</v>
      </c>
    </row>
    <row r="1140" spans="1:7" ht="15">
      <c r="A1140" s="84" t="s">
        <v>3337</v>
      </c>
      <c r="B1140" s="84">
        <v>2</v>
      </c>
      <c r="C1140" s="118">
        <v>0.0035840269427752846</v>
      </c>
      <c r="D1140" s="84" t="s">
        <v>2567</v>
      </c>
      <c r="E1140" s="84" t="b">
        <v>0</v>
      </c>
      <c r="F1140" s="84" t="b">
        <v>0</v>
      </c>
      <c r="G1140" s="84" t="b">
        <v>0</v>
      </c>
    </row>
    <row r="1141" spans="1:7" ht="15">
      <c r="A1141" s="84" t="s">
        <v>3371</v>
      </c>
      <c r="B1141" s="84">
        <v>2</v>
      </c>
      <c r="C1141" s="118">
        <v>0.0035840269427752846</v>
      </c>
      <c r="D1141" s="84" t="s">
        <v>2567</v>
      </c>
      <c r="E1141" s="84" t="b">
        <v>0</v>
      </c>
      <c r="F1141" s="84" t="b">
        <v>0</v>
      </c>
      <c r="G1141" s="84" t="b">
        <v>0</v>
      </c>
    </row>
    <row r="1142" spans="1:7" ht="15">
      <c r="A1142" s="84" t="s">
        <v>3611</v>
      </c>
      <c r="B1142" s="84">
        <v>2</v>
      </c>
      <c r="C1142" s="118">
        <v>0.0035840269427752846</v>
      </c>
      <c r="D1142" s="84" t="s">
        <v>2567</v>
      </c>
      <c r="E1142" s="84" t="b">
        <v>0</v>
      </c>
      <c r="F1142" s="84" t="b">
        <v>0</v>
      </c>
      <c r="G1142" s="84" t="b">
        <v>0</v>
      </c>
    </row>
    <row r="1143" spans="1:7" ht="15">
      <c r="A1143" s="84" t="s">
        <v>3372</v>
      </c>
      <c r="B1143" s="84">
        <v>2</v>
      </c>
      <c r="C1143" s="118">
        <v>0.0035840269427752846</v>
      </c>
      <c r="D1143" s="84" t="s">
        <v>2567</v>
      </c>
      <c r="E1143" s="84" t="b">
        <v>0</v>
      </c>
      <c r="F1143" s="84" t="b">
        <v>0</v>
      </c>
      <c r="G1143" s="84" t="b">
        <v>0</v>
      </c>
    </row>
    <row r="1144" spans="1:7" ht="15">
      <c r="A1144" s="84" t="s">
        <v>3373</v>
      </c>
      <c r="B1144" s="84">
        <v>2</v>
      </c>
      <c r="C1144" s="118">
        <v>0.0035840269427752846</v>
      </c>
      <c r="D1144" s="84" t="s">
        <v>2567</v>
      </c>
      <c r="E1144" s="84" t="b">
        <v>0</v>
      </c>
      <c r="F1144" s="84" t="b">
        <v>0</v>
      </c>
      <c r="G1144" s="84" t="b">
        <v>0</v>
      </c>
    </row>
    <row r="1145" spans="1:7" ht="15">
      <c r="A1145" s="84" t="s">
        <v>3612</v>
      </c>
      <c r="B1145" s="84">
        <v>2</v>
      </c>
      <c r="C1145" s="118">
        <v>0.0035840269427752846</v>
      </c>
      <c r="D1145" s="84" t="s">
        <v>2567</v>
      </c>
      <c r="E1145" s="84" t="b">
        <v>0</v>
      </c>
      <c r="F1145" s="84" t="b">
        <v>0</v>
      </c>
      <c r="G1145" s="84" t="b">
        <v>0</v>
      </c>
    </row>
    <row r="1146" spans="1:7" ht="15">
      <c r="A1146" s="84" t="s">
        <v>3613</v>
      </c>
      <c r="B1146" s="84">
        <v>2</v>
      </c>
      <c r="C1146" s="118">
        <v>0.0035840269427752846</v>
      </c>
      <c r="D1146" s="84" t="s">
        <v>2567</v>
      </c>
      <c r="E1146" s="84" t="b">
        <v>0</v>
      </c>
      <c r="F1146" s="84" t="b">
        <v>0</v>
      </c>
      <c r="G1146" s="84" t="b">
        <v>0</v>
      </c>
    </row>
    <row r="1147" spans="1:7" ht="15">
      <c r="A1147" s="84" t="s">
        <v>3418</v>
      </c>
      <c r="B1147" s="84">
        <v>2</v>
      </c>
      <c r="C1147" s="118">
        <v>0.0035840269427752846</v>
      </c>
      <c r="D1147" s="84" t="s">
        <v>2567</v>
      </c>
      <c r="E1147" s="84" t="b">
        <v>0</v>
      </c>
      <c r="F1147" s="84" t="b">
        <v>0</v>
      </c>
      <c r="G1147" s="84" t="b">
        <v>0</v>
      </c>
    </row>
    <row r="1148" spans="1:7" ht="15">
      <c r="A1148" s="84" t="s">
        <v>3306</v>
      </c>
      <c r="B1148" s="84">
        <v>2</v>
      </c>
      <c r="C1148" s="118">
        <v>0.0035840269427752846</v>
      </c>
      <c r="D1148" s="84" t="s">
        <v>2567</v>
      </c>
      <c r="E1148" s="84" t="b">
        <v>0</v>
      </c>
      <c r="F1148" s="84" t="b">
        <v>0</v>
      </c>
      <c r="G1148" s="84" t="b">
        <v>0</v>
      </c>
    </row>
    <row r="1149" spans="1:7" ht="15">
      <c r="A1149" s="84" t="s">
        <v>3614</v>
      </c>
      <c r="B1149" s="84">
        <v>2</v>
      </c>
      <c r="C1149" s="118">
        <v>0.0035840269427752846</v>
      </c>
      <c r="D1149" s="84" t="s">
        <v>2567</v>
      </c>
      <c r="E1149" s="84" t="b">
        <v>0</v>
      </c>
      <c r="F1149" s="84" t="b">
        <v>0</v>
      </c>
      <c r="G1149" s="84" t="b">
        <v>0</v>
      </c>
    </row>
    <row r="1150" spans="1:7" ht="15">
      <c r="A1150" s="84" t="s">
        <v>3615</v>
      </c>
      <c r="B1150" s="84">
        <v>2</v>
      </c>
      <c r="C1150" s="118">
        <v>0.0035840269427752846</v>
      </c>
      <c r="D1150" s="84" t="s">
        <v>2567</v>
      </c>
      <c r="E1150" s="84" t="b">
        <v>0</v>
      </c>
      <c r="F1150" s="84" t="b">
        <v>0</v>
      </c>
      <c r="G1150" s="84" t="b">
        <v>0</v>
      </c>
    </row>
    <row r="1151" spans="1:7" ht="15">
      <c r="A1151" s="84" t="s">
        <v>3616</v>
      </c>
      <c r="B1151" s="84">
        <v>2</v>
      </c>
      <c r="C1151" s="118">
        <v>0.0035840269427752846</v>
      </c>
      <c r="D1151" s="84" t="s">
        <v>2567</v>
      </c>
      <c r="E1151" s="84" t="b">
        <v>0</v>
      </c>
      <c r="F1151" s="84" t="b">
        <v>0</v>
      </c>
      <c r="G1151" s="84" t="b">
        <v>0</v>
      </c>
    </row>
    <row r="1152" spans="1:7" ht="15">
      <c r="A1152" s="84" t="s">
        <v>3467</v>
      </c>
      <c r="B1152" s="84">
        <v>2</v>
      </c>
      <c r="C1152" s="118">
        <v>0.0035840269427752846</v>
      </c>
      <c r="D1152" s="84" t="s">
        <v>2567</v>
      </c>
      <c r="E1152" s="84" t="b">
        <v>0</v>
      </c>
      <c r="F1152" s="84" t="b">
        <v>0</v>
      </c>
      <c r="G1152" s="84" t="b">
        <v>0</v>
      </c>
    </row>
    <row r="1153" spans="1:7" ht="15">
      <c r="A1153" s="84" t="s">
        <v>3548</v>
      </c>
      <c r="B1153" s="84">
        <v>2</v>
      </c>
      <c r="C1153" s="118">
        <v>0.0035840269427752846</v>
      </c>
      <c r="D1153" s="84" t="s">
        <v>2567</v>
      </c>
      <c r="E1153" s="84" t="b">
        <v>0</v>
      </c>
      <c r="F1153" s="84" t="b">
        <v>0</v>
      </c>
      <c r="G1153" s="84" t="b">
        <v>0</v>
      </c>
    </row>
    <row r="1154" spans="1:7" ht="15">
      <c r="A1154" s="84" t="s">
        <v>3549</v>
      </c>
      <c r="B1154" s="84">
        <v>2</v>
      </c>
      <c r="C1154" s="118">
        <v>0.0035840269427752846</v>
      </c>
      <c r="D1154" s="84" t="s">
        <v>2567</v>
      </c>
      <c r="E1154" s="84" t="b">
        <v>0</v>
      </c>
      <c r="F1154" s="84" t="b">
        <v>0</v>
      </c>
      <c r="G1154" s="84" t="b">
        <v>0</v>
      </c>
    </row>
    <row r="1155" spans="1:7" ht="15">
      <c r="A1155" s="84" t="s">
        <v>3550</v>
      </c>
      <c r="B1155" s="84">
        <v>2</v>
      </c>
      <c r="C1155" s="118">
        <v>0.0035840269427752846</v>
      </c>
      <c r="D1155" s="84" t="s">
        <v>2567</v>
      </c>
      <c r="E1155" s="84" t="b">
        <v>0</v>
      </c>
      <c r="F1155" s="84" t="b">
        <v>0</v>
      </c>
      <c r="G1155" s="84" t="b">
        <v>0</v>
      </c>
    </row>
    <row r="1156" spans="1:7" ht="15">
      <c r="A1156" s="84" t="s">
        <v>3551</v>
      </c>
      <c r="B1156" s="84">
        <v>2</v>
      </c>
      <c r="C1156" s="118">
        <v>0.0035840269427752846</v>
      </c>
      <c r="D1156" s="84" t="s">
        <v>2567</v>
      </c>
      <c r="E1156" s="84" t="b">
        <v>0</v>
      </c>
      <c r="F1156" s="84" t="b">
        <v>0</v>
      </c>
      <c r="G1156" s="84" t="b">
        <v>0</v>
      </c>
    </row>
    <row r="1157" spans="1:7" ht="15">
      <c r="A1157" s="84" t="s">
        <v>3552</v>
      </c>
      <c r="B1157" s="84">
        <v>2</v>
      </c>
      <c r="C1157" s="118">
        <v>0.0035840269427752846</v>
      </c>
      <c r="D1157" s="84" t="s">
        <v>2567</v>
      </c>
      <c r="E1157" s="84" t="b">
        <v>0</v>
      </c>
      <c r="F1157" s="84" t="b">
        <v>0</v>
      </c>
      <c r="G1157" s="84" t="b">
        <v>0</v>
      </c>
    </row>
    <row r="1158" spans="1:7" ht="15">
      <c r="A1158" s="84" t="s">
        <v>3553</v>
      </c>
      <c r="B1158" s="84">
        <v>2</v>
      </c>
      <c r="C1158" s="118">
        <v>0.0035840269427752846</v>
      </c>
      <c r="D1158" s="84" t="s">
        <v>2567</v>
      </c>
      <c r="E1158" s="84" t="b">
        <v>0</v>
      </c>
      <c r="F1158" s="84" t="b">
        <v>0</v>
      </c>
      <c r="G1158" s="84" t="b">
        <v>0</v>
      </c>
    </row>
    <row r="1159" spans="1:7" ht="15">
      <c r="A1159" s="84" t="s">
        <v>3554</v>
      </c>
      <c r="B1159" s="84">
        <v>2</v>
      </c>
      <c r="C1159" s="118">
        <v>0.0035840269427752846</v>
      </c>
      <c r="D1159" s="84" t="s">
        <v>2567</v>
      </c>
      <c r="E1159" s="84" t="b">
        <v>0</v>
      </c>
      <c r="F1159" s="84" t="b">
        <v>0</v>
      </c>
      <c r="G1159" s="84" t="b">
        <v>0</v>
      </c>
    </row>
    <row r="1160" spans="1:7" ht="15">
      <c r="A1160" s="84" t="s">
        <v>3555</v>
      </c>
      <c r="B1160" s="84">
        <v>2</v>
      </c>
      <c r="C1160" s="118">
        <v>0.0035840269427752846</v>
      </c>
      <c r="D1160" s="84" t="s">
        <v>2567</v>
      </c>
      <c r="E1160" s="84" t="b">
        <v>0</v>
      </c>
      <c r="F1160" s="84" t="b">
        <v>0</v>
      </c>
      <c r="G1160" s="84" t="b">
        <v>0</v>
      </c>
    </row>
    <row r="1161" spans="1:7" ht="15">
      <c r="A1161" s="84" t="s">
        <v>3556</v>
      </c>
      <c r="B1161" s="84">
        <v>2</v>
      </c>
      <c r="C1161" s="118">
        <v>0.0035840269427752846</v>
      </c>
      <c r="D1161" s="84" t="s">
        <v>2567</v>
      </c>
      <c r="E1161" s="84" t="b">
        <v>0</v>
      </c>
      <c r="F1161" s="84" t="b">
        <v>0</v>
      </c>
      <c r="G1161" s="84" t="b">
        <v>0</v>
      </c>
    </row>
    <row r="1162" spans="1:7" ht="15">
      <c r="A1162" s="84" t="s">
        <v>3557</v>
      </c>
      <c r="B1162" s="84">
        <v>2</v>
      </c>
      <c r="C1162" s="118">
        <v>0.0035840269427752846</v>
      </c>
      <c r="D1162" s="84" t="s">
        <v>2567</v>
      </c>
      <c r="E1162" s="84" t="b">
        <v>0</v>
      </c>
      <c r="F1162" s="84" t="b">
        <v>0</v>
      </c>
      <c r="G1162" s="84" t="b">
        <v>0</v>
      </c>
    </row>
    <row r="1163" spans="1:7" ht="15">
      <c r="A1163" s="84" t="s">
        <v>3558</v>
      </c>
      <c r="B1163" s="84">
        <v>2</v>
      </c>
      <c r="C1163" s="118">
        <v>0.0035840269427752846</v>
      </c>
      <c r="D1163" s="84" t="s">
        <v>2567</v>
      </c>
      <c r="E1163" s="84" t="b">
        <v>0</v>
      </c>
      <c r="F1163" s="84" t="b">
        <v>0</v>
      </c>
      <c r="G1163" s="84" t="b">
        <v>0</v>
      </c>
    </row>
    <row r="1164" spans="1:7" ht="15">
      <c r="A1164" s="84" t="s">
        <v>3559</v>
      </c>
      <c r="B1164" s="84">
        <v>2</v>
      </c>
      <c r="C1164" s="118">
        <v>0.0035840269427752846</v>
      </c>
      <c r="D1164" s="84" t="s">
        <v>2567</v>
      </c>
      <c r="E1164" s="84" t="b">
        <v>0</v>
      </c>
      <c r="F1164" s="84" t="b">
        <v>0</v>
      </c>
      <c r="G1164" s="84" t="b">
        <v>0</v>
      </c>
    </row>
    <row r="1165" spans="1:7" ht="15">
      <c r="A1165" s="84" t="s">
        <v>3538</v>
      </c>
      <c r="B1165" s="84">
        <v>2</v>
      </c>
      <c r="C1165" s="118">
        <v>0.0035840269427752846</v>
      </c>
      <c r="D1165" s="84" t="s">
        <v>2567</v>
      </c>
      <c r="E1165" s="84" t="b">
        <v>0</v>
      </c>
      <c r="F1165" s="84" t="b">
        <v>0</v>
      </c>
      <c r="G1165" s="84" t="b">
        <v>0</v>
      </c>
    </row>
    <row r="1166" spans="1:7" ht="15">
      <c r="A1166" s="84" t="s">
        <v>3539</v>
      </c>
      <c r="B1166" s="84">
        <v>2</v>
      </c>
      <c r="C1166" s="118">
        <v>0.0035840269427752846</v>
      </c>
      <c r="D1166" s="84" t="s">
        <v>2567</v>
      </c>
      <c r="E1166" s="84" t="b">
        <v>0</v>
      </c>
      <c r="F1166" s="84" t="b">
        <v>0</v>
      </c>
      <c r="G1166" s="84" t="b">
        <v>0</v>
      </c>
    </row>
    <row r="1167" spans="1:7" ht="15">
      <c r="A1167" s="84" t="s">
        <v>3439</v>
      </c>
      <c r="B1167" s="84">
        <v>2</v>
      </c>
      <c r="C1167" s="118">
        <v>0.0035840269427752846</v>
      </c>
      <c r="D1167" s="84" t="s">
        <v>2567</v>
      </c>
      <c r="E1167" s="84" t="b">
        <v>0</v>
      </c>
      <c r="F1167" s="84" t="b">
        <v>0</v>
      </c>
      <c r="G1167" s="84" t="b">
        <v>0</v>
      </c>
    </row>
    <row r="1168" spans="1:7" ht="15">
      <c r="A1168" s="84" t="s">
        <v>3540</v>
      </c>
      <c r="B1168" s="84">
        <v>2</v>
      </c>
      <c r="C1168" s="118">
        <v>0.0035840269427752846</v>
      </c>
      <c r="D1168" s="84" t="s">
        <v>2567</v>
      </c>
      <c r="E1168" s="84" t="b">
        <v>0</v>
      </c>
      <c r="F1168" s="84" t="b">
        <v>0</v>
      </c>
      <c r="G1168" s="84" t="b">
        <v>0</v>
      </c>
    </row>
    <row r="1169" spans="1:7" ht="15">
      <c r="A1169" s="84" t="s">
        <v>3353</v>
      </c>
      <c r="B1169" s="84">
        <v>2</v>
      </c>
      <c r="C1169" s="118">
        <v>0.0035840269427752846</v>
      </c>
      <c r="D1169" s="84" t="s">
        <v>2567</v>
      </c>
      <c r="E1169" s="84" t="b">
        <v>0</v>
      </c>
      <c r="F1169" s="84" t="b">
        <v>0</v>
      </c>
      <c r="G1169" s="84" t="b">
        <v>0</v>
      </c>
    </row>
    <row r="1170" spans="1:7" ht="15">
      <c r="A1170" s="84" t="s">
        <v>3541</v>
      </c>
      <c r="B1170" s="84">
        <v>2</v>
      </c>
      <c r="C1170" s="118">
        <v>0.0035840269427752846</v>
      </c>
      <c r="D1170" s="84" t="s">
        <v>2567</v>
      </c>
      <c r="E1170" s="84" t="b">
        <v>0</v>
      </c>
      <c r="F1170" s="84" t="b">
        <v>0</v>
      </c>
      <c r="G1170" s="84" t="b">
        <v>0</v>
      </c>
    </row>
    <row r="1171" spans="1:7" ht="15">
      <c r="A1171" s="84" t="s">
        <v>3542</v>
      </c>
      <c r="B1171" s="84">
        <v>2</v>
      </c>
      <c r="C1171" s="118">
        <v>0.0035840269427752846</v>
      </c>
      <c r="D1171" s="84" t="s">
        <v>2567</v>
      </c>
      <c r="E1171" s="84" t="b">
        <v>0</v>
      </c>
      <c r="F1171" s="84" t="b">
        <v>0</v>
      </c>
      <c r="G1171" s="84" t="b">
        <v>0</v>
      </c>
    </row>
    <row r="1172" spans="1:7" ht="15">
      <c r="A1172" s="84" t="s">
        <v>3543</v>
      </c>
      <c r="B1172" s="84">
        <v>2</v>
      </c>
      <c r="C1172" s="118">
        <v>0.0035840269427752846</v>
      </c>
      <c r="D1172" s="84" t="s">
        <v>2567</v>
      </c>
      <c r="E1172" s="84" t="b">
        <v>0</v>
      </c>
      <c r="F1172" s="84" t="b">
        <v>0</v>
      </c>
      <c r="G1172" s="84" t="b">
        <v>0</v>
      </c>
    </row>
    <row r="1173" spans="1:7" ht="15">
      <c r="A1173" s="84" t="s">
        <v>3719</v>
      </c>
      <c r="B1173" s="84">
        <v>2</v>
      </c>
      <c r="C1173" s="118">
        <v>0.0035840269427752846</v>
      </c>
      <c r="D1173" s="84" t="s">
        <v>2567</v>
      </c>
      <c r="E1173" s="84" t="b">
        <v>0</v>
      </c>
      <c r="F1173" s="84" t="b">
        <v>0</v>
      </c>
      <c r="G1173" s="84" t="b">
        <v>0</v>
      </c>
    </row>
    <row r="1174" spans="1:7" ht="15">
      <c r="A1174" s="84" t="s">
        <v>3720</v>
      </c>
      <c r="B1174" s="84">
        <v>2</v>
      </c>
      <c r="C1174" s="118">
        <v>0.0035840269427752846</v>
      </c>
      <c r="D1174" s="84" t="s">
        <v>2567</v>
      </c>
      <c r="E1174" s="84" t="b">
        <v>0</v>
      </c>
      <c r="F1174" s="84" t="b">
        <v>0</v>
      </c>
      <c r="G1174" s="84" t="b">
        <v>0</v>
      </c>
    </row>
    <row r="1175" spans="1:7" ht="15">
      <c r="A1175" s="84" t="s">
        <v>3528</v>
      </c>
      <c r="B1175" s="84">
        <v>2</v>
      </c>
      <c r="C1175" s="118">
        <v>0.0035840269427752846</v>
      </c>
      <c r="D1175" s="84" t="s">
        <v>2567</v>
      </c>
      <c r="E1175" s="84" t="b">
        <v>0</v>
      </c>
      <c r="F1175" s="84" t="b">
        <v>0</v>
      </c>
      <c r="G1175" s="84" t="b">
        <v>0</v>
      </c>
    </row>
    <row r="1176" spans="1:7" ht="15">
      <c r="A1176" s="84" t="s">
        <v>3529</v>
      </c>
      <c r="B1176" s="84">
        <v>2</v>
      </c>
      <c r="C1176" s="118">
        <v>0.0035840269427752846</v>
      </c>
      <c r="D1176" s="84" t="s">
        <v>2567</v>
      </c>
      <c r="E1176" s="84" t="b">
        <v>0</v>
      </c>
      <c r="F1176" s="84" t="b">
        <v>0</v>
      </c>
      <c r="G1176" s="84" t="b">
        <v>0</v>
      </c>
    </row>
    <row r="1177" spans="1:7" ht="15">
      <c r="A1177" s="84" t="s">
        <v>3530</v>
      </c>
      <c r="B1177" s="84">
        <v>2</v>
      </c>
      <c r="C1177" s="118">
        <v>0.0035840269427752846</v>
      </c>
      <c r="D1177" s="84" t="s">
        <v>2567</v>
      </c>
      <c r="E1177" s="84" t="b">
        <v>0</v>
      </c>
      <c r="F1177" s="84" t="b">
        <v>0</v>
      </c>
      <c r="G1177" s="84" t="b">
        <v>0</v>
      </c>
    </row>
    <row r="1178" spans="1:7" ht="15">
      <c r="A1178" s="84" t="s">
        <v>3531</v>
      </c>
      <c r="B1178" s="84">
        <v>2</v>
      </c>
      <c r="C1178" s="118">
        <v>0.0035840269427752846</v>
      </c>
      <c r="D1178" s="84" t="s">
        <v>2567</v>
      </c>
      <c r="E1178" s="84" t="b">
        <v>0</v>
      </c>
      <c r="F1178" s="84" t="b">
        <v>0</v>
      </c>
      <c r="G1178" s="84" t="b">
        <v>0</v>
      </c>
    </row>
    <row r="1179" spans="1:7" ht="15">
      <c r="A1179" s="84" t="s">
        <v>3532</v>
      </c>
      <c r="B1179" s="84">
        <v>2</v>
      </c>
      <c r="C1179" s="118">
        <v>0.0035840269427752846</v>
      </c>
      <c r="D1179" s="84" t="s">
        <v>2567</v>
      </c>
      <c r="E1179" s="84" t="b">
        <v>0</v>
      </c>
      <c r="F1179" s="84" t="b">
        <v>0</v>
      </c>
      <c r="G1179" s="84" t="b">
        <v>0</v>
      </c>
    </row>
    <row r="1180" spans="1:7" ht="15">
      <c r="A1180" s="84" t="s">
        <v>3533</v>
      </c>
      <c r="B1180" s="84">
        <v>2</v>
      </c>
      <c r="C1180" s="118">
        <v>0.0035840269427752846</v>
      </c>
      <c r="D1180" s="84" t="s">
        <v>2567</v>
      </c>
      <c r="E1180" s="84" t="b">
        <v>0</v>
      </c>
      <c r="F1180" s="84" t="b">
        <v>0</v>
      </c>
      <c r="G1180" s="84" t="b">
        <v>0</v>
      </c>
    </row>
    <row r="1181" spans="1:7" ht="15">
      <c r="A1181" s="84" t="s">
        <v>3534</v>
      </c>
      <c r="B1181" s="84">
        <v>2</v>
      </c>
      <c r="C1181" s="118">
        <v>0.0035840269427752846</v>
      </c>
      <c r="D1181" s="84" t="s">
        <v>2567</v>
      </c>
      <c r="E1181" s="84" t="b">
        <v>0</v>
      </c>
      <c r="F1181" s="84" t="b">
        <v>0</v>
      </c>
      <c r="G1181" s="84" t="b">
        <v>0</v>
      </c>
    </row>
    <row r="1182" spans="1:7" ht="15">
      <c r="A1182" s="84" t="s">
        <v>3535</v>
      </c>
      <c r="B1182" s="84">
        <v>2</v>
      </c>
      <c r="C1182" s="118">
        <v>0.0035840269427752846</v>
      </c>
      <c r="D1182" s="84" t="s">
        <v>2567</v>
      </c>
      <c r="E1182" s="84" t="b">
        <v>0</v>
      </c>
      <c r="F1182" s="84" t="b">
        <v>0</v>
      </c>
      <c r="G1182" s="84" t="b">
        <v>0</v>
      </c>
    </row>
    <row r="1183" spans="1:7" ht="15">
      <c r="A1183" s="84" t="s">
        <v>3536</v>
      </c>
      <c r="B1183" s="84">
        <v>2</v>
      </c>
      <c r="C1183" s="118">
        <v>0.0035840269427752846</v>
      </c>
      <c r="D1183" s="84" t="s">
        <v>2567</v>
      </c>
      <c r="E1183" s="84" t="b">
        <v>0</v>
      </c>
      <c r="F1183" s="84" t="b">
        <v>0</v>
      </c>
      <c r="G1183" s="84" t="b">
        <v>0</v>
      </c>
    </row>
    <row r="1184" spans="1:7" ht="15">
      <c r="A1184" s="84" t="s">
        <v>3537</v>
      </c>
      <c r="B1184" s="84">
        <v>2</v>
      </c>
      <c r="C1184" s="118">
        <v>0.0035840269427752846</v>
      </c>
      <c r="D1184" s="84" t="s">
        <v>2567</v>
      </c>
      <c r="E1184" s="84" t="b">
        <v>0</v>
      </c>
      <c r="F1184" s="84" t="b">
        <v>0</v>
      </c>
      <c r="G1184" s="84" t="b">
        <v>0</v>
      </c>
    </row>
    <row r="1185" spans="1:7" ht="15">
      <c r="A1185" s="84" t="s">
        <v>674</v>
      </c>
      <c r="B1185" s="84">
        <v>15</v>
      </c>
      <c r="C1185" s="118">
        <v>0.008712774418115432</v>
      </c>
      <c r="D1185" s="84" t="s">
        <v>2568</v>
      </c>
      <c r="E1185" s="84" t="b">
        <v>0</v>
      </c>
      <c r="F1185" s="84" t="b">
        <v>0</v>
      </c>
      <c r="G1185" s="84" t="b">
        <v>0</v>
      </c>
    </row>
    <row r="1186" spans="1:7" ht="15">
      <c r="A1186" s="84" t="s">
        <v>2733</v>
      </c>
      <c r="B1186" s="84">
        <v>9</v>
      </c>
      <c r="C1186" s="118">
        <v>0.00951294935595665</v>
      </c>
      <c r="D1186" s="84" t="s">
        <v>2568</v>
      </c>
      <c r="E1186" s="84" t="b">
        <v>0</v>
      </c>
      <c r="F1186" s="84" t="b">
        <v>0</v>
      </c>
      <c r="G1186" s="84" t="b">
        <v>0</v>
      </c>
    </row>
    <row r="1187" spans="1:7" ht="15">
      <c r="A1187" s="84" t="s">
        <v>2750</v>
      </c>
      <c r="B1187" s="84">
        <v>7</v>
      </c>
      <c r="C1187" s="118">
        <v>0.009294770252807555</v>
      </c>
      <c r="D1187" s="84" t="s">
        <v>2568</v>
      </c>
      <c r="E1187" s="84" t="b">
        <v>0</v>
      </c>
      <c r="F1187" s="84" t="b">
        <v>0</v>
      </c>
      <c r="G1187" s="84" t="b">
        <v>0</v>
      </c>
    </row>
    <row r="1188" spans="1:7" ht="15">
      <c r="A1188" s="84" t="s">
        <v>2668</v>
      </c>
      <c r="B1188" s="84">
        <v>7</v>
      </c>
      <c r="C1188" s="118">
        <v>0.009294770252807555</v>
      </c>
      <c r="D1188" s="84" t="s">
        <v>2568</v>
      </c>
      <c r="E1188" s="84" t="b">
        <v>0</v>
      </c>
      <c r="F1188" s="84" t="b">
        <v>0</v>
      </c>
      <c r="G1188" s="84" t="b">
        <v>0</v>
      </c>
    </row>
    <row r="1189" spans="1:7" ht="15">
      <c r="A1189" s="84" t="s">
        <v>2751</v>
      </c>
      <c r="B1189" s="84">
        <v>5</v>
      </c>
      <c r="C1189" s="118">
        <v>0.008452124533195871</v>
      </c>
      <c r="D1189" s="84" t="s">
        <v>2568</v>
      </c>
      <c r="E1189" s="84" t="b">
        <v>0</v>
      </c>
      <c r="F1189" s="84" t="b">
        <v>0</v>
      </c>
      <c r="G1189" s="84" t="b">
        <v>0</v>
      </c>
    </row>
    <row r="1190" spans="1:7" ht="15">
      <c r="A1190" s="84" t="s">
        <v>2752</v>
      </c>
      <c r="B1190" s="84">
        <v>5</v>
      </c>
      <c r="C1190" s="118">
        <v>0.008452124533195871</v>
      </c>
      <c r="D1190" s="84" t="s">
        <v>2568</v>
      </c>
      <c r="E1190" s="84" t="b">
        <v>0</v>
      </c>
      <c r="F1190" s="84" t="b">
        <v>0</v>
      </c>
      <c r="G1190" s="84" t="b">
        <v>0</v>
      </c>
    </row>
    <row r="1191" spans="1:7" ht="15">
      <c r="A1191" s="84" t="s">
        <v>2753</v>
      </c>
      <c r="B1191" s="84">
        <v>5</v>
      </c>
      <c r="C1191" s="118">
        <v>0.008452124533195871</v>
      </c>
      <c r="D1191" s="84" t="s">
        <v>2568</v>
      </c>
      <c r="E1191" s="84" t="b">
        <v>0</v>
      </c>
      <c r="F1191" s="84" t="b">
        <v>0</v>
      </c>
      <c r="G1191" s="84" t="b">
        <v>0</v>
      </c>
    </row>
    <row r="1192" spans="1:7" ht="15">
      <c r="A1192" s="84" t="s">
        <v>2683</v>
      </c>
      <c r="B1192" s="84">
        <v>5</v>
      </c>
      <c r="C1192" s="118">
        <v>0.008452124533195871</v>
      </c>
      <c r="D1192" s="84" t="s">
        <v>2568</v>
      </c>
      <c r="E1192" s="84" t="b">
        <v>0</v>
      </c>
      <c r="F1192" s="84" t="b">
        <v>0</v>
      </c>
      <c r="G1192" s="84" t="b">
        <v>0</v>
      </c>
    </row>
    <row r="1193" spans="1:7" ht="15">
      <c r="A1193" s="84" t="s">
        <v>2754</v>
      </c>
      <c r="B1193" s="84">
        <v>5</v>
      </c>
      <c r="C1193" s="118">
        <v>0.008452124533195871</v>
      </c>
      <c r="D1193" s="84" t="s">
        <v>2568</v>
      </c>
      <c r="E1193" s="84" t="b">
        <v>0</v>
      </c>
      <c r="F1193" s="84" t="b">
        <v>0</v>
      </c>
      <c r="G1193" s="84" t="b">
        <v>0</v>
      </c>
    </row>
    <row r="1194" spans="1:7" ht="15">
      <c r="A1194" s="84" t="s">
        <v>2755</v>
      </c>
      <c r="B1194" s="84">
        <v>5</v>
      </c>
      <c r="C1194" s="118">
        <v>0.008452124533195871</v>
      </c>
      <c r="D1194" s="84" t="s">
        <v>2568</v>
      </c>
      <c r="E1194" s="84" t="b">
        <v>0</v>
      </c>
      <c r="F1194" s="84" t="b">
        <v>0</v>
      </c>
      <c r="G1194" s="84" t="b">
        <v>0</v>
      </c>
    </row>
    <row r="1195" spans="1:7" ht="15">
      <c r="A1195" s="84" t="s">
        <v>3344</v>
      </c>
      <c r="B1195" s="84">
        <v>5</v>
      </c>
      <c r="C1195" s="118">
        <v>0.008452124533195871</v>
      </c>
      <c r="D1195" s="84" t="s">
        <v>2568</v>
      </c>
      <c r="E1195" s="84" t="b">
        <v>1</v>
      </c>
      <c r="F1195" s="84" t="b">
        <v>0</v>
      </c>
      <c r="G1195" s="84" t="b">
        <v>0</v>
      </c>
    </row>
    <row r="1196" spans="1:7" ht="15">
      <c r="A1196" s="84" t="s">
        <v>3305</v>
      </c>
      <c r="B1196" s="84">
        <v>5</v>
      </c>
      <c r="C1196" s="118">
        <v>0.008452124533195871</v>
      </c>
      <c r="D1196" s="84" t="s">
        <v>2568</v>
      </c>
      <c r="E1196" s="84" t="b">
        <v>0</v>
      </c>
      <c r="F1196" s="84" t="b">
        <v>0</v>
      </c>
      <c r="G1196" s="84" t="b">
        <v>0</v>
      </c>
    </row>
    <row r="1197" spans="1:7" ht="15">
      <c r="A1197" s="84" t="s">
        <v>3345</v>
      </c>
      <c r="B1197" s="84">
        <v>5</v>
      </c>
      <c r="C1197" s="118">
        <v>0.008452124533195871</v>
      </c>
      <c r="D1197" s="84" t="s">
        <v>2568</v>
      </c>
      <c r="E1197" s="84" t="b">
        <v>0</v>
      </c>
      <c r="F1197" s="84" t="b">
        <v>0</v>
      </c>
      <c r="G1197" s="84" t="b">
        <v>0</v>
      </c>
    </row>
    <row r="1198" spans="1:7" ht="15">
      <c r="A1198" s="84" t="s">
        <v>295</v>
      </c>
      <c r="B1198" s="84">
        <v>5</v>
      </c>
      <c r="C1198" s="118">
        <v>0.008452124533195871</v>
      </c>
      <c r="D1198" s="84" t="s">
        <v>2568</v>
      </c>
      <c r="E1198" s="84" t="b">
        <v>0</v>
      </c>
      <c r="F1198" s="84" t="b">
        <v>0</v>
      </c>
      <c r="G1198" s="84" t="b">
        <v>0</v>
      </c>
    </row>
    <row r="1199" spans="1:7" ht="15">
      <c r="A1199" s="84" t="s">
        <v>299</v>
      </c>
      <c r="B1199" s="84">
        <v>5</v>
      </c>
      <c r="C1199" s="118">
        <v>0.008452124533195871</v>
      </c>
      <c r="D1199" s="84" t="s">
        <v>2568</v>
      </c>
      <c r="E1199" s="84" t="b">
        <v>0</v>
      </c>
      <c r="F1199" s="84" t="b">
        <v>0</v>
      </c>
      <c r="G1199" s="84" t="b">
        <v>0</v>
      </c>
    </row>
    <row r="1200" spans="1:7" ht="15">
      <c r="A1200" s="84" t="s">
        <v>1469</v>
      </c>
      <c r="B1200" s="84">
        <v>5</v>
      </c>
      <c r="C1200" s="118">
        <v>0.009654482014685406</v>
      </c>
      <c r="D1200" s="84" t="s">
        <v>2568</v>
      </c>
      <c r="E1200" s="84" t="b">
        <v>0</v>
      </c>
      <c r="F1200" s="84" t="b">
        <v>0</v>
      </c>
      <c r="G1200" s="84" t="b">
        <v>0</v>
      </c>
    </row>
    <row r="1201" spans="1:7" ht="15">
      <c r="A1201" s="84" t="s">
        <v>3299</v>
      </c>
      <c r="B1201" s="84">
        <v>4</v>
      </c>
      <c r="C1201" s="118">
        <v>0.007723585611748324</v>
      </c>
      <c r="D1201" s="84" t="s">
        <v>2568</v>
      </c>
      <c r="E1201" s="84" t="b">
        <v>0</v>
      </c>
      <c r="F1201" s="84" t="b">
        <v>0</v>
      </c>
      <c r="G1201" s="84" t="b">
        <v>0</v>
      </c>
    </row>
    <row r="1202" spans="1:7" ht="15">
      <c r="A1202" s="84" t="s">
        <v>3381</v>
      </c>
      <c r="B1202" s="84">
        <v>4</v>
      </c>
      <c r="C1202" s="118">
        <v>0.007723585611748324</v>
      </c>
      <c r="D1202" s="84" t="s">
        <v>2568</v>
      </c>
      <c r="E1202" s="84" t="b">
        <v>0</v>
      </c>
      <c r="F1202" s="84" t="b">
        <v>0</v>
      </c>
      <c r="G1202" s="84" t="b">
        <v>0</v>
      </c>
    </row>
    <row r="1203" spans="1:7" ht="15">
      <c r="A1203" s="84" t="s">
        <v>2734</v>
      </c>
      <c r="B1203" s="84">
        <v>3</v>
      </c>
      <c r="C1203" s="118">
        <v>0.006722754245597594</v>
      </c>
      <c r="D1203" s="84" t="s">
        <v>2568</v>
      </c>
      <c r="E1203" s="84" t="b">
        <v>0</v>
      </c>
      <c r="F1203" s="84" t="b">
        <v>0</v>
      </c>
      <c r="G1203" s="84" t="b">
        <v>0</v>
      </c>
    </row>
    <row r="1204" spans="1:7" ht="15">
      <c r="A1204" s="84" t="s">
        <v>3415</v>
      </c>
      <c r="B1204" s="84">
        <v>3</v>
      </c>
      <c r="C1204" s="118">
        <v>0.008033607290677109</v>
      </c>
      <c r="D1204" s="84" t="s">
        <v>2568</v>
      </c>
      <c r="E1204" s="84" t="b">
        <v>0</v>
      </c>
      <c r="F1204" s="84" t="b">
        <v>0</v>
      </c>
      <c r="G1204" s="84" t="b">
        <v>0</v>
      </c>
    </row>
    <row r="1205" spans="1:7" ht="15">
      <c r="A1205" s="84" t="s">
        <v>3366</v>
      </c>
      <c r="B1205" s="84">
        <v>3</v>
      </c>
      <c r="C1205" s="118">
        <v>0.006722754245597594</v>
      </c>
      <c r="D1205" s="84" t="s">
        <v>2568</v>
      </c>
      <c r="E1205" s="84" t="b">
        <v>0</v>
      </c>
      <c r="F1205" s="84" t="b">
        <v>0</v>
      </c>
      <c r="G1205" s="84" t="b">
        <v>0</v>
      </c>
    </row>
    <row r="1206" spans="1:7" ht="15">
      <c r="A1206" s="84" t="s">
        <v>3620</v>
      </c>
      <c r="B1206" s="84">
        <v>3</v>
      </c>
      <c r="C1206" s="118">
        <v>0.006722754245597594</v>
      </c>
      <c r="D1206" s="84" t="s">
        <v>2568</v>
      </c>
      <c r="E1206" s="84" t="b">
        <v>0</v>
      </c>
      <c r="F1206" s="84" t="b">
        <v>0</v>
      </c>
      <c r="G1206" s="84" t="b">
        <v>0</v>
      </c>
    </row>
    <row r="1207" spans="1:7" ht="15">
      <c r="A1207" s="84" t="s">
        <v>3621</v>
      </c>
      <c r="B1207" s="84">
        <v>3</v>
      </c>
      <c r="C1207" s="118">
        <v>0.006722754245597594</v>
      </c>
      <c r="D1207" s="84" t="s">
        <v>2568</v>
      </c>
      <c r="E1207" s="84" t="b">
        <v>0</v>
      </c>
      <c r="F1207" s="84" t="b">
        <v>0</v>
      </c>
      <c r="G1207" s="84" t="b">
        <v>0</v>
      </c>
    </row>
    <row r="1208" spans="1:7" ht="15">
      <c r="A1208" s="84" t="s">
        <v>3622</v>
      </c>
      <c r="B1208" s="84">
        <v>3</v>
      </c>
      <c r="C1208" s="118">
        <v>0.006722754245597594</v>
      </c>
      <c r="D1208" s="84" t="s">
        <v>2568</v>
      </c>
      <c r="E1208" s="84" t="b">
        <v>0</v>
      </c>
      <c r="F1208" s="84" t="b">
        <v>0</v>
      </c>
      <c r="G1208" s="84" t="b">
        <v>0</v>
      </c>
    </row>
    <row r="1209" spans="1:7" ht="15">
      <c r="A1209" s="84" t="s">
        <v>3372</v>
      </c>
      <c r="B1209" s="84">
        <v>3</v>
      </c>
      <c r="C1209" s="118">
        <v>0.006722754245597594</v>
      </c>
      <c r="D1209" s="84" t="s">
        <v>2568</v>
      </c>
      <c r="E1209" s="84" t="b">
        <v>0</v>
      </c>
      <c r="F1209" s="84" t="b">
        <v>0</v>
      </c>
      <c r="G1209" s="84" t="b">
        <v>0</v>
      </c>
    </row>
    <row r="1210" spans="1:7" ht="15">
      <c r="A1210" s="84" t="s">
        <v>3373</v>
      </c>
      <c r="B1210" s="84">
        <v>3</v>
      </c>
      <c r="C1210" s="118">
        <v>0.006722754245597594</v>
      </c>
      <c r="D1210" s="84" t="s">
        <v>2568</v>
      </c>
      <c r="E1210" s="84" t="b">
        <v>0</v>
      </c>
      <c r="F1210" s="84" t="b">
        <v>0</v>
      </c>
      <c r="G1210" s="84" t="b">
        <v>0</v>
      </c>
    </row>
    <row r="1211" spans="1:7" ht="15">
      <c r="A1211" s="84" t="s">
        <v>3623</v>
      </c>
      <c r="B1211" s="84">
        <v>3</v>
      </c>
      <c r="C1211" s="118">
        <v>0.006722754245597594</v>
      </c>
      <c r="D1211" s="84" t="s">
        <v>2568</v>
      </c>
      <c r="E1211" s="84" t="b">
        <v>0</v>
      </c>
      <c r="F1211" s="84" t="b">
        <v>0</v>
      </c>
      <c r="G1211" s="84" t="b">
        <v>0</v>
      </c>
    </row>
    <row r="1212" spans="1:7" ht="15">
      <c r="A1212" s="84" t="s">
        <v>3624</v>
      </c>
      <c r="B1212" s="84">
        <v>3</v>
      </c>
      <c r="C1212" s="118">
        <v>0.006722754245597594</v>
      </c>
      <c r="D1212" s="84" t="s">
        <v>2568</v>
      </c>
      <c r="E1212" s="84" t="b">
        <v>0</v>
      </c>
      <c r="F1212" s="84" t="b">
        <v>0</v>
      </c>
      <c r="G1212" s="84" t="b">
        <v>0</v>
      </c>
    </row>
    <row r="1213" spans="1:7" ht="15">
      <c r="A1213" s="84" t="s">
        <v>3625</v>
      </c>
      <c r="B1213" s="84">
        <v>3</v>
      </c>
      <c r="C1213" s="118">
        <v>0.006722754245597594</v>
      </c>
      <c r="D1213" s="84" t="s">
        <v>2568</v>
      </c>
      <c r="E1213" s="84" t="b">
        <v>0</v>
      </c>
      <c r="F1213" s="84" t="b">
        <v>0</v>
      </c>
      <c r="G1213" s="84" t="b">
        <v>0</v>
      </c>
    </row>
    <row r="1214" spans="1:7" ht="15">
      <c r="A1214" s="84" t="s">
        <v>3477</v>
      </c>
      <c r="B1214" s="84">
        <v>3</v>
      </c>
      <c r="C1214" s="118">
        <v>0.006722754245597594</v>
      </c>
      <c r="D1214" s="84" t="s">
        <v>2568</v>
      </c>
      <c r="E1214" s="84" t="b">
        <v>0</v>
      </c>
      <c r="F1214" s="84" t="b">
        <v>0</v>
      </c>
      <c r="G1214" s="84" t="b">
        <v>0</v>
      </c>
    </row>
    <row r="1215" spans="1:7" ht="15">
      <c r="A1215" s="84" t="s">
        <v>2745</v>
      </c>
      <c r="B1215" s="84">
        <v>3</v>
      </c>
      <c r="C1215" s="118">
        <v>0.006722754245597594</v>
      </c>
      <c r="D1215" s="84" t="s">
        <v>2568</v>
      </c>
      <c r="E1215" s="84" t="b">
        <v>0</v>
      </c>
      <c r="F1215" s="84" t="b">
        <v>0</v>
      </c>
      <c r="G1215" s="84" t="b">
        <v>0</v>
      </c>
    </row>
    <row r="1216" spans="1:7" ht="15">
      <c r="A1216" s="84" t="s">
        <v>3626</v>
      </c>
      <c r="B1216" s="84">
        <v>3</v>
      </c>
      <c r="C1216" s="118">
        <v>0.006722754245597594</v>
      </c>
      <c r="D1216" s="84" t="s">
        <v>2568</v>
      </c>
      <c r="E1216" s="84" t="b">
        <v>0</v>
      </c>
      <c r="F1216" s="84" t="b">
        <v>0</v>
      </c>
      <c r="G1216" s="84" t="b">
        <v>0</v>
      </c>
    </row>
    <row r="1217" spans="1:7" ht="15">
      <c r="A1217" s="84" t="s">
        <v>3627</v>
      </c>
      <c r="B1217" s="84">
        <v>3</v>
      </c>
      <c r="C1217" s="118">
        <v>0.006722754245597594</v>
      </c>
      <c r="D1217" s="84" t="s">
        <v>2568</v>
      </c>
      <c r="E1217" s="84" t="b">
        <v>0</v>
      </c>
      <c r="F1217" s="84" t="b">
        <v>0</v>
      </c>
      <c r="G1217" s="84" t="b">
        <v>0</v>
      </c>
    </row>
    <row r="1218" spans="1:7" ht="15">
      <c r="A1218" s="84" t="s">
        <v>3628</v>
      </c>
      <c r="B1218" s="84">
        <v>3</v>
      </c>
      <c r="C1218" s="118">
        <v>0.006722754245597594</v>
      </c>
      <c r="D1218" s="84" t="s">
        <v>2568</v>
      </c>
      <c r="E1218" s="84" t="b">
        <v>0</v>
      </c>
      <c r="F1218" s="84" t="b">
        <v>0</v>
      </c>
      <c r="G1218" s="84" t="b">
        <v>0</v>
      </c>
    </row>
    <row r="1219" spans="1:7" ht="15">
      <c r="A1219" s="84" t="s">
        <v>307</v>
      </c>
      <c r="B1219" s="84">
        <v>3</v>
      </c>
      <c r="C1219" s="118">
        <v>0.006722754245597594</v>
      </c>
      <c r="D1219" s="84" t="s">
        <v>2568</v>
      </c>
      <c r="E1219" s="84" t="b">
        <v>0</v>
      </c>
      <c r="F1219" s="84" t="b">
        <v>0</v>
      </c>
      <c r="G1219" s="84" t="b">
        <v>0</v>
      </c>
    </row>
    <row r="1220" spans="1:7" ht="15">
      <c r="A1220" s="84" t="s">
        <v>3419</v>
      </c>
      <c r="B1220" s="84">
        <v>3</v>
      </c>
      <c r="C1220" s="118">
        <v>0.006722754245597594</v>
      </c>
      <c r="D1220" s="84" t="s">
        <v>2568</v>
      </c>
      <c r="E1220" s="84" t="b">
        <v>0</v>
      </c>
      <c r="F1220" s="84" t="b">
        <v>0</v>
      </c>
      <c r="G1220" s="84" t="b">
        <v>0</v>
      </c>
    </row>
    <row r="1221" spans="1:7" ht="15">
      <c r="A1221" s="84" t="s">
        <v>3420</v>
      </c>
      <c r="B1221" s="84">
        <v>3</v>
      </c>
      <c r="C1221" s="118">
        <v>0.006722754245597594</v>
      </c>
      <c r="D1221" s="84" t="s">
        <v>2568</v>
      </c>
      <c r="E1221" s="84" t="b">
        <v>0</v>
      </c>
      <c r="F1221" s="84" t="b">
        <v>0</v>
      </c>
      <c r="G1221" s="84" t="b">
        <v>0</v>
      </c>
    </row>
    <row r="1222" spans="1:7" ht="15">
      <c r="A1222" s="84" t="s">
        <v>3421</v>
      </c>
      <c r="B1222" s="84">
        <v>3</v>
      </c>
      <c r="C1222" s="118">
        <v>0.006722754245597594</v>
      </c>
      <c r="D1222" s="84" t="s">
        <v>2568</v>
      </c>
      <c r="E1222" s="84" t="b">
        <v>0</v>
      </c>
      <c r="F1222" s="84" t="b">
        <v>0</v>
      </c>
      <c r="G1222" s="84" t="b">
        <v>0</v>
      </c>
    </row>
    <row r="1223" spans="1:7" ht="15">
      <c r="A1223" s="84" t="s">
        <v>3331</v>
      </c>
      <c r="B1223" s="84">
        <v>3</v>
      </c>
      <c r="C1223" s="118">
        <v>0.006722754245597594</v>
      </c>
      <c r="D1223" s="84" t="s">
        <v>2568</v>
      </c>
      <c r="E1223" s="84" t="b">
        <v>0</v>
      </c>
      <c r="F1223" s="84" t="b">
        <v>0</v>
      </c>
      <c r="G1223" s="84" t="b">
        <v>0</v>
      </c>
    </row>
    <row r="1224" spans="1:7" ht="15">
      <c r="A1224" s="84" t="s">
        <v>3422</v>
      </c>
      <c r="B1224" s="84">
        <v>3</v>
      </c>
      <c r="C1224" s="118">
        <v>0.006722754245597594</v>
      </c>
      <c r="D1224" s="84" t="s">
        <v>2568</v>
      </c>
      <c r="E1224" s="84" t="b">
        <v>0</v>
      </c>
      <c r="F1224" s="84" t="b">
        <v>0</v>
      </c>
      <c r="G1224" s="84" t="b">
        <v>0</v>
      </c>
    </row>
    <row r="1225" spans="1:7" ht="15">
      <c r="A1225" s="84" t="s">
        <v>3423</v>
      </c>
      <c r="B1225" s="84">
        <v>3</v>
      </c>
      <c r="C1225" s="118">
        <v>0.006722754245597594</v>
      </c>
      <c r="D1225" s="84" t="s">
        <v>2568</v>
      </c>
      <c r="E1225" s="84" t="b">
        <v>0</v>
      </c>
      <c r="F1225" s="84" t="b">
        <v>0</v>
      </c>
      <c r="G1225" s="84" t="b">
        <v>0</v>
      </c>
    </row>
    <row r="1226" spans="1:7" ht="15">
      <c r="A1226" s="84" t="s">
        <v>3424</v>
      </c>
      <c r="B1226" s="84">
        <v>3</v>
      </c>
      <c r="C1226" s="118">
        <v>0.006722754245597594</v>
      </c>
      <c r="D1226" s="84" t="s">
        <v>2568</v>
      </c>
      <c r="E1226" s="84" t="b">
        <v>0</v>
      </c>
      <c r="F1226" s="84" t="b">
        <v>0</v>
      </c>
      <c r="G1226" s="84" t="b">
        <v>0</v>
      </c>
    </row>
    <row r="1227" spans="1:7" ht="15">
      <c r="A1227" s="84" t="s">
        <v>3425</v>
      </c>
      <c r="B1227" s="84">
        <v>3</v>
      </c>
      <c r="C1227" s="118">
        <v>0.006722754245597594</v>
      </c>
      <c r="D1227" s="84" t="s">
        <v>2568</v>
      </c>
      <c r="E1227" s="84" t="b">
        <v>0</v>
      </c>
      <c r="F1227" s="84" t="b">
        <v>0</v>
      </c>
      <c r="G1227" s="84" t="b">
        <v>0</v>
      </c>
    </row>
    <row r="1228" spans="1:7" ht="15">
      <c r="A1228" s="84" t="s">
        <v>3351</v>
      </c>
      <c r="B1228" s="84">
        <v>3</v>
      </c>
      <c r="C1228" s="118">
        <v>0.006722754245597594</v>
      </c>
      <c r="D1228" s="84" t="s">
        <v>2568</v>
      </c>
      <c r="E1228" s="84" t="b">
        <v>0</v>
      </c>
      <c r="F1228" s="84" t="b">
        <v>0</v>
      </c>
      <c r="G1228" s="84" t="b">
        <v>0</v>
      </c>
    </row>
    <row r="1229" spans="1:7" ht="15">
      <c r="A1229" s="84" t="s">
        <v>3814</v>
      </c>
      <c r="B1229" s="84">
        <v>2</v>
      </c>
      <c r="C1229" s="118">
        <v>0.005355738193784739</v>
      </c>
      <c r="D1229" s="84" t="s">
        <v>2568</v>
      </c>
      <c r="E1229" s="84" t="b">
        <v>0</v>
      </c>
      <c r="F1229" s="84" t="b">
        <v>0</v>
      </c>
      <c r="G1229" s="84" t="b">
        <v>0</v>
      </c>
    </row>
    <row r="1230" spans="1:7" ht="15">
      <c r="A1230" s="84" t="s">
        <v>3545</v>
      </c>
      <c r="B1230" s="84">
        <v>2</v>
      </c>
      <c r="C1230" s="118">
        <v>0.005355738193784739</v>
      </c>
      <c r="D1230" s="84" t="s">
        <v>2568</v>
      </c>
      <c r="E1230" s="84" t="b">
        <v>1</v>
      </c>
      <c r="F1230" s="84" t="b">
        <v>0</v>
      </c>
      <c r="G1230" s="84" t="b">
        <v>0</v>
      </c>
    </row>
    <row r="1231" spans="1:7" ht="15">
      <c r="A1231" s="84" t="s">
        <v>3322</v>
      </c>
      <c r="B1231" s="84">
        <v>2</v>
      </c>
      <c r="C1231" s="118">
        <v>0.005355738193784739</v>
      </c>
      <c r="D1231" s="84" t="s">
        <v>2568</v>
      </c>
      <c r="E1231" s="84" t="b">
        <v>0</v>
      </c>
      <c r="F1231" s="84" t="b">
        <v>0</v>
      </c>
      <c r="G1231" s="84" t="b">
        <v>0</v>
      </c>
    </row>
    <row r="1232" spans="1:7" ht="15">
      <c r="A1232" s="84" t="s">
        <v>3468</v>
      </c>
      <c r="B1232" s="84">
        <v>2</v>
      </c>
      <c r="C1232" s="118">
        <v>0.005355738193784739</v>
      </c>
      <c r="D1232" s="84" t="s">
        <v>2568</v>
      </c>
      <c r="E1232" s="84" t="b">
        <v>0</v>
      </c>
      <c r="F1232" s="84" t="b">
        <v>0</v>
      </c>
      <c r="G1232" s="84" t="b">
        <v>0</v>
      </c>
    </row>
    <row r="1233" spans="1:7" ht="15">
      <c r="A1233" s="84" t="s">
        <v>3469</v>
      </c>
      <c r="B1233" s="84">
        <v>2</v>
      </c>
      <c r="C1233" s="118">
        <v>0.005355738193784739</v>
      </c>
      <c r="D1233" s="84" t="s">
        <v>2568</v>
      </c>
      <c r="E1233" s="84" t="b">
        <v>0</v>
      </c>
      <c r="F1233" s="84" t="b">
        <v>0</v>
      </c>
      <c r="G1233" s="84" t="b">
        <v>0</v>
      </c>
    </row>
    <row r="1234" spans="1:7" ht="15">
      <c r="A1234" s="84" t="s">
        <v>3470</v>
      </c>
      <c r="B1234" s="84">
        <v>2</v>
      </c>
      <c r="C1234" s="118">
        <v>0.005355738193784739</v>
      </c>
      <c r="D1234" s="84" t="s">
        <v>2568</v>
      </c>
      <c r="E1234" s="84" t="b">
        <v>0</v>
      </c>
      <c r="F1234" s="84" t="b">
        <v>0</v>
      </c>
      <c r="G1234" s="84" t="b">
        <v>0</v>
      </c>
    </row>
    <row r="1235" spans="1:7" ht="15">
      <c r="A1235" s="84" t="s">
        <v>3471</v>
      </c>
      <c r="B1235" s="84">
        <v>2</v>
      </c>
      <c r="C1235" s="118">
        <v>0.005355738193784739</v>
      </c>
      <c r="D1235" s="84" t="s">
        <v>2568</v>
      </c>
      <c r="E1235" s="84" t="b">
        <v>0</v>
      </c>
      <c r="F1235" s="84" t="b">
        <v>0</v>
      </c>
      <c r="G1235" s="84" t="b">
        <v>0</v>
      </c>
    </row>
    <row r="1236" spans="1:7" ht="15">
      <c r="A1236" s="84" t="s">
        <v>695</v>
      </c>
      <c r="B1236" s="84">
        <v>2</v>
      </c>
      <c r="C1236" s="118">
        <v>0.005355738193784739</v>
      </c>
      <c r="D1236" s="84" t="s">
        <v>2568</v>
      </c>
      <c r="E1236" s="84" t="b">
        <v>0</v>
      </c>
      <c r="F1236" s="84" t="b">
        <v>0</v>
      </c>
      <c r="G1236" s="84" t="b">
        <v>0</v>
      </c>
    </row>
    <row r="1237" spans="1:7" ht="15">
      <c r="A1237" s="84" t="s">
        <v>3302</v>
      </c>
      <c r="B1237" s="84">
        <v>2</v>
      </c>
      <c r="C1237" s="118">
        <v>0.005355738193784739</v>
      </c>
      <c r="D1237" s="84" t="s">
        <v>2568</v>
      </c>
      <c r="E1237" s="84" t="b">
        <v>0</v>
      </c>
      <c r="F1237" s="84" t="b">
        <v>0</v>
      </c>
      <c r="G1237" s="84" t="b">
        <v>0</v>
      </c>
    </row>
    <row r="1238" spans="1:7" ht="15">
      <c r="A1238" s="84" t="s">
        <v>3472</v>
      </c>
      <c r="B1238" s="84">
        <v>2</v>
      </c>
      <c r="C1238" s="118">
        <v>0.005355738193784739</v>
      </c>
      <c r="D1238" s="84" t="s">
        <v>2568</v>
      </c>
      <c r="E1238" s="84" t="b">
        <v>0</v>
      </c>
      <c r="F1238" s="84" t="b">
        <v>0</v>
      </c>
      <c r="G1238" s="84" t="b">
        <v>0</v>
      </c>
    </row>
    <row r="1239" spans="1:7" ht="15">
      <c r="A1239" s="84" t="s">
        <v>3473</v>
      </c>
      <c r="B1239" s="84">
        <v>2</v>
      </c>
      <c r="C1239" s="118">
        <v>0.005355738193784739</v>
      </c>
      <c r="D1239" s="84" t="s">
        <v>2568</v>
      </c>
      <c r="E1239" s="84" t="b">
        <v>0</v>
      </c>
      <c r="F1239" s="84" t="b">
        <v>0</v>
      </c>
      <c r="G1239" s="84" t="b">
        <v>0</v>
      </c>
    </row>
    <row r="1240" spans="1:7" ht="15">
      <c r="A1240" s="84" t="s">
        <v>2738</v>
      </c>
      <c r="B1240" s="84">
        <v>2</v>
      </c>
      <c r="C1240" s="118">
        <v>0.005355738193784739</v>
      </c>
      <c r="D1240" s="84" t="s">
        <v>2568</v>
      </c>
      <c r="E1240" s="84" t="b">
        <v>0</v>
      </c>
      <c r="F1240" s="84" t="b">
        <v>0</v>
      </c>
      <c r="G1240" s="84" t="b">
        <v>0</v>
      </c>
    </row>
    <row r="1241" spans="1:7" ht="15">
      <c r="A1241" s="84" t="s">
        <v>3456</v>
      </c>
      <c r="B1241" s="84">
        <v>2</v>
      </c>
      <c r="C1241" s="118">
        <v>0.005355738193784739</v>
      </c>
      <c r="D1241" s="84" t="s">
        <v>2568</v>
      </c>
      <c r="E1241" s="84" t="b">
        <v>0</v>
      </c>
      <c r="F1241" s="84" t="b">
        <v>0</v>
      </c>
      <c r="G1241" s="84" t="b">
        <v>0</v>
      </c>
    </row>
    <row r="1242" spans="1:7" ht="15">
      <c r="A1242" s="84" t="s">
        <v>3815</v>
      </c>
      <c r="B1242" s="84">
        <v>2</v>
      </c>
      <c r="C1242" s="118">
        <v>0.005355738193784739</v>
      </c>
      <c r="D1242" s="84" t="s">
        <v>2568</v>
      </c>
      <c r="E1242" s="84" t="b">
        <v>0</v>
      </c>
      <c r="F1242" s="84" t="b">
        <v>0</v>
      </c>
      <c r="G1242" s="84" t="b">
        <v>0</v>
      </c>
    </row>
    <row r="1243" spans="1:7" ht="15">
      <c r="A1243" s="84" t="s">
        <v>3816</v>
      </c>
      <c r="B1243" s="84">
        <v>2</v>
      </c>
      <c r="C1243" s="118">
        <v>0.005355738193784739</v>
      </c>
      <c r="D1243" s="84" t="s">
        <v>2568</v>
      </c>
      <c r="E1243" s="84" t="b">
        <v>0</v>
      </c>
      <c r="F1243" s="84" t="b">
        <v>0</v>
      </c>
      <c r="G1243" s="84" t="b">
        <v>0</v>
      </c>
    </row>
    <row r="1244" spans="1:7" ht="15">
      <c r="A1244" s="84" t="s">
        <v>3817</v>
      </c>
      <c r="B1244" s="84">
        <v>2</v>
      </c>
      <c r="C1244" s="118">
        <v>0.005355738193784739</v>
      </c>
      <c r="D1244" s="84" t="s">
        <v>2568</v>
      </c>
      <c r="E1244" s="84" t="b">
        <v>0</v>
      </c>
      <c r="F1244" s="84" t="b">
        <v>1</v>
      </c>
      <c r="G1244" s="84" t="b">
        <v>0</v>
      </c>
    </row>
    <row r="1245" spans="1:7" ht="15">
      <c r="A1245" s="84" t="s">
        <v>3311</v>
      </c>
      <c r="B1245" s="84">
        <v>2</v>
      </c>
      <c r="C1245" s="118">
        <v>0.005355738193784739</v>
      </c>
      <c r="D1245" s="84" t="s">
        <v>2568</v>
      </c>
      <c r="E1245" s="84" t="b">
        <v>0</v>
      </c>
      <c r="F1245" s="84" t="b">
        <v>0</v>
      </c>
      <c r="G1245" s="84" t="b">
        <v>0</v>
      </c>
    </row>
    <row r="1246" spans="1:7" ht="15">
      <c r="A1246" s="84" t="s">
        <v>3818</v>
      </c>
      <c r="B1246" s="84">
        <v>2</v>
      </c>
      <c r="C1246" s="118">
        <v>0.005355738193784739</v>
      </c>
      <c r="D1246" s="84" t="s">
        <v>2568</v>
      </c>
      <c r="E1246" s="84" t="b">
        <v>0</v>
      </c>
      <c r="F1246" s="84" t="b">
        <v>0</v>
      </c>
      <c r="G1246" s="84" t="b">
        <v>0</v>
      </c>
    </row>
    <row r="1247" spans="1:7" ht="15">
      <c r="A1247" s="84" t="s">
        <v>3819</v>
      </c>
      <c r="B1247" s="84">
        <v>2</v>
      </c>
      <c r="C1247" s="118">
        <v>0.005355738193784739</v>
      </c>
      <c r="D1247" s="84" t="s">
        <v>2568</v>
      </c>
      <c r="E1247" s="84" t="b">
        <v>0</v>
      </c>
      <c r="F1247" s="84" t="b">
        <v>0</v>
      </c>
      <c r="G1247" s="84" t="b">
        <v>0</v>
      </c>
    </row>
    <row r="1248" spans="1:7" ht="15">
      <c r="A1248" s="84" t="s">
        <v>3820</v>
      </c>
      <c r="B1248" s="84">
        <v>2</v>
      </c>
      <c r="C1248" s="118">
        <v>0.005355738193784739</v>
      </c>
      <c r="D1248" s="84" t="s">
        <v>2568</v>
      </c>
      <c r="E1248" s="84" t="b">
        <v>0</v>
      </c>
      <c r="F1248" s="84" t="b">
        <v>0</v>
      </c>
      <c r="G1248" s="84" t="b">
        <v>0</v>
      </c>
    </row>
    <row r="1249" spans="1:7" ht="15">
      <c r="A1249" s="84" t="s">
        <v>3821</v>
      </c>
      <c r="B1249" s="84">
        <v>2</v>
      </c>
      <c r="C1249" s="118">
        <v>0.005355738193784739</v>
      </c>
      <c r="D1249" s="84" t="s">
        <v>2568</v>
      </c>
      <c r="E1249" s="84" t="b">
        <v>0</v>
      </c>
      <c r="F1249" s="84" t="b">
        <v>0</v>
      </c>
      <c r="G1249" s="84" t="b">
        <v>0</v>
      </c>
    </row>
    <row r="1250" spans="1:7" ht="15">
      <c r="A1250" s="84" t="s">
        <v>3822</v>
      </c>
      <c r="B1250" s="84">
        <v>2</v>
      </c>
      <c r="C1250" s="118">
        <v>0.005355738193784739</v>
      </c>
      <c r="D1250" s="84" t="s">
        <v>2568</v>
      </c>
      <c r="E1250" s="84" t="b">
        <v>0</v>
      </c>
      <c r="F1250" s="84" t="b">
        <v>0</v>
      </c>
      <c r="G1250" s="84" t="b">
        <v>0</v>
      </c>
    </row>
    <row r="1251" spans="1:7" ht="15">
      <c r="A1251" s="84" t="s">
        <v>3823</v>
      </c>
      <c r="B1251" s="84">
        <v>2</v>
      </c>
      <c r="C1251" s="118">
        <v>0.005355738193784739</v>
      </c>
      <c r="D1251" s="84" t="s">
        <v>2568</v>
      </c>
      <c r="E1251" s="84" t="b">
        <v>0</v>
      </c>
      <c r="F1251" s="84" t="b">
        <v>0</v>
      </c>
      <c r="G1251" s="84" t="b">
        <v>0</v>
      </c>
    </row>
    <row r="1252" spans="1:7" ht="15">
      <c r="A1252" s="84" t="s">
        <v>3824</v>
      </c>
      <c r="B1252" s="84">
        <v>2</v>
      </c>
      <c r="C1252" s="118">
        <v>0.005355738193784739</v>
      </c>
      <c r="D1252" s="84" t="s">
        <v>2568</v>
      </c>
      <c r="E1252" s="84" t="b">
        <v>0</v>
      </c>
      <c r="F1252" s="84" t="b">
        <v>0</v>
      </c>
      <c r="G1252" s="84" t="b">
        <v>0</v>
      </c>
    </row>
    <row r="1253" spans="1:7" ht="15">
      <c r="A1253" s="84" t="s">
        <v>3825</v>
      </c>
      <c r="B1253" s="84">
        <v>2</v>
      </c>
      <c r="C1253" s="118">
        <v>0.005355738193784739</v>
      </c>
      <c r="D1253" s="84" t="s">
        <v>2568</v>
      </c>
      <c r="E1253" s="84" t="b">
        <v>0</v>
      </c>
      <c r="F1253" s="84" t="b">
        <v>0</v>
      </c>
      <c r="G1253" s="84" t="b">
        <v>0</v>
      </c>
    </row>
    <row r="1254" spans="1:7" ht="15">
      <c r="A1254" s="84" t="s">
        <v>3826</v>
      </c>
      <c r="B1254" s="84">
        <v>2</v>
      </c>
      <c r="C1254" s="118">
        <v>0.005355738193784739</v>
      </c>
      <c r="D1254" s="84" t="s">
        <v>2568</v>
      </c>
      <c r="E1254" s="84" t="b">
        <v>0</v>
      </c>
      <c r="F1254" s="84" t="b">
        <v>0</v>
      </c>
      <c r="G1254" s="84" t="b">
        <v>0</v>
      </c>
    </row>
    <row r="1255" spans="1:7" ht="15">
      <c r="A1255" s="84" t="s">
        <v>3827</v>
      </c>
      <c r="B1255" s="84">
        <v>2</v>
      </c>
      <c r="C1255" s="118">
        <v>0.005355738193784739</v>
      </c>
      <c r="D1255" s="84" t="s">
        <v>2568</v>
      </c>
      <c r="E1255" s="84" t="b">
        <v>0</v>
      </c>
      <c r="F1255" s="84" t="b">
        <v>0</v>
      </c>
      <c r="G1255" s="84" t="b">
        <v>0</v>
      </c>
    </row>
    <row r="1256" spans="1:7" ht="15">
      <c r="A1256" s="84" t="s">
        <v>3828</v>
      </c>
      <c r="B1256" s="84">
        <v>2</v>
      </c>
      <c r="C1256" s="118">
        <v>0.005355738193784739</v>
      </c>
      <c r="D1256" s="84" t="s">
        <v>2568</v>
      </c>
      <c r="E1256" s="84" t="b">
        <v>0</v>
      </c>
      <c r="F1256" s="84" t="b">
        <v>0</v>
      </c>
      <c r="G1256" s="84" t="b">
        <v>0</v>
      </c>
    </row>
    <row r="1257" spans="1:7" ht="15">
      <c r="A1257" s="84" t="s">
        <v>3829</v>
      </c>
      <c r="B1257" s="84">
        <v>2</v>
      </c>
      <c r="C1257" s="118">
        <v>0.005355738193784739</v>
      </c>
      <c r="D1257" s="84" t="s">
        <v>2568</v>
      </c>
      <c r="E1257" s="84" t="b">
        <v>0</v>
      </c>
      <c r="F1257" s="84" t="b">
        <v>1</v>
      </c>
      <c r="G1257" s="84" t="b">
        <v>0</v>
      </c>
    </row>
    <row r="1258" spans="1:7" ht="15">
      <c r="A1258" s="84" t="s">
        <v>3830</v>
      </c>
      <c r="B1258" s="84">
        <v>2</v>
      </c>
      <c r="C1258" s="118">
        <v>0.005355738193784739</v>
      </c>
      <c r="D1258" s="84" t="s">
        <v>2568</v>
      </c>
      <c r="E1258" s="84" t="b">
        <v>0</v>
      </c>
      <c r="F1258" s="84" t="b">
        <v>0</v>
      </c>
      <c r="G1258" s="84" t="b">
        <v>0</v>
      </c>
    </row>
    <row r="1259" spans="1:7" ht="15">
      <c r="A1259" s="84" t="s">
        <v>3831</v>
      </c>
      <c r="B1259" s="84">
        <v>2</v>
      </c>
      <c r="C1259" s="118">
        <v>0.005355738193784739</v>
      </c>
      <c r="D1259" s="84" t="s">
        <v>2568</v>
      </c>
      <c r="E1259" s="84" t="b">
        <v>0</v>
      </c>
      <c r="F1259" s="84" t="b">
        <v>0</v>
      </c>
      <c r="G1259" s="84" t="b">
        <v>0</v>
      </c>
    </row>
    <row r="1260" spans="1:7" ht="15">
      <c r="A1260" s="84" t="s">
        <v>3354</v>
      </c>
      <c r="B1260" s="84">
        <v>2</v>
      </c>
      <c r="C1260" s="118">
        <v>0.005355738193784739</v>
      </c>
      <c r="D1260" s="84" t="s">
        <v>2568</v>
      </c>
      <c r="E1260" s="84" t="b">
        <v>1</v>
      </c>
      <c r="F1260" s="84" t="b">
        <v>0</v>
      </c>
      <c r="G1260" s="84" t="b">
        <v>0</v>
      </c>
    </row>
    <row r="1261" spans="1:7" ht="15">
      <c r="A1261" s="84" t="s">
        <v>3355</v>
      </c>
      <c r="B1261" s="84">
        <v>2</v>
      </c>
      <c r="C1261" s="118">
        <v>0.005355738193784739</v>
      </c>
      <c r="D1261" s="84" t="s">
        <v>2568</v>
      </c>
      <c r="E1261" s="84" t="b">
        <v>0</v>
      </c>
      <c r="F1261" s="84" t="b">
        <v>0</v>
      </c>
      <c r="G1261" s="84" t="b">
        <v>0</v>
      </c>
    </row>
    <row r="1262" spans="1:7" ht="15">
      <c r="A1262" s="84" t="s">
        <v>3443</v>
      </c>
      <c r="B1262" s="84">
        <v>2</v>
      </c>
      <c r="C1262" s="118">
        <v>0.005355738193784739</v>
      </c>
      <c r="D1262" s="84" t="s">
        <v>2568</v>
      </c>
      <c r="E1262" s="84" t="b">
        <v>0</v>
      </c>
      <c r="F1262" s="84" t="b">
        <v>0</v>
      </c>
      <c r="G1262" s="84" t="b">
        <v>0</v>
      </c>
    </row>
    <row r="1263" spans="1:7" ht="15">
      <c r="A1263" s="84" t="s">
        <v>3444</v>
      </c>
      <c r="B1263" s="84">
        <v>2</v>
      </c>
      <c r="C1263" s="118">
        <v>0.005355738193784739</v>
      </c>
      <c r="D1263" s="84" t="s">
        <v>2568</v>
      </c>
      <c r="E1263" s="84" t="b">
        <v>0</v>
      </c>
      <c r="F1263" s="84" t="b">
        <v>0</v>
      </c>
      <c r="G1263" s="84" t="b">
        <v>0</v>
      </c>
    </row>
    <row r="1264" spans="1:7" ht="15">
      <c r="A1264" s="84" t="s">
        <v>3445</v>
      </c>
      <c r="B1264" s="84">
        <v>2</v>
      </c>
      <c r="C1264" s="118">
        <v>0.005355738193784739</v>
      </c>
      <c r="D1264" s="84" t="s">
        <v>2568</v>
      </c>
      <c r="E1264" s="84" t="b">
        <v>0</v>
      </c>
      <c r="F1264" s="84" t="b">
        <v>0</v>
      </c>
      <c r="G1264" s="84" t="b">
        <v>0</v>
      </c>
    </row>
    <row r="1265" spans="1:7" ht="15">
      <c r="A1265" s="84" t="s">
        <v>3446</v>
      </c>
      <c r="B1265" s="84">
        <v>2</v>
      </c>
      <c r="C1265" s="118">
        <v>0.005355738193784739</v>
      </c>
      <c r="D1265" s="84" t="s">
        <v>2568</v>
      </c>
      <c r="E1265" s="84" t="b">
        <v>0</v>
      </c>
      <c r="F1265" s="84" t="b">
        <v>0</v>
      </c>
      <c r="G1265" s="84" t="b">
        <v>0</v>
      </c>
    </row>
    <row r="1266" spans="1:7" ht="15">
      <c r="A1266" s="84" t="s">
        <v>3447</v>
      </c>
      <c r="B1266" s="84">
        <v>2</v>
      </c>
      <c r="C1266" s="118">
        <v>0.005355738193784739</v>
      </c>
      <c r="D1266" s="84" t="s">
        <v>2568</v>
      </c>
      <c r="E1266" s="84" t="b">
        <v>0</v>
      </c>
      <c r="F1266" s="84" t="b">
        <v>0</v>
      </c>
      <c r="G1266" s="84" t="b">
        <v>0</v>
      </c>
    </row>
    <row r="1267" spans="1:7" ht="15">
      <c r="A1267" s="84" t="s">
        <v>3448</v>
      </c>
      <c r="B1267" s="84">
        <v>2</v>
      </c>
      <c r="C1267" s="118">
        <v>0.005355738193784739</v>
      </c>
      <c r="D1267" s="84" t="s">
        <v>2568</v>
      </c>
      <c r="E1267" s="84" t="b">
        <v>0</v>
      </c>
      <c r="F1267" s="84" t="b">
        <v>0</v>
      </c>
      <c r="G1267" s="84" t="b">
        <v>0</v>
      </c>
    </row>
    <row r="1268" spans="1:7" ht="15">
      <c r="A1268" s="84" t="s">
        <v>3449</v>
      </c>
      <c r="B1268" s="84">
        <v>2</v>
      </c>
      <c r="C1268" s="118">
        <v>0.005355738193784739</v>
      </c>
      <c r="D1268" s="84" t="s">
        <v>2568</v>
      </c>
      <c r="E1268" s="84" t="b">
        <v>0</v>
      </c>
      <c r="F1268" s="84" t="b">
        <v>0</v>
      </c>
      <c r="G1268" s="84" t="b">
        <v>0</v>
      </c>
    </row>
    <row r="1269" spans="1:7" ht="15">
      <c r="A1269" s="84" t="s">
        <v>3310</v>
      </c>
      <c r="B1269" s="84">
        <v>2</v>
      </c>
      <c r="C1269" s="118">
        <v>0.005355738193784739</v>
      </c>
      <c r="D1269" s="84" t="s">
        <v>2568</v>
      </c>
      <c r="E1269" s="84" t="b">
        <v>0</v>
      </c>
      <c r="F1269" s="84" t="b">
        <v>0</v>
      </c>
      <c r="G1269" s="84" t="b">
        <v>0</v>
      </c>
    </row>
    <row r="1270" spans="1:7" ht="15">
      <c r="A1270" s="84" t="s">
        <v>354</v>
      </c>
      <c r="B1270" s="84">
        <v>2</v>
      </c>
      <c r="C1270" s="118">
        <v>0.005355738193784739</v>
      </c>
      <c r="D1270" s="84" t="s">
        <v>2568</v>
      </c>
      <c r="E1270" s="84" t="b">
        <v>0</v>
      </c>
      <c r="F1270" s="84" t="b">
        <v>0</v>
      </c>
      <c r="G1270" s="84" t="b">
        <v>0</v>
      </c>
    </row>
    <row r="1271" spans="1:7" ht="15">
      <c r="A1271" s="84" t="s">
        <v>3460</v>
      </c>
      <c r="B1271" s="84">
        <v>2</v>
      </c>
      <c r="C1271" s="118">
        <v>0.005355738193784739</v>
      </c>
      <c r="D1271" s="84" t="s">
        <v>2568</v>
      </c>
      <c r="E1271" s="84" t="b">
        <v>0</v>
      </c>
      <c r="F1271" s="84" t="b">
        <v>0</v>
      </c>
      <c r="G1271" s="84" t="b">
        <v>0</v>
      </c>
    </row>
    <row r="1272" spans="1:7" ht="15">
      <c r="A1272" s="84" t="s">
        <v>3416</v>
      </c>
      <c r="B1272" s="84">
        <v>2</v>
      </c>
      <c r="C1272" s="118">
        <v>0.005355738193784739</v>
      </c>
      <c r="D1272" s="84" t="s">
        <v>2568</v>
      </c>
      <c r="E1272" s="84" t="b">
        <v>0</v>
      </c>
      <c r="F1272" s="84" t="b">
        <v>0</v>
      </c>
      <c r="G1272" s="84" t="b">
        <v>0</v>
      </c>
    </row>
    <row r="1273" spans="1:7" ht="15">
      <c r="A1273" s="84" t="s">
        <v>3461</v>
      </c>
      <c r="B1273" s="84">
        <v>2</v>
      </c>
      <c r="C1273" s="118">
        <v>0.005355738193784739</v>
      </c>
      <c r="D1273" s="84" t="s">
        <v>2568</v>
      </c>
      <c r="E1273" s="84" t="b">
        <v>0</v>
      </c>
      <c r="F1273" s="84" t="b">
        <v>0</v>
      </c>
      <c r="G1273" s="84" t="b">
        <v>0</v>
      </c>
    </row>
    <row r="1274" spans="1:7" ht="15">
      <c r="A1274" s="84" t="s">
        <v>3462</v>
      </c>
      <c r="B1274" s="84">
        <v>2</v>
      </c>
      <c r="C1274" s="118">
        <v>0.005355738193784739</v>
      </c>
      <c r="D1274" s="84" t="s">
        <v>2568</v>
      </c>
      <c r="E1274" s="84" t="b">
        <v>0</v>
      </c>
      <c r="F1274" s="84" t="b">
        <v>0</v>
      </c>
      <c r="G1274" s="84" t="b">
        <v>0</v>
      </c>
    </row>
    <row r="1275" spans="1:7" ht="15">
      <c r="A1275" s="84" t="s">
        <v>3463</v>
      </c>
      <c r="B1275" s="84">
        <v>2</v>
      </c>
      <c r="C1275" s="118">
        <v>0.005355738193784739</v>
      </c>
      <c r="D1275" s="84" t="s">
        <v>2568</v>
      </c>
      <c r="E1275" s="84" t="b">
        <v>0</v>
      </c>
      <c r="F1275" s="84" t="b">
        <v>0</v>
      </c>
      <c r="G1275" s="84" t="b">
        <v>0</v>
      </c>
    </row>
    <row r="1276" spans="1:7" ht="15">
      <c r="A1276" s="84" t="s">
        <v>3464</v>
      </c>
      <c r="B1276" s="84">
        <v>2</v>
      </c>
      <c r="C1276" s="118">
        <v>0.005355738193784739</v>
      </c>
      <c r="D1276" s="84" t="s">
        <v>2568</v>
      </c>
      <c r="E1276" s="84" t="b">
        <v>0</v>
      </c>
      <c r="F1276" s="84" t="b">
        <v>0</v>
      </c>
      <c r="G1276" s="84" t="b">
        <v>0</v>
      </c>
    </row>
    <row r="1277" spans="1:7" ht="15">
      <c r="A1277" s="84" t="s">
        <v>3417</v>
      </c>
      <c r="B1277" s="84">
        <v>2</v>
      </c>
      <c r="C1277" s="118">
        <v>0.005355738193784739</v>
      </c>
      <c r="D1277" s="84" t="s">
        <v>2568</v>
      </c>
      <c r="E1277" s="84" t="b">
        <v>0</v>
      </c>
      <c r="F1277" s="84" t="b">
        <v>0</v>
      </c>
      <c r="G1277" s="84" t="b">
        <v>0</v>
      </c>
    </row>
    <row r="1278" spans="1:7" ht="15">
      <c r="A1278" s="84" t="s">
        <v>3465</v>
      </c>
      <c r="B1278" s="84">
        <v>2</v>
      </c>
      <c r="C1278" s="118">
        <v>0.005355738193784739</v>
      </c>
      <c r="D1278" s="84" t="s">
        <v>2568</v>
      </c>
      <c r="E1278" s="84" t="b">
        <v>0</v>
      </c>
      <c r="F1278" s="84" t="b">
        <v>0</v>
      </c>
      <c r="G1278" s="84" t="b">
        <v>0</v>
      </c>
    </row>
    <row r="1279" spans="1:7" ht="15">
      <c r="A1279" s="84" t="s">
        <v>3466</v>
      </c>
      <c r="B1279" s="84">
        <v>2</v>
      </c>
      <c r="C1279" s="118">
        <v>0.005355738193784739</v>
      </c>
      <c r="D1279" s="84" t="s">
        <v>2568</v>
      </c>
      <c r="E1279" s="84" t="b">
        <v>0</v>
      </c>
      <c r="F1279" s="84" t="b">
        <v>0</v>
      </c>
      <c r="G1279" s="84" t="b">
        <v>0</v>
      </c>
    </row>
    <row r="1280" spans="1:7" ht="15">
      <c r="A1280" s="84" t="s">
        <v>3333</v>
      </c>
      <c r="B1280" s="84">
        <v>2</v>
      </c>
      <c r="C1280" s="118">
        <v>0.005355738193784739</v>
      </c>
      <c r="D1280" s="84" t="s">
        <v>2568</v>
      </c>
      <c r="E1280" s="84" t="b">
        <v>0</v>
      </c>
      <c r="F1280" s="84" t="b">
        <v>0</v>
      </c>
      <c r="G1280" s="84" t="b">
        <v>0</v>
      </c>
    </row>
    <row r="1281" spans="1:7" ht="15">
      <c r="A1281" s="84" t="s">
        <v>3441</v>
      </c>
      <c r="B1281" s="84">
        <v>2</v>
      </c>
      <c r="C1281" s="118">
        <v>0.005355738193784739</v>
      </c>
      <c r="D1281" s="84" t="s">
        <v>2568</v>
      </c>
      <c r="E1281" s="84" t="b">
        <v>0</v>
      </c>
      <c r="F1281" s="84" t="b">
        <v>0</v>
      </c>
      <c r="G1281" s="84" t="b">
        <v>0</v>
      </c>
    </row>
    <row r="1282" spans="1:7" ht="15">
      <c r="A1282" s="84" t="s">
        <v>345</v>
      </c>
      <c r="B1282" s="84">
        <v>2</v>
      </c>
      <c r="C1282" s="118">
        <v>0.005355738193784739</v>
      </c>
      <c r="D1282" s="84" t="s">
        <v>2568</v>
      </c>
      <c r="E1282" s="84" t="b">
        <v>0</v>
      </c>
      <c r="F1282" s="84" t="b">
        <v>0</v>
      </c>
      <c r="G1282" s="84" t="b">
        <v>0</v>
      </c>
    </row>
    <row r="1283" spans="1:7" ht="15">
      <c r="A1283" s="84" t="s">
        <v>268</v>
      </c>
      <c r="B1283" s="84">
        <v>2</v>
      </c>
      <c r="C1283" s="118">
        <v>0.005355738193784739</v>
      </c>
      <c r="D1283" s="84" t="s">
        <v>2568</v>
      </c>
      <c r="E1283" s="84" t="b">
        <v>0</v>
      </c>
      <c r="F1283" s="84" t="b">
        <v>0</v>
      </c>
      <c r="G1283" s="84" t="b">
        <v>0</v>
      </c>
    </row>
    <row r="1284" spans="1:7" ht="15">
      <c r="A1284" s="84" t="s">
        <v>3843</v>
      </c>
      <c r="B1284" s="84">
        <v>2</v>
      </c>
      <c r="C1284" s="118">
        <v>0.005355738193784739</v>
      </c>
      <c r="D1284" s="84" t="s">
        <v>2568</v>
      </c>
      <c r="E1284" s="84" t="b">
        <v>0</v>
      </c>
      <c r="F1284" s="84" t="b">
        <v>0</v>
      </c>
      <c r="G1284" s="84" t="b">
        <v>0</v>
      </c>
    </row>
    <row r="1285" spans="1:7" ht="15">
      <c r="A1285" s="84" t="s">
        <v>3476</v>
      </c>
      <c r="B1285" s="84">
        <v>2</v>
      </c>
      <c r="C1285" s="118">
        <v>0.005355738193784739</v>
      </c>
      <c r="D1285" s="84" t="s">
        <v>2568</v>
      </c>
      <c r="E1285" s="84" t="b">
        <v>0</v>
      </c>
      <c r="F1285" s="84" t="b">
        <v>0</v>
      </c>
      <c r="G1285" s="84" t="b">
        <v>0</v>
      </c>
    </row>
    <row r="1286" spans="1:7" ht="15">
      <c r="A1286" s="84" t="s">
        <v>3910</v>
      </c>
      <c r="B1286" s="84">
        <v>2</v>
      </c>
      <c r="C1286" s="118">
        <v>0.005355738193784739</v>
      </c>
      <c r="D1286" s="84" t="s">
        <v>2568</v>
      </c>
      <c r="E1286" s="84" t="b">
        <v>0</v>
      </c>
      <c r="F1286" s="84" t="b">
        <v>0</v>
      </c>
      <c r="G1286" s="84" t="b">
        <v>0</v>
      </c>
    </row>
    <row r="1287" spans="1:7" ht="15">
      <c r="A1287" s="84" t="s">
        <v>2733</v>
      </c>
      <c r="B1287" s="84">
        <v>12</v>
      </c>
      <c r="C1287" s="118">
        <v>0.004865774711701578</v>
      </c>
      <c r="D1287" s="84" t="s">
        <v>2569</v>
      </c>
      <c r="E1287" s="84" t="b">
        <v>0</v>
      </c>
      <c r="F1287" s="84" t="b">
        <v>0</v>
      </c>
      <c r="G1287" s="84" t="b">
        <v>0</v>
      </c>
    </row>
    <row r="1288" spans="1:7" ht="15">
      <c r="A1288" s="84" t="s">
        <v>2757</v>
      </c>
      <c r="B1288" s="84">
        <v>10</v>
      </c>
      <c r="C1288" s="118">
        <v>0.007367835106932269</v>
      </c>
      <c r="D1288" s="84" t="s">
        <v>2569</v>
      </c>
      <c r="E1288" s="84" t="b">
        <v>0</v>
      </c>
      <c r="F1288" s="84" t="b">
        <v>0</v>
      </c>
      <c r="G1288" s="84" t="b">
        <v>0</v>
      </c>
    </row>
    <row r="1289" spans="1:7" ht="15">
      <c r="A1289" s="84" t="s">
        <v>2734</v>
      </c>
      <c r="B1289" s="84">
        <v>9</v>
      </c>
      <c r="C1289" s="118">
        <v>0.008354137014841874</v>
      </c>
      <c r="D1289" s="84" t="s">
        <v>2569</v>
      </c>
      <c r="E1289" s="84" t="b">
        <v>0</v>
      </c>
      <c r="F1289" s="84" t="b">
        <v>0</v>
      </c>
      <c r="G1289" s="84" t="b">
        <v>0</v>
      </c>
    </row>
    <row r="1290" spans="1:7" ht="15">
      <c r="A1290" s="84" t="s">
        <v>2758</v>
      </c>
      <c r="B1290" s="84">
        <v>8</v>
      </c>
      <c r="C1290" s="118">
        <v>0.009138117893346866</v>
      </c>
      <c r="D1290" s="84" t="s">
        <v>2569</v>
      </c>
      <c r="E1290" s="84" t="b">
        <v>0</v>
      </c>
      <c r="F1290" s="84" t="b">
        <v>0</v>
      </c>
      <c r="G1290" s="84" t="b">
        <v>0</v>
      </c>
    </row>
    <row r="1291" spans="1:7" ht="15">
      <c r="A1291" s="84" t="s">
        <v>2759</v>
      </c>
      <c r="B1291" s="84">
        <v>8</v>
      </c>
      <c r="C1291" s="118">
        <v>0.009138117893346866</v>
      </c>
      <c r="D1291" s="84" t="s">
        <v>2569</v>
      </c>
      <c r="E1291" s="84" t="b">
        <v>0</v>
      </c>
      <c r="F1291" s="84" t="b">
        <v>0</v>
      </c>
      <c r="G1291" s="84" t="b">
        <v>0</v>
      </c>
    </row>
    <row r="1292" spans="1:7" ht="15">
      <c r="A1292" s="84" t="s">
        <v>2760</v>
      </c>
      <c r="B1292" s="84">
        <v>7</v>
      </c>
      <c r="C1292" s="118">
        <v>0.009694362063974773</v>
      </c>
      <c r="D1292" s="84" t="s">
        <v>2569</v>
      </c>
      <c r="E1292" s="84" t="b">
        <v>0</v>
      </c>
      <c r="F1292" s="84" t="b">
        <v>0</v>
      </c>
      <c r="G1292" s="84" t="b">
        <v>0</v>
      </c>
    </row>
    <row r="1293" spans="1:7" ht="15">
      <c r="A1293" s="84" t="s">
        <v>295</v>
      </c>
      <c r="B1293" s="84">
        <v>6</v>
      </c>
      <c r="C1293" s="118">
        <v>0.011977939449029182</v>
      </c>
      <c r="D1293" s="84" t="s">
        <v>2569</v>
      </c>
      <c r="E1293" s="84" t="b">
        <v>0</v>
      </c>
      <c r="F1293" s="84" t="b">
        <v>0</v>
      </c>
      <c r="G1293" s="84" t="b">
        <v>0</v>
      </c>
    </row>
    <row r="1294" spans="1:7" ht="15">
      <c r="A1294" s="84" t="s">
        <v>2761</v>
      </c>
      <c r="B1294" s="84">
        <v>5</v>
      </c>
      <c r="C1294" s="118">
        <v>0.009981616207524318</v>
      </c>
      <c r="D1294" s="84" t="s">
        <v>2569</v>
      </c>
      <c r="E1294" s="84" t="b">
        <v>0</v>
      </c>
      <c r="F1294" s="84" t="b">
        <v>0</v>
      </c>
      <c r="G1294" s="84" t="b">
        <v>0</v>
      </c>
    </row>
    <row r="1295" spans="1:7" ht="15">
      <c r="A1295" s="84" t="s">
        <v>333</v>
      </c>
      <c r="B1295" s="84">
        <v>5</v>
      </c>
      <c r="C1295" s="118">
        <v>0.009981616207524318</v>
      </c>
      <c r="D1295" s="84" t="s">
        <v>2569</v>
      </c>
      <c r="E1295" s="84" t="b">
        <v>0</v>
      </c>
      <c r="F1295" s="84" t="b">
        <v>0</v>
      </c>
      <c r="G1295" s="84" t="b">
        <v>0</v>
      </c>
    </row>
    <row r="1296" spans="1:7" ht="15">
      <c r="A1296" s="84" t="s">
        <v>2762</v>
      </c>
      <c r="B1296" s="84">
        <v>4</v>
      </c>
      <c r="C1296" s="118">
        <v>0.00960721786991998</v>
      </c>
      <c r="D1296" s="84" t="s">
        <v>2569</v>
      </c>
      <c r="E1296" s="84" t="b">
        <v>0</v>
      </c>
      <c r="F1296" s="84" t="b">
        <v>0</v>
      </c>
      <c r="G1296" s="84" t="b">
        <v>0</v>
      </c>
    </row>
    <row r="1297" spans="1:7" ht="15">
      <c r="A1297" s="84" t="s">
        <v>3602</v>
      </c>
      <c r="B1297" s="84">
        <v>3</v>
      </c>
      <c r="C1297" s="118">
        <v>0.008773682062795215</v>
      </c>
      <c r="D1297" s="84" t="s">
        <v>2569</v>
      </c>
      <c r="E1297" s="84" t="b">
        <v>0</v>
      </c>
      <c r="F1297" s="84" t="b">
        <v>0</v>
      </c>
      <c r="G1297" s="84" t="b">
        <v>0</v>
      </c>
    </row>
    <row r="1298" spans="1:7" ht="15">
      <c r="A1298" s="84" t="s">
        <v>3649</v>
      </c>
      <c r="B1298" s="84">
        <v>3</v>
      </c>
      <c r="C1298" s="118">
        <v>0.008773682062795215</v>
      </c>
      <c r="D1298" s="84" t="s">
        <v>2569</v>
      </c>
      <c r="E1298" s="84" t="b">
        <v>0</v>
      </c>
      <c r="F1298" s="84" t="b">
        <v>0</v>
      </c>
      <c r="G1298" s="84" t="b">
        <v>0</v>
      </c>
    </row>
    <row r="1299" spans="1:7" ht="15">
      <c r="A1299" s="84" t="s">
        <v>3432</v>
      </c>
      <c r="B1299" s="84">
        <v>3</v>
      </c>
      <c r="C1299" s="118">
        <v>0.008773682062795215</v>
      </c>
      <c r="D1299" s="84" t="s">
        <v>2569</v>
      </c>
      <c r="E1299" s="84" t="b">
        <v>0</v>
      </c>
      <c r="F1299" s="84" t="b">
        <v>0</v>
      </c>
      <c r="G1299" s="84" t="b">
        <v>0</v>
      </c>
    </row>
    <row r="1300" spans="1:7" ht="15">
      <c r="A1300" s="84" t="s">
        <v>3433</v>
      </c>
      <c r="B1300" s="84">
        <v>2</v>
      </c>
      <c r="C1300" s="118">
        <v>0.0073226883965832636</v>
      </c>
      <c r="D1300" s="84" t="s">
        <v>2569</v>
      </c>
      <c r="E1300" s="84" t="b">
        <v>0</v>
      </c>
      <c r="F1300" s="84" t="b">
        <v>0</v>
      </c>
      <c r="G1300" s="84" t="b">
        <v>0</v>
      </c>
    </row>
    <row r="1301" spans="1:7" ht="15">
      <c r="A1301" s="84" t="s">
        <v>2745</v>
      </c>
      <c r="B1301" s="84">
        <v>2</v>
      </c>
      <c r="C1301" s="118">
        <v>0.0073226883965832636</v>
      </c>
      <c r="D1301" s="84" t="s">
        <v>2569</v>
      </c>
      <c r="E1301" s="84" t="b">
        <v>0</v>
      </c>
      <c r="F1301" s="84" t="b">
        <v>0</v>
      </c>
      <c r="G1301" s="84" t="b">
        <v>0</v>
      </c>
    </row>
    <row r="1302" spans="1:7" ht="15">
      <c r="A1302" s="84" t="s">
        <v>3932</v>
      </c>
      <c r="B1302" s="84">
        <v>2</v>
      </c>
      <c r="C1302" s="118">
        <v>0.0073226883965832636</v>
      </c>
      <c r="D1302" s="84" t="s">
        <v>2569</v>
      </c>
      <c r="E1302" s="84" t="b">
        <v>0</v>
      </c>
      <c r="F1302" s="84" t="b">
        <v>0</v>
      </c>
      <c r="G1302" s="84" t="b">
        <v>0</v>
      </c>
    </row>
    <row r="1303" spans="1:7" ht="15">
      <c r="A1303" s="84" t="s">
        <v>1469</v>
      </c>
      <c r="B1303" s="84">
        <v>2</v>
      </c>
      <c r="C1303" s="118">
        <v>0.0073226883965832636</v>
      </c>
      <c r="D1303" s="84" t="s">
        <v>2569</v>
      </c>
      <c r="E1303" s="84" t="b">
        <v>0</v>
      </c>
      <c r="F1303" s="84" t="b">
        <v>0</v>
      </c>
      <c r="G1303" s="84" t="b">
        <v>0</v>
      </c>
    </row>
    <row r="1304" spans="1:7" ht="15">
      <c r="A1304" s="84" t="s">
        <v>3883</v>
      </c>
      <c r="B1304" s="84">
        <v>2</v>
      </c>
      <c r="C1304" s="118">
        <v>0.0073226883965832636</v>
      </c>
      <c r="D1304" s="84" t="s">
        <v>2569</v>
      </c>
      <c r="E1304" s="84" t="b">
        <v>0</v>
      </c>
      <c r="F1304" s="84" t="b">
        <v>0</v>
      </c>
      <c r="G1304" s="84" t="b">
        <v>0</v>
      </c>
    </row>
    <row r="1305" spans="1:7" ht="15">
      <c r="A1305" s="84" t="s">
        <v>3884</v>
      </c>
      <c r="B1305" s="84">
        <v>2</v>
      </c>
      <c r="C1305" s="118">
        <v>0.0073226883965832636</v>
      </c>
      <c r="D1305" s="84" t="s">
        <v>2569</v>
      </c>
      <c r="E1305" s="84" t="b">
        <v>0</v>
      </c>
      <c r="F1305" s="84" t="b">
        <v>0</v>
      </c>
      <c r="G1305" s="84" t="b">
        <v>0</v>
      </c>
    </row>
    <row r="1306" spans="1:7" ht="15">
      <c r="A1306" s="84" t="s">
        <v>3885</v>
      </c>
      <c r="B1306" s="84">
        <v>2</v>
      </c>
      <c r="C1306" s="118">
        <v>0.0073226883965832636</v>
      </c>
      <c r="D1306" s="84" t="s">
        <v>2569</v>
      </c>
      <c r="E1306" s="84" t="b">
        <v>0</v>
      </c>
      <c r="F1306" s="84" t="b">
        <v>0</v>
      </c>
      <c r="G1306" s="84" t="b">
        <v>0</v>
      </c>
    </row>
    <row r="1307" spans="1:7" ht="15">
      <c r="A1307" s="84" t="s">
        <v>3886</v>
      </c>
      <c r="B1307" s="84">
        <v>2</v>
      </c>
      <c r="C1307" s="118">
        <v>0.0073226883965832636</v>
      </c>
      <c r="D1307" s="84" t="s">
        <v>2569</v>
      </c>
      <c r="E1307" s="84" t="b">
        <v>0</v>
      </c>
      <c r="F1307" s="84" t="b">
        <v>0</v>
      </c>
      <c r="G1307" s="84" t="b">
        <v>0</v>
      </c>
    </row>
    <row r="1308" spans="1:7" ht="15">
      <c r="A1308" s="84" t="s">
        <v>3480</v>
      </c>
      <c r="B1308" s="84">
        <v>2</v>
      </c>
      <c r="C1308" s="118">
        <v>0.0073226883965832636</v>
      </c>
      <c r="D1308" s="84" t="s">
        <v>2569</v>
      </c>
      <c r="E1308" s="84" t="b">
        <v>0</v>
      </c>
      <c r="F1308" s="84" t="b">
        <v>0</v>
      </c>
      <c r="G1308" s="84" t="b">
        <v>0</v>
      </c>
    </row>
    <row r="1309" spans="1:7" ht="15">
      <c r="A1309" s="84" t="s">
        <v>3887</v>
      </c>
      <c r="B1309" s="84">
        <v>2</v>
      </c>
      <c r="C1309" s="118">
        <v>0.0073226883965832636</v>
      </c>
      <c r="D1309" s="84" t="s">
        <v>2569</v>
      </c>
      <c r="E1309" s="84" t="b">
        <v>0</v>
      </c>
      <c r="F1309" s="84" t="b">
        <v>0</v>
      </c>
      <c r="G1309" s="84" t="b">
        <v>0</v>
      </c>
    </row>
    <row r="1310" spans="1:7" ht="15">
      <c r="A1310" s="84" t="s">
        <v>3888</v>
      </c>
      <c r="B1310" s="84">
        <v>2</v>
      </c>
      <c r="C1310" s="118">
        <v>0.0073226883965832636</v>
      </c>
      <c r="D1310" s="84" t="s">
        <v>2569</v>
      </c>
      <c r="E1310" s="84" t="b">
        <v>0</v>
      </c>
      <c r="F1310" s="84" t="b">
        <v>0</v>
      </c>
      <c r="G1310" s="84" t="b">
        <v>0</v>
      </c>
    </row>
    <row r="1311" spans="1:7" ht="15">
      <c r="A1311" s="84" t="s">
        <v>3889</v>
      </c>
      <c r="B1311" s="84">
        <v>2</v>
      </c>
      <c r="C1311" s="118">
        <v>0.0073226883965832636</v>
      </c>
      <c r="D1311" s="84" t="s">
        <v>2569</v>
      </c>
      <c r="E1311" s="84" t="b">
        <v>0</v>
      </c>
      <c r="F1311" s="84" t="b">
        <v>0</v>
      </c>
      <c r="G1311" s="84" t="b">
        <v>0</v>
      </c>
    </row>
    <row r="1312" spans="1:7" ht="15">
      <c r="A1312" s="84" t="s">
        <v>3890</v>
      </c>
      <c r="B1312" s="84">
        <v>2</v>
      </c>
      <c r="C1312" s="118">
        <v>0.0073226883965832636</v>
      </c>
      <c r="D1312" s="84" t="s">
        <v>2569</v>
      </c>
      <c r="E1312" s="84" t="b">
        <v>0</v>
      </c>
      <c r="F1312" s="84" t="b">
        <v>0</v>
      </c>
      <c r="G1312" s="84" t="b">
        <v>0</v>
      </c>
    </row>
    <row r="1313" spans="1:7" ht="15">
      <c r="A1313" s="84" t="s">
        <v>3496</v>
      </c>
      <c r="B1313" s="84">
        <v>2</v>
      </c>
      <c r="C1313" s="118">
        <v>0.0073226883965832636</v>
      </c>
      <c r="D1313" s="84" t="s">
        <v>2569</v>
      </c>
      <c r="E1313" s="84" t="b">
        <v>0</v>
      </c>
      <c r="F1313" s="84" t="b">
        <v>0</v>
      </c>
      <c r="G1313" s="84" t="b">
        <v>0</v>
      </c>
    </row>
    <row r="1314" spans="1:7" ht="15">
      <c r="A1314" s="84" t="s">
        <v>3497</v>
      </c>
      <c r="B1314" s="84">
        <v>2</v>
      </c>
      <c r="C1314" s="118">
        <v>0.0073226883965832636</v>
      </c>
      <c r="D1314" s="84" t="s">
        <v>2569</v>
      </c>
      <c r="E1314" s="84" t="b">
        <v>0</v>
      </c>
      <c r="F1314" s="84" t="b">
        <v>0</v>
      </c>
      <c r="G1314" s="84" t="b">
        <v>0</v>
      </c>
    </row>
    <row r="1315" spans="1:7" ht="15">
      <c r="A1315" s="84" t="s">
        <v>3498</v>
      </c>
      <c r="B1315" s="84">
        <v>2</v>
      </c>
      <c r="C1315" s="118">
        <v>0.0073226883965832636</v>
      </c>
      <c r="D1315" s="84" t="s">
        <v>2569</v>
      </c>
      <c r="E1315" s="84" t="b">
        <v>0</v>
      </c>
      <c r="F1315" s="84" t="b">
        <v>0</v>
      </c>
      <c r="G1315" s="84" t="b">
        <v>0</v>
      </c>
    </row>
    <row r="1316" spans="1:7" ht="15">
      <c r="A1316" s="84" t="s">
        <v>3499</v>
      </c>
      <c r="B1316" s="84">
        <v>2</v>
      </c>
      <c r="C1316" s="118">
        <v>0.0073226883965832636</v>
      </c>
      <c r="D1316" s="84" t="s">
        <v>2569</v>
      </c>
      <c r="E1316" s="84" t="b">
        <v>0</v>
      </c>
      <c r="F1316" s="84" t="b">
        <v>0</v>
      </c>
      <c r="G1316" s="84" t="b">
        <v>0</v>
      </c>
    </row>
    <row r="1317" spans="1:7" ht="15">
      <c r="A1317" s="84" t="s">
        <v>3500</v>
      </c>
      <c r="B1317" s="84">
        <v>2</v>
      </c>
      <c r="C1317" s="118">
        <v>0.0073226883965832636</v>
      </c>
      <c r="D1317" s="84" t="s">
        <v>2569</v>
      </c>
      <c r="E1317" s="84" t="b">
        <v>0</v>
      </c>
      <c r="F1317" s="84" t="b">
        <v>0</v>
      </c>
      <c r="G1317" s="84" t="b">
        <v>0</v>
      </c>
    </row>
    <row r="1318" spans="1:7" ht="15">
      <c r="A1318" s="84" t="s">
        <v>3501</v>
      </c>
      <c r="B1318" s="84">
        <v>2</v>
      </c>
      <c r="C1318" s="118">
        <v>0.0073226883965832636</v>
      </c>
      <c r="D1318" s="84" t="s">
        <v>2569</v>
      </c>
      <c r="E1318" s="84" t="b">
        <v>0</v>
      </c>
      <c r="F1318" s="84" t="b">
        <v>0</v>
      </c>
      <c r="G1318" s="84" t="b">
        <v>0</v>
      </c>
    </row>
    <row r="1319" spans="1:7" ht="15">
      <c r="A1319" s="84" t="s">
        <v>2666</v>
      </c>
      <c r="B1319" s="84">
        <v>2</v>
      </c>
      <c r="C1319" s="118">
        <v>0.009841767858206538</v>
      </c>
      <c r="D1319" s="84" t="s">
        <v>2569</v>
      </c>
      <c r="E1319" s="84" t="b">
        <v>0</v>
      </c>
      <c r="F1319" s="84" t="b">
        <v>0</v>
      </c>
      <c r="G1319" s="84" t="b">
        <v>0</v>
      </c>
    </row>
    <row r="1320" spans="1:7" ht="15">
      <c r="A1320" s="84" t="s">
        <v>3303</v>
      </c>
      <c r="B1320" s="84">
        <v>2</v>
      </c>
      <c r="C1320" s="118">
        <v>0.0073226883965832636</v>
      </c>
      <c r="D1320" s="84" t="s">
        <v>2569</v>
      </c>
      <c r="E1320" s="84" t="b">
        <v>0</v>
      </c>
      <c r="F1320" s="84" t="b">
        <v>0</v>
      </c>
      <c r="G1320" s="84" t="b">
        <v>0</v>
      </c>
    </row>
    <row r="1321" spans="1:7" ht="15">
      <c r="A1321" s="84" t="s">
        <v>341</v>
      </c>
      <c r="B1321" s="84">
        <v>2</v>
      </c>
      <c r="C1321" s="118">
        <v>0.0073226883965832636</v>
      </c>
      <c r="D1321" s="84" t="s">
        <v>2569</v>
      </c>
      <c r="E1321" s="84" t="b">
        <v>0</v>
      </c>
      <c r="F1321" s="84" t="b">
        <v>0</v>
      </c>
      <c r="G1321" s="84" t="b">
        <v>0</v>
      </c>
    </row>
    <row r="1322" spans="1:7" ht="15">
      <c r="A1322" s="84" t="s">
        <v>340</v>
      </c>
      <c r="B1322" s="84">
        <v>2</v>
      </c>
      <c r="C1322" s="118">
        <v>0.0073226883965832636</v>
      </c>
      <c r="D1322" s="84" t="s">
        <v>2569</v>
      </c>
      <c r="E1322" s="84" t="b">
        <v>0</v>
      </c>
      <c r="F1322" s="84" t="b">
        <v>0</v>
      </c>
      <c r="G1322" s="84" t="b">
        <v>0</v>
      </c>
    </row>
    <row r="1323" spans="1:7" ht="15">
      <c r="A1323" s="84" t="s">
        <v>674</v>
      </c>
      <c r="B1323" s="84">
        <v>2</v>
      </c>
      <c r="C1323" s="118">
        <v>0.009841767858206538</v>
      </c>
      <c r="D1323" s="84" t="s">
        <v>2569</v>
      </c>
      <c r="E1323" s="84" t="b">
        <v>0</v>
      </c>
      <c r="F1323" s="84" t="b">
        <v>0</v>
      </c>
      <c r="G1323" s="84" t="b">
        <v>0</v>
      </c>
    </row>
    <row r="1324" spans="1:7" ht="15">
      <c r="A1324" s="84" t="s">
        <v>303</v>
      </c>
      <c r="B1324" s="84">
        <v>2</v>
      </c>
      <c r="C1324" s="118">
        <v>0.0073226883965832636</v>
      </c>
      <c r="D1324" s="84" t="s">
        <v>2569</v>
      </c>
      <c r="E1324" s="84" t="b">
        <v>0</v>
      </c>
      <c r="F1324" s="84" t="b">
        <v>0</v>
      </c>
      <c r="G1324" s="84" t="b">
        <v>0</v>
      </c>
    </row>
    <row r="1325" spans="1:7" ht="15">
      <c r="A1325" s="84" t="s">
        <v>2734</v>
      </c>
      <c r="B1325" s="84">
        <v>14</v>
      </c>
      <c r="C1325" s="118">
        <v>0.0018981227478923294</v>
      </c>
      <c r="D1325" s="84" t="s">
        <v>2570</v>
      </c>
      <c r="E1325" s="84" t="b">
        <v>0</v>
      </c>
      <c r="F1325" s="84" t="b">
        <v>0</v>
      </c>
      <c r="G1325" s="84" t="b">
        <v>0</v>
      </c>
    </row>
    <row r="1326" spans="1:7" ht="15">
      <c r="A1326" s="84" t="s">
        <v>2733</v>
      </c>
      <c r="B1326" s="84">
        <v>7</v>
      </c>
      <c r="C1326" s="118">
        <v>0.010483948114434257</v>
      </c>
      <c r="D1326" s="84" t="s">
        <v>2570</v>
      </c>
      <c r="E1326" s="84" t="b">
        <v>0</v>
      </c>
      <c r="F1326" s="84" t="b">
        <v>0</v>
      </c>
      <c r="G1326" s="84" t="b">
        <v>0</v>
      </c>
    </row>
    <row r="1327" spans="1:7" ht="15">
      <c r="A1327" s="84" t="s">
        <v>674</v>
      </c>
      <c r="B1327" s="84">
        <v>4</v>
      </c>
      <c r="C1327" s="118">
        <v>0.010389706203216631</v>
      </c>
      <c r="D1327" s="84" t="s">
        <v>2570</v>
      </c>
      <c r="E1327" s="84" t="b">
        <v>0</v>
      </c>
      <c r="F1327" s="84" t="b">
        <v>0</v>
      </c>
      <c r="G1327" s="84" t="b">
        <v>0</v>
      </c>
    </row>
    <row r="1328" spans="1:7" ht="15">
      <c r="A1328" s="84" t="s">
        <v>2764</v>
      </c>
      <c r="B1328" s="84">
        <v>4</v>
      </c>
      <c r="C1328" s="118">
        <v>0.010389706203216631</v>
      </c>
      <c r="D1328" s="84" t="s">
        <v>2570</v>
      </c>
      <c r="E1328" s="84" t="b">
        <v>0</v>
      </c>
      <c r="F1328" s="84" t="b">
        <v>0</v>
      </c>
      <c r="G1328" s="84" t="b">
        <v>0</v>
      </c>
    </row>
    <row r="1329" spans="1:7" ht="15">
      <c r="A1329" s="84" t="s">
        <v>2765</v>
      </c>
      <c r="B1329" s="84">
        <v>3</v>
      </c>
      <c r="C1329" s="118">
        <v>0.00948828060184641</v>
      </c>
      <c r="D1329" s="84" t="s">
        <v>2570</v>
      </c>
      <c r="E1329" s="84" t="b">
        <v>0</v>
      </c>
      <c r="F1329" s="84" t="b">
        <v>0</v>
      </c>
      <c r="G1329" s="84" t="b">
        <v>0</v>
      </c>
    </row>
    <row r="1330" spans="1:7" ht="15">
      <c r="A1330" s="84" t="s">
        <v>2766</v>
      </c>
      <c r="B1330" s="84">
        <v>3</v>
      </c>
      <c r="C1330" s="118">
        <v>0.00948828060184641</v>
      </c>
      <c r="D1330" s="84" t="s">
        <v>2570</v>
      </c>
      <c r="E1330" s="84" t="b">
        <v>0</v>
      </c>
      <c r="F1330" s="84" t="b">
        <v>0</v>
      </c>
      <c r="G1330" s="84" t="b">
        <v>0</v>
      </c>
    </row>
    <row r="1331" spans="1:7" ht="15">
      <c r="A1331" s="84" t="s">
        <v>2767</v>
      </c>
      <c r="B1331" s="84">
        <v>3</v>
      </c>
      <c r="C1331" s="118">
        <v>0.00948828060184641</v>
      </c>
      <c r="D1331" s="84" t="s">
        <v>2570</v>
      </c>
      <c r="E1331" s="84" t="b">
        <v>0</v>
      </c>
      <c r="F1331" s="84" t="b">
        <v>0</v>
      </c>
      <c r="G1331" s="84" t="b">
        <v>0</v>
      </c>
    </row>
    <row r="1332" spans="1:7" ht="15">
      <c r="A1332" s="84" t="s">
        <v>2662</v>
      </c>
      <c r="B1332" s="84">
        <v>2</v>
      </c>
      <c r="C1332" s="118">
        <v>0.007919106456033486</v>
      </c>
      <c r="D1332" s="84" t="s">
        <v>2570</v>
      </c>
      <c r="E1332" s="84" t="b">
        <v>0</v>
      </c>
      <c r="F1332" s="84" t="b">
        <v>0</v>
      </c>
      <c r="G1332" s="84" t="b">
        <v>0</v>
      </c>
    </row>
    <row r="1333" spans="1:7" ht="15">
      <c r="A1333" s="84" t="s">
        <v>2768</v>
      </c>
      <c r="B1333" s="84">
        <v>2</v>
      </c>
      <c r="C1333" s="118">
        <v>0.007919106456033486</v>
      </c>
      <c r="D1333" s="84" t="s">
        <v>2570</v>
      </c>
      <c r="E1333" s="84" t="b">
        <v>0</v>
      </c>
      <c r="F1333" s="84" t="b">
        <v>0</v>
      </c>
      <c r="G1333" s="84" t="b">
        <v>0</v>
      </c>
    </row>
    <row r="1334" spans="1:7" ht="15">
      <c r="A1334" s="84" t="s">
        <v>2769</v>
      </c>
      <c r="B1334" s="84">
        <v>2</v>
      </c>
      <c r="C1334" s="118">
        <v>0.010643359810458655</v>
      </c>
      <c r="D1334" s="84" t="s">
        <v>2570</v>
      </c>
      <c r="E1334" s="84" t="b">
        <v>0</v>
      </c>
      <c r="F1334" s="84" t="b">
        <v>0</v>
      </c>
      <c r="G1334" s="84" t="b">
        <v>0</v>
      </c>
    </row>
    <row r="1335" spans="1:7" ht="15">
      <c r="A1335" s="84" t="s">
        <v>3693</v>
      </c>
      <c r="B1335" s="84">
        <v>2</v>
      </c>
      <c r="C1335" s="118">
        <v>0.007919106456033486</v>
      </c>
      <c r="D1335" s="84" t="s">
        <v>2570</v>
      </c>
      <c r="E1335" s="84" t="b">
        <v>0</v>
      </c>
      <c r="F1335" s="84" t="b">
        <v>0</v>
      </c>
      <c r="G1335" s="84" t="b">
        <v>0</v>
      </c>
    </row>
    <row r="1336" spans="1:7" ht="15">
      <c r="A1336" s="84" t="s">
        <v>3518</v>
      </c>
      <c r="B1336" s="84">
        <v>2</v>
      </c>
      <c r="C1336" s="118">
        <v>0.007919106456033486</v>
      </c>
      <c r="D1336" s="84" t="s">
        <v>2570</v>
      </c>
      <c r="E1336" s="84" t="b">
        <v>0</v>
      </c>
      <c r="F1336" s="84" t="b">
        <v>0</v>
      </c>
      <c r="G1336" s="84" t="b">
        <v>0</v>
      </c>
    </row>
    <row r="1337" spans="1:7" ht="15">
      <c r="A1337" s="84" t="s">
        <v>3853</v>
      </c>
      <c r="B1337" s="84">
        <v>2</v>
      </c>
      <c r="C1337" s="118">
        <v>0.010643359810458655</v>
      </c>
      <c r="D1337" s="84" t="s">
        <v>2570</v>
      </c>
      <c r="E1337" s="84" t="b">
        <v>0</v>
      </c>
      <c r="F1337" s="84" t="b">
        <v>0</v>
      </c>
      <c r="G1337" s="84" t="b">
        <v>0</v>
      </c>
    </row>
    <row r="1338" spans="1:7" ht="15">
      <c r="A1338" s="84" t="s">
        <v>1469</v>
      </c>
      <c r="B1338" s="84">
        <v>2</v>
      </c>
      <c r="C1338" s="118">
        <v>0.007919106456033486</v>
      </c>
      <c r="D1338" s="84" t="s">
        <v>2570</v>
      </c>
      <c r="E1338" s="84" t="b">
        <v>0</v>
      </c>
      <c r="F1338" s="84" t="b">
        <v>0</v>
      </c>
      <c r="G1338" s="84" t="b">
        <v>0</v>
      </c>
    </row>
    <row r="1339" spans="1:7" ht="15">
      <c r="A1339" s="84" t="s">
        <v>3410</v>
      </c>
      <c r="B1339" s="84">
        <v>2</v>
      </c>
      <c r="C1339" s="118">
        <v>0.007919106456033486</v>
      </c>
      <c r="D1339" s="84" t="s">
        <v>2570</v>
      </c>
      <c r="E1339" s="84" t="b">
        <v>0</v>
      </c>
      <c r="F1339" s="84" t="b">
        <v>0</v>
      </c>
      <c r="G1339" s="84" t="b">
        <v>0</v>
      </c>
    </row>
    <row r="1340" spans="1:7" ht="15">
      <c r="A1340" s="84" t="s">
        <v>3795</v>
      </c>
      <c r="B1340" s="84">
        <v>2</v>
      </c>
      <c r="C1340" s="118">
        <v>0.007919106456033486</v>
      </c>
      <c r="D1340" s="84" t="s">
        <v>2570</v>
      </c>
      <c r="E1340" s="84" t="b">
        <v>0</v>
      </c>
      <c r="F1340" s="84" t="b">
        <v>0</v>
      </c>
      <c r="G1340" s="84" t="b">
        <v>0</v>
      </c>
    </row>
    <row r="1341" spans="1:7" ht="15">
      <c r="A1341" s="84" t="s">
        <v>3437</v>
      </c>
      <c r="B1341" s="84">
        <v>2</v>
      </c>
      <c r="C1341" s="118">
        <v>0.010643359810458655</v>
      </c>
      <c r="D1341" s="84" t="s">
        <v>2570</v>
      </c>
      <c r="E1341" s="84" t="b">
        <v>0</v>
      </c>
      <c r="F1341" s="84" t="b">
        <v>0</v>
      </c>
      <c r="G1341" s="84" t="b">
        <v>0</v>
      </c>
    </row>
    <row r="1342" spans="1:7" ht="15">
      <c r="A1342" s="84" t="s">
        <v>3295</v>
      </c>
      <c r="B1342" s="84">
        <v>2</v>
      </c>
      <c r="C1342" s="118">
        <v>0.007919106456033486</v>
      </c>
      <c r="D1342" s="84" t="s">
        <v>2570</v>
      </c>
      <c r="E1342" s="84" t="b">
        <v>0</v>
      </c>
      <c r="F1342" s="84" t="b">
        <v>0</v>
      </c>
      <c r="G1342" s="84" t="b">
        <v>0</v>
      </c>
    </row>
    <row r="1343" spans="1:7" ht="15">
      <c r="A1343" s="84" t="s">
        <v>3690</v>
      </c>
      <c r="B1343" s="84">
        <v>2</v>
      </c>
      <c r="C1343" s="118">
        <v>0.007919106456033486</v>
      </c>
      <c r="D1343" s="84" t="s">
        <v>2570</v>
      </c>
      <c r="E1343" s="84" t="b">
        <v>0</v>
      </c>
      <c r="F1343" s="84" t="b">
        <v>0</v>
      </c>
      <c r="G1343" s="84" t="b">
        <v>0</v>
      </c>
    </row>
    <row r="1344" spans="1:7" ht="15">
      <c r="A1344" s="84" t="s">
        <v>3691</v>
      </c>
      <c r="B1344" s="84">
        <v>2</v>
      </c>
      <c r="C1344" s="118">
        <v>0.007919106456033486</v>
      </c>
      <c r="D1344" s="84" t="s">
        <v>2570</v>
      </c>
      <c r="E1344" s="84" t="b">
        <v>0</v>
      </c>
      <c r="F1344" s="84" t="b">
        <v>0</v>
      </c>
      <c r="G1344" s="84" t="b">
        <v>0</v>
      </c>
    </row>
    <row r="1345" spans="1:7" ht="15">
      <c r="A1345" s="84" t="s">
        <v>3692</v>
      </c>
      <c r="B1345" s="84">
        <v>2</v>
      </c>
      <c r="C1345" s="118">
        <v>0.007919106456033486</v>
      </c>
      <c r="D1345" s="84" t="s">
        <v>2570</v>
      </c>
      <c r="E1345" s="84" t="b">
        <v>0</v>
      </c>
      <c r="F1345" s="84" t="b">
        <v>0</v>
      </c>
      <c r="G1345" s="84" t="b">
        <v>0</v>
      </c>
    </row>
    <row r="1346" spans="1:7" ht="15">
      <c r="A1346" s="84" t="s">
        <v>3347</v>
      </c>
      <c r="B1346" s="84">
        <v>2</v>
      </c>
      <c r="C1346" s="118">
        <v>0.007919106456033486</v>
      </c>
      <c r="D1346" s="84" t="s">
        <v>2570</v>
      </c>
      <c r="E1346" s="84" t="b">
        <v>0</v>
      </c>
      <c r="F1346" s="84" t="b">
        <v>0</v>
      </c>
      <c r="G1346" s="84" t="b">
        <v>0</v>
      </c>
    </row>
    <row r="1347" spans="1:7" ht="15">
      <c r="A1347" s="84" t="s">
        <v>2771</v>
      </c>
      <c r="B1347" s="84">
        <v>20</v>
      </c>
      <c r="C1347" s="118">
        <v>0</v>
      </c>
      <c r="D1347" s="84" t="s">
        <v>2571</v>
      </c>
      <c r="E1347" s="84" t="b">
        <v>0</v>
      </c>
      <c r="F1347" s="84" t="b">
        <v>0</v>
      </c>
      <c r="G1347" s="84" t="b">
        <v>0</v>
      </c>
    </row>
    <row r="1348" spans="1:7" ht="15">
      <c r="A1348" s="84" t="s">
        <v>2772</v>
      </c>
      <c r="B1348" s="84">
        <v>14</v>
      </c>
      <c r="C1348" s="118">
        <v>0.01710833805498236</v>
      </c>
      <c r="D1348" s="84" t="s">
        <v>2571</v>
      </c>
      <c r="E1348" s="84" t="b">
        <v>0</v>
      </c>
      <c r="F1348" s="84" t="b">
        <v>0</v>
      </c>
      <c r="G1348" s="84" t="b">
        <v>0</v>
      </c>
    </row>
    <row r="1349" spans="1:7" ht="15">
      <c r="A1349" s="84" t="s">
        <v>2773</v>
      </c>
      <c r="B1349" s="84">
        <v>13</v>
      </c>
      <c r="C1349" s="118">
        <v>0</v>
      </c>
      <c r="D1349" s="84" t="s">
        <v>2571</v>
      </c>
      <c r="E1349" s="84" t="b">
        <v>0</v>
      </c>
      <c r="F1349" s="84" t="b">
        <v>0</v>
      </c>
      <c r="G1349" s="84" t="b">
        <v>0</v>
      </c>
    </row>
    <row r="1350" spans="1:7" ht="15">
      <c r="A1350" s="84" t="s">
        <v>2774</v>
      </c>
      <c r="B1350" s="84">
        <v>12</v>
      </c>
      <c r="C1350" s="118">
        <v>0.0018961148868661042</v>
      </c>
      <c r="D1350" s="84" t="s">
        <v>2571</v>
      </c>
      <c r="E1350" s="84" t="b">
        <v>0</v>
      </c>
      <c r="F1350" s="84" t="b">
        <v>0</v>
      </c>
      <c r="G1350" s="84" t="b">
        <v>0</v>
      </c>
    </row>
    <row r="1351" spans="1:7" ht="15">
      <c r="A1351" s="84" t="s">
        <v>2734</v>
      </c>
      <c r="B1351" s="84">
        <v>9</v>
      </c>
      <c r="C1351" s="118">
        <v>0.006533216299125486</v>
      </c>
      <c r="D1351" s="84" t="s">
        <v>2571</v>
      </c>
      <c r="E1351" s="84" t="b">
        <v>0</v>
      </c>
      <c r="F1351" s="84" t="b">
        <v>0</v>
      </c>
      <c r="G1351" s="84" t="b">
        <v>0</v>
      </c>
    </row>
    <row r="1352" spans="1:7" ht="15">
      <c r="A1352" s="84" t="s">
        <v>2775</v>
      </c>
      <c r="B1352" s="84">
        <v>9</v>
      </c>
      <c r="C1352" s="118">
        <v>0.006533216299125486</v>
      </c>
      <c r="D1352" s="84" t="s">
        <v>2571</v>
      </c>
      <c r="E1352" s="84" t="b">
        <v>0</v>
      </c>
      <c r="F1352" s="84" t="b">
        <v>0</v>
      </c>
      <c r="G1352" s="84" t="b">
        <v>0</v>
      </c>
    </row>
    <row r="1353" spans="1:7" ht="15">
      <c r="A1353" s="84" t="s">
        <v>2776</v>
      </c>
      <c r="B1353" s="84">
        <v>8</v>
      </c>
      <c r="C1353" s="118">
        <v>0.009776193174275635</v>
      </c>
      <c r="D1353" s="84" t="s">
        <v>2571</v>
      </c>
      <c r="E1353" s="84" t="b">
        <v>0</v>
      </c>
      <c r="F1353" s="84" t="b">
        <v>0</v>
      </c>
      <c r="G1353" s="84" t="b">
        <v>0</v>
      </c>
    </row>
    <row r="1354" spans="1:7" ht="15">
      <c r="A1354" s="84" t="s">
        <v>2777</v>
      </c>
      <c r="B1354" s="84">
        <v>7</v>
      </c>
      <c r="C1354" s="118">
        <v>0.00855416902749118</v>
      </c>
      <c r="D1354" s="84" t="s">
        <v>2571</v>
      </c>
      <c r="E1354" s="84" t="b">
        <v>0</v>
      </c>
      <c r="F1354" s="84" t="b">
        <v>0</v>
      </c>
      <c r="G1354" s="84" t="b">
        <v>0</v>
      </c>
    </row>
    <row r="1355" spans="1:7" ht="15">
      <c r="A1355" s="84" t="s">
        <v>2778</v>
      </c>
      <c r="B1355" s="84">
        <v>7</v>
      </c>
      <c r="C1355" s="118">
        <v>0.00855416902749118</v>
      </c>
      <c r="D1355" s="84" t="s">
        <v>2571</v>
      </c>
      <c r="E1355" s="84" t="b">
        <v>0</v>
      </c>
      <c r="F1355" s="84" t="b">
        <v>0</v>
      </c>
      <c r="G1355" s="84" t="b">
        <v>0</v>
      </c>
    </row>
    <row r="1356" spans="1:7" ht="15">
      <c r="A1356" s="84" t="s">
        <v>2779</v>
      </c>
      <c r="B1356" s="84">
        <v>7</v>
      </c>
      <c r="C1356" s="118">
        <v>0.00855416902749118</v>
      </c>
      <c r="D1356" s="84" t="s">
        <v>2571</v>
      </c>
      <c r="E1356" s="84" t="b">
        <v>0</v>
      </c>
      <c r="F1356" s="84" t="b">
        <v>0</v>
      </c>
      <c r="G1356" s="84" t="b">
        <v>0</v>
      </c>
    </row>
    <row r="1357" spans="1:7" ht="15">
      <c r="A1357" s="84" t="s">
        <v>3338</v>
      </c>
      <c r="B1357" s="84">
        <v>7</v>
      </c>
      <c r="C1357" s="118">
        <v>0.00855416902749118</v>
      </c>
      <c r="D1357" s="84" t="s">
        <v>2571</v>
      </c>
      <c r="E1357" s="84" t="b">
        <v>0</v>
      </c>
      <c r="F1357" s="84" t="b">
        <v>0</v>
      </c>
      <c r="G1357" s="84" t="b">
        <v>0</v>
      </c>
    </row>
    <row r="1358" spans="1:7" ht="15">
      <c r="A1358" s="84" t="s">
        <v>3339</v>
      </c>
      <c r="B1358" s="84">
        <v>7</v>
      </c>
      <c r="C1358" s="118">
        <v>0.00855416902749118</v>
      </c>
      <c r="D1358" s="84" t="s">
        <v>2571</v>
      </c>
      <c r="E1358" s="84" t="b">
        <v>0</v>
      </c>
      <c r="F1358" s="84" t="b">
        <v>0</v>
      </c>
      <c r="G1358" s="84" t="b">
        <v>0</v>
      </c>
    </row>
    <row r="1359" spans="1:7" ht="15">
      <c r="A1359" s="84" t="s">
        <v>3340</v>
      </c>
      <c r="B1359" s="84">
        <v>7</v>
      </c>
      <c r="C1359" s="118">
        <v>0.00855416902749118</v>
      </c>
      <c r="D1359" s="84" t="s">
        <v>2571</v>
      </c>
      <c r="E1359" s="84" t="b">
        <v>0</v>
      </c>
      <c r="F1359" s="84" t="b">
        <v>0</v>
      </c>
      <c r="G1359" s="84" t="b">
        <v>0</v>
      </c>
    </row>
    <row r="1360" spans="1:7" ht="15">
      <c r="A1360" s="84" t="s">
        <v>3341</v>
      </c>
      <c r="B1360" s="84">
        <v>7</v>
      </c>
      <c r="C1360" s="118">
        <v>0.00855416902749118</v>
      </c>
      <c r="D1360" s="84" t="s">
        <v>2571</v>
      </c>
      <c r="E1360" s="84" t="b">
        <v>0</v>
      </c>
      <c r="F1360" s="84" t="b">
        <v>0</v>
      </c>
      <c r="G1360" s="84" t="b">
        <v>0</v>
      </c>
    </row>
    <row r="1361" spans="1:7" ht="15">
      <c r="A1361" s="84" t="s">
        <v>2733</v>
      </c>
      <c r="B1361" s="84">
        <v>7</v>
      </c>
      <c r="C1361" s="118">
        <v>0.00855416902749118</v>
      </c>
      <c r="D1361" s="84" t="s">
        <v>2571</v>
      </c>
      <c r="E1361" s="84" t="b">
        <v>0</v>
      </c>
      <c r="F1361" s="84" t="b">
        <v>0</v>
      </c>
      <c r="G1361" s="84" t="b">
        <v>0</v>
      </c>
    </row>
    <row r="1362" spans="1:7" ht="15">
      <c r="A1362" s="84" t="s">
        <v>3342</v>
      </c>
      <c r="B1362" s="84">
        <v>7</v>
      </c>
      <c r="C1362" s="118">
        <v>0.00855416902749118</v>
      </c>
      <c r="D1362" s="84" t="s">
        <v>2571</v>
      </c>
      <c r="E1362" s="84" t="b">
        <v>0</v>
      </c>
      <c r="F1362" s="84" t="b">
        <v>0</v>
      </c>
      <c r="G1362" s="84" t="b">
        <v>0</v>
      </c>
    </row>
    <row r="1363" spans="1:7" ht="15">
      <c r="A1363" s="84" t="s">
        <v>3329</v>
      </c>
      <c r="B1363" s="84">
        <v>7</v>
      </c>
      <c r="C1363" s="118">
        <v>0.00855416902749118</v>
      </c>
      <c r="D1363" s="84" t="s">
        <v>2571</v>
      </c>
      <c r="E1363" s="84" t="b">
        <v>0</v>
      </c>
      <c r="F1363" s="84" t="b">
        <v>0</v>
      </c>
      <c r="G1363" s="84" t="b">
        <v>0</v>
      </c>
    </row>
    <row r="1364" spans="1:7" ht="15">
      <c r="A1364" s="84" t="s">
        <v>3375</v>
      </c>
      <c r="B1364" s="84">
        <v>6</v>
      </c>
      <c r="C1364" s="118">
        <v>0.009157966416087083</v>
      </c>
      <c r="D1364" s="84" t="s">
        <v>2571</v>
      </c>
      <c r="E1364" s="84" t="b">
        <v>0</v>
      </c>
      <c r="F1364" s="84" t="b">
        <v>0</v>
      </c>
      <c r="G1364" s="84" t="b">
        <v>0</v>
      </c>
    </row>
    <row r="1365" spans="1:7" ht="15">
      <c r="A1365" s="84" t="s">
        <v>3376</v>
      </c>
      <c r="B1365" s="84">
        <v>6</v>
      </c>
      <c r="C1365" s="118">
        <v>0.009157966416087083</v>
      </c>
      <c r="D1365" s="84" t="s">
        <v>2571</v>
      </c>
      <c r="E1365" s="84" t="b">
        <v>0</v>
      </c>
      <c r="F1365" s="84" t="b">
        <v>0</v>
      </c>
      <c r="G1365" s="84" t="b">
        <v>0</v>
      </c>
    </row>
    <row r="1366" spans="1:7" ht="15">
      <c r="A1366" s="84" t="s">
        <v>256</v>
      </c>
      <c r="B1366" s="84">
        <v>5</v>
      </c>
      <c r="C1366" s="118">
        <v>0.009431212453882227</v>
      </c>
      <c r="D1366" s="84" t="s">
        <v>2571</v>
      </c>
      <c r="E1366" s="84" t="b">
        <v>0</v>
      </c>
      <c r="F1366" s="84" t="b">
        <v>0</v>
      </c>
      <c r="G1366" s="84" t="b">
        <v>0</v>
      </c>
    </row>
    <row r="1367" spans="1:7" ht="15">
      <c r="A1367" s="84" t="s">
        <v>3429</v>
      </c>
      <c r="B1367" s="84">
        <v>5</v>
      </c>
      <c r="C1367" s="118">
        <v>0.009431212453882227</v>
      </c>
      <c r="D1367" s="84" t="s">
        <v>2571</v>
      </c>
      <c r="E1367" s="84" t="b">
        <v>0</v>
      </c>
      <c r="F1367" s="84" t="b">
        <v>0</v>
      </c>
      <c r="G1367" s="84" t="b">
        <v>0</v>
      </c>
    </row>
    <row r="1368" spans="1:7" ht="15">
      <c r="A1368" s="84" t="s">
        <v>3638</v>
      </c>
      <c r="B1368" s="84">
        <v>3</v>
      </c>
      <c r="C1368" s="118">
        <v>0.008683937694370559</v>
      </c>
      <c r="D1368" s="84" t="s">
        <v>2571</v>
      </c>
      <c r="E1368" s="84" t="b">
        <v>0</v>
      </c>
      <c r="F1368" s="84" t="b">
        <v>0</v>
      </c>
      <c r="G1368" s="84" t="b">
        <v>0</v>
      </c>
    </row>
    <row r="1369" spans="1:7" ht="15">
      <c r="A1369" s="84" t="s">
        <v>351</v>
      </c>
      <c r="B1369" s="84">
        <v>2</v>
      </c>
      <c r="C1369" s="118">
        <v>0.00739012142402596</v>
      </c>
      <c r="D1369" s="84" t="s">
        <v>2571</v>
      </c>
      <c r="E1369" s="84" t="b">
        <v>0</v>
      </c>
      <c r="F1369" s="84" t="b">
        <v>0</v>
      </c>
      <c r="G1369" s="84" t="b">
        <v>0</v>
      </c>
    </row>
    <row r="1370" spans="1:7" ht="15">
      <c r="A1370" s="84" t="s">
        <v>3854</v>
      </c>
      <c r="B1370" s="84">
        <v>2</v>
      </c>
      <c r="C1370" s="118">
        <v>0.00739012142402596</v>
      </c>
      <c r="D1370" s="84" t="s">
        <v>2571</v>
      </c>
      <c r="E1370" s="84" t="b">
        <v>0</v>
      </c>
      <c r="F1370" s="84" t="b">
        <v>0</v>
      </c>
      <c r="G1370" s="84" t="b">
        <v>0</v>
      </c>
    </row>
    <row r="1371" spans="1:7" ht="15">
      <c r="A1371" s="84" t="s">
        <v>3855</v>
      </c>
      <c r="B1371" s="84">
        <v>2</v>
      </c>
      <c r="C1371" s="118">
        <v>0.00739012142402596</v>
      </c>
      <c r="D1371" s="84" t="s">
        <v>2571</v>
      </c>
      <c r="E1371" s="84" t="b">
        <v>0</v>
      </c>
      <c r="F1371" s="84" t="b">
        <v>0</v>
      </c>
      <c r="G1371" s="84" t="b">
        <v>0</v>
      </c>
    </row>
    <row r="1372" spans="1:7" ht="15">
      <c r="A1372" s="84" t="s">
        <v>350</v>
      </c>
      <c r="B1372" s="84">
        <v>2</v>
      </c>
      <c r="C1372" s="118">
        <v>0.00739012142402596</v>
      </c>
      <c r="D1372" s="84" t="s">
        <v>2571</v>
      </c>
      <c r="E1372" s="84" t="b">
        <v>0</v>
      </c>
      <c r="F1372" s="84" t="b">
        <v>0</v>
      </c>
      <c r="G1372" s="84" t="b">
        <v>0</v>
      </c>
    </row>
    <row r="1373" spans="1:7" ht="15">
      <c r="A1373" s="84" t="s">
        <v>3856</v>
      </c>
      <c r="B1373" s="84">
        <v>2</v>
      </c>
      <c r="C1373" s="118">
        <v>0.00739012142402596</v>
      </c>
      <c r="D1373" s="84" t="s">
        <v>2571</v>
      </c>
      <c r="E1373" s="84" t="b">
        <v>0</v>
      </c>
      <c r="F1373" s="84" t="b">
        <v>0</v>
      </c>
      <c r="G1373" s="84" t="b">
        <v>0</v>
      </c>
    </row>
    <row r="1374" spans="1:7" ht="15">
      <c r="A1374" s="84" t="s">
        <v>3857</v>
      </c>
      <c r="B1374" s="84">
        <v>2</v>
      </c>
      <c r="C1374" s="118">
        <v>0.00739012142402596</v>
      </c>
      <c r="D1374" s="84" t="s">
        <v>2571</v>
      </c>
      <c r="E1374" s="84" t="b">
        <v>0</v>
      </c>
      <c r="F1374" s="84" t="b">
        <v>0</v>
      </c>
      <c r="G1374" s="84" t="b">
        <v>0</v>
      </c>
    </row>
    <row r="1375" spans="1:7" ht="15">
      <c r="A1375" s="84" t="s">
        <v>3858</v>
      </c>
      <c r="B1375" s="84">
        <v>2</v>
      </c>
      <c r="C1375" s="118">
        <v>0.00739012142402596</v>
      </c>
      <c r="D1375" s="84" t="s">
        <v>2571</v>
      </c>
      <c r="E1375" s="84" t="b">
        <v>0</v>
      </c>
      <c r="F1375" s="84" t="b">
        <v>0</v>
      </c>
      <c r="G1375" s="84" t="b">
        <v>0</v>
      </c>
    </row>
    <row r="1376" spans="1:7" ht="15">
      <c r="A1376" s="84" t="s">
        <v>3859</v>
      </c>
      <c r="B1376" s="84">
        <v>2</v>
      </c>
      <c r="C1376" s="118">
        <v>0.00739012142402596</v>
      </c>
      <c r="D1376" s="84" t="s">
        <v>2571</v>
      </c>
      <c r="E1376" s="84" t="b">
        <v>0</v>
      </c>
      <c r="F1376" s="84" t="b">
        <v>0</v>
      </c>
      <c r="G1376" s="84" t="b">
        <v>0</v>
      </c>
    </row>
    <row r="1377" spans="1:7" ht="15">
      <c r="A1377" s="84" t="s">
        <v>3860</v>
      </c>
      <c r="B1377" s="84">
        <v>2</v>
      </c>
      <c r="C1377" s="118">
        <v>0.00739012142402596</v>
      </c>
      <c r="D1377" s="84" t="s">
        <v>2571</v>
      </c>
      <c r="E1377" s="84" t="b">
        <v>0</v>
      </c>
      <c r="F1377" s="84" t="b">
        <v>0</v>
      </c>
      <c r="G1377" s="84" t="b">
        <v>0</v>
      </c>
    </row>
    <row r="1378" spans="1:7" ht="15">
      <c r="A1378" s="84" t="s">
        <v>3861</v>
      </c>
      <c r="B1378" s="84">
        <v>2</v>
      </c>
      <c r="C1378" s="118">
        <v>0.00739012142402596</v>
      </c>
      <c r="D1378" s="84" t="s">
        <v>2571</v>
      </c>
      <c r="E1378" s="84" t="b">
        <v>0</v>
      </c>
      <c r="F1378" s="84" t="b">
        <v>0</v>
      </c>
      <c r="G1378" s="84" t="b">
        <v>0</v>
      </c>
    </row>
    <row r="1379" spans="1:7" ht="15">
      <c r="A1379" s="84" t="s">
        <v>3862</v>
      </c>
      <c r="B1379" s="84">
        <v>2</v>
      </c>
      <c r="C1379" s="118">
        <v>0.00739012142402596</v>
      </c>
      <c r="D1379" s="84" t="s">
        <v>2571</v>
      </c>
      <c r="E1379" s="84" t="b">
        <v>0</v>
      </c>
      <c r="F1379" s="84" t="b">
        <v>0</v>
      </c>
      <c r="G1379" s="84" t="b">
        <v>0</v>
      </c>
    </row>
    <row r="1380" spans="1:7" ht="15">
      <c r="A1380" s="84" t="s">
        <v>2961</v>
      </c>
      <c r="B1380" s="84">
        <v>2</v>
      </c>
      <c r="C1380" s="118">
        <v>0.00739012142402596</v>
      </c>
      <c r="D1380" s="84" t="s">
        <v>2571</v>
      </c>
      <c r="E1380" s="84" t="b">
        <v>0</v>
      </c>
      <c r="F1380" s="84" t="b">
        <v>0</v>
      </c>
      <c r="G1380" s="84" t="b">
        <v>0</v>
      </c>
    </row>
    <row r="1381" spans="1:7" ht="15">
      <c r="A1381" s="84" t="s">
        <v>674</v>
      </c>
      <c r="B1381" s="84">
        <v>2</v>
      </c>
      <c r="C1381" s="118">
        <v>0.00739012142402596</v>
      </c>
      <c r="D1381" s="84" t="s">
        <v>2571</v>
      </c>
      <c r="E1381" s="84" t="b">
        <v>0</v>
      </c>
      <c r="F1381" s="84" t="b">
        <v>0</v>
      </c>
      <c r="G1381" s="84" t="b">
        <v>0</v>
      </c>
    </row>
    <row r="1382" spans="1:7" ht="15">
      <c r="A1382" s="84" t="s">
        <v>2662</v>
      </c>
      <c r="B1382" s="84">
        <v>2</v>
      </c>
      <c r="C1382" s="118">
        <v>0.00739012142402596</v>
      </c>
      <c r="D1382" s="84" t="s">
        <v>2571</v>
      </c>
      <c r="E1382" s="84" t="b">
        <v>0</v>
      </c>
      <c r="F1382" s="84" t="b">
        <v>0</v>
      </c>
      <c r="G1382" s="84" t="b">
        <v>0</v>
      </c>
    </row>
    <row r="1383" spans="1:7" ht="15">
      <c r="A1383" s="84" t="s">
        <v>257</v>
      </c>
      <c r="B1383" s="84">
        <v>2</v>
      </c>
      <c r="C1383" s="118">
        <v>0.00739012142402596</v>
      </c>
      <c r="D1383" s="84" t="s">
        <v>2571</v>
      </c>
      <c r="E1383" s="84" t="b">
        <v>0</v>
      </c>
      <c r="F1383" s="84" t="b">
        <v>0</v>
      </c>
      <c r="G1383" s="84" t="b">
        <v>0</v>
      </c>
    </row>
    <row r="1384" spans="1:7" ht="15">
      <c r="A1384" s="84" t="s">
        <v>2733</v>
      </c>
      <c r="B1384" s="84">
        <v>5</v>
      </c>
      <c r="C1384" s="118">
        <v>0</v>
      </c>
      <c r="D1384" s="84" t="s">
        <v>2572</v>
      </c>
      <c r="E1384" s="84" t="b">
        <v>0</v>
      </c>
      <c r="F1384" s="84" t="b">
        <v>0</v>
      </c>
      <c r="G1384" s="84" t="b">
        <v>0</v>
      </c>
    </row>
    <row r="1385" spans="1:7" ht="15">
      <c r="A1385" s="84" t="s">
        <v>2781</v>
      </c>
      <c r="B1385" s="84">
        <v>4</v>
      </c>
      <c r="C1385" s="118">
        <v>0.006252258903745575</v>
      </c>
      <c r="D1385" s="84" t="s">
        <v>2572</v>
      </c>
      <c r="E1385" s="84" t="b">
        <v>1</v>
      </c>
      <c r="F1385" s="84" t="b">
        <v>0</v>
      </c>
      <c r="G1385" s="84" t="b">
        <v>0</v>
      </c>
    </row>
    <row r="1386" spans="1:7" ht="15">
      <c r="A1386" s="84" t="s">
        <v>2782</v>
      </c>
      <c r="B1386" s="84">
        <v>4</v>
      </c>
      <c r="C1386" s="118">
        <v>0.006252258903745575</v>
      </c>
      <c r="D1386" s="84" t="s">
        <v>2572</v>
      </c>
      <c r="E1386" s="84" t="b">
        <v>1</v>
      </c>
      <c r="F1386" s="84" t="b">
        <v>0</v>
      </c>
      <c r="G1386" s="84" t="b">
        <v>0</v>
      </c>
    </row>
    <row r="1387" spans="1:7" ht="15">
      <c r="A1387" s="84" t="s">
        <v>2783</v>
      </c>
      <c r="B1387" s="84">
        <v>4</v>
      </c>
      <c r="C1387" s="118">
        <v>0.006252258903745575</v>
      </c>
      <c r="D1387" s="84" t="s">
        <v>2572</v>
      </c>
      <c r="E1387" s="84" t="b">
        <v>0</v>
      </c>
      <c r="F1387" s="84" t="b">
        <v>0</v>
      </c>
      <c r="G1387" s="84" t="b">
        <v>0</v>
      </c>
    </row>
    <row r="1388" spans="1:7" ht="15">
      <c r="A1388" s="84" t="s">
        <v>2784</v>
      </c>
      <c r="B1388" s="84">
        <v>4</v>
      </c>
      <c r="C1388" s="118">
        <v>0.006252258903745575</v>
      </c>
      <c r="D1388" s="84" t="s">
        <v>2572</v>
      </c>
      <c r="E1388" s="84" t="b">
        <v>0</v>
      </c>
      <c r="F1388" s="84" t="b">
        <v>0</v>
      </c>
      <c r="G1388" s="84" t="b">
        <v>0</v>
      </c>
    </row>
    <row r="1389" spans="1:7" ht="15">
      <c r="A1389" s="84" t="s">
        <v>361</v>
      </c>
      <c r="B1389" s="84">
        <v>4</v>
      </c>
      <c r="C1389" s="118">
        <v>0.006252258903745575</v>
      </c>
      <c r="D1389" s="84" t="s">
        <v>2572</v>
      </c>
      <c r="E1389" s="84" t="b">
        <v>0</v>
      </c>
      <c r="F1389" s="84" t="b">
        <v>0</v>
      </c>
      <c r="G1389" s="84" t="b">
        <v>0</v>
      </c>
    </row>
    <row r="1390" spans="1:7" ht="15">
      <c r="A1390" s="84" t="s">
        <v>360</v>
      </c>
      <c r="B1390" s="84">
        <v>4</v>
      </c>
      <c r="C1390" s="118">
        <v>0.006252258903745575</v>
      </c>
      <c r="D1390" s="84" t="s">
        <v>2572</v>
      </c>
      <c r="E1390" s="84" t="b">
        <v>0</v>
      </c>
      <c r="F1390" s="84" t="b">
        <v>0</v>
      </c>
      <c r="G1390" s="84" t="b">
        <v>0</v>
      </c>
    </row>
    <row r="1391" spans="1:7" ht="15">
      <c r="A1391" s="84" t="s">
        <v>359</v>
      </c>
      <c r="B1391" s="84">
        <v>4</v>
      </c>
      <c r="C1391" s="118">
        <v>0.006252258903745575</v>
      </c>
      <c r="D1391" s="84" t="s">
        <v>2572</v>
      </c>
      <c r="E1391" s="84" t="b">
        <v>0</v>
      </c>
      <c r="F1391" s="84" t="b">
        <v>0</v>
      </c>
      <c r="G1391" s="84" t="b">
        <v>0</v>
      </c>
    </row>
    <row r="1392" spans="1:7" ht="15">
      <c r="A1392" s="84" t="s">
        <v>358</v>
      </c>
      <c r="B1392" s="84">
        <v>4</v>
      </c>
      <c r="C1392" s="118">
        <v>0.006252258903745575</v>
      </c>
      <c r="D1392" s="84" t="s">
        <v>2572</v>
      </c>
      <c r="E1392" s="84" t="b">
        <v>0</v>
      </c>
      <c r="F1392" s="84" t="b">
        <v>0</v>
      </c>
      <c r="G1392" s="84" t="b">
        <v>0</v>
      </c>
    </row>
    <row r="1393" spans="1:7" ht="15">
      <c r="A1393" s="84" t="s">
        <v>357</v>
      </c>
      <c r="B1393" s="84">
        <v>4</v>
      </c>
      <c r="C1393" s="118">
        <v>0.006252258903745575</v>
      </c>
      <c r="D1393" s="84" t="s">
        <v>2572</v>
      </c>
      <c r="E1393" s="84" t="b">
        <v>0</v>
      </c>
      <c r="F1393" s="84" t="b">
        <v>0</v>
      </c>
      <c r="G1393" s="84" t="b">
        <v>0</v>
      </c>
    </row>
    <row r="1394" spans="1:7" ht="15">
      <c r="A1394" s="84" t="s">
        <v>316</v>
      </c>
      <c r="B1394" s="84">
        <v>3</v>
      </c>
      <c r="C1394" s="118">
        <v>0.01073461691692047</v>
      </c>
      <c r="D1394" s="84" t="s">
        <v>2572</v>
      </c>
      <c r="E1394" s="84" t="b">
        <v>0</v>
      </c>
      <c r="F1394" s="84" t="b">
        <v>0</v>
      </c>
      <c r="G1394" s="84" t="b">
        <v>0</v>
      </c>
    </row>
    <row r="1395" spans="1:7" ht="15">
      <c r="A1395" s="84" t="s">
        <v>2964</v>
      </c>
      <c r="B1395" s="84">
        <v>3</v>
      </c>
      <c r="C1395" s="118">
        <v>0.01073461691692047</v>
      </c>
      <c r="D1395" s="84" t="s">
        <v>2572</v>
      </c>
      <c r="E1395" s="84" t="b">
        <v>0</v>
      </c>
      <c r="F1395" s="84" t="b">
        <v>0</v>
      </c>
      <c r="G1395" s="84" t="b">
        <v>0</v>
      </c>
    </row>
    <row r="1396" spans="1:7" ht="15">
      <c r="A1396" s="84" t="s">
        <v>2734</v>
      </c>
      <c r="B1396" s="84">
        <v>2</v>
      </c>
      <c r="C1396" s="118">
        <v>0.012836774473291535</v>
      </c>
      <c r="D1396" s="84" t="s">
        <v>2572</v>
      </c>
      <c r="E1396" s="84" t="b">
        <v>0</v>
      </c>
      <c r="F1396" s="84" t="b">
        <v>0</v>
      </c>
      <c r="G1396" s="84" t="b">
        <v>0</v>
      </c>
    </row>
    <row r="1397" spans="1:7" ht="15">
      <c r="A1397" s="84" t="s">
        <v>2663</v>
      </c>
      <c r="B1397" s="84">
        <v>9</v>
      </c>
      <c r="C1397" s="118">
        <v>0.005372271105959601</v>
      </c>
      <c r="D1397" s="84" t="s">
        <v>2573</v>
      </c>
      <c r="E1397" s="84" t="b">
        <v>0</v>
      </c>
      <c r="F1397" s="84" t="b">
        <v>0</v>
      </c>
      <c r="G1397" s="84" t="b">
        <v>0</v>
      </c>
    </row>
    <row r="1398" spans="1:7" ht="15">
      <c r="A1398" s="84" t="s">
        <v>2786</v>
      </c>
      <c r="B1398" s="84">
        <v>9</v>
      </c>
      <c r="C1398" s="118">
        <v>0.005372271105959601</v>
      </c>
      <c r="D1398" s="84" t="s">
        <v>2573</v>
      </c>
      <c r="E1398" s="84" t="b">
        <v>0</v>
      </c>
      <c r="F1398" s="84" t="b">
        <v>0</v>
      </c>
      <c r="G1398" s="84" t="b">
        <v>0</v>
      </c>
    </row>
    <row r="1399" spans="1:7" ht="15">
      <c r="A1399" s="84" t="s">
        <v>2787</v>
      </c>
      <c r="B1399" s="84">
        <v>9</v>
      </c>
      <c r="C1399" s="118">
        <v>0.005372271105959601</v>
      </c>
      <c r="D1399" s="84" t="s">
        <v>2573</v>
      </c>
      <c r="E1399" s="84" t="b">
        <v>0</v>
      </c>
      <c r="F1399" s="84" t="b">
        <v>0</v>
      </c>
      <c r="G1399" s="84" t="b">
        <v>0</v>
      </c>
    </row>
    <row r="1400" spans="1:7" ht="15">
      <c r="A1400" s="84" t="s">
        <v>2788</v>
      </c>
      <c r="B1400" s="84">
        <v>9</v>
      </c>
      <c r="C1400" s="118">
        <v>0.005372271105959601</v>
      </c>
      <c r="D1400" s="84" t="s">
        <v>2573</v>
      </c>
      <c r="E1400" s="84" t="b">
        <v>0</v>
      </c>
      <c r="F1400" s="84" t="b">
        <v>0</v>
      </c>
      <c r="G1400" s="84" t="b">
        <v>0</v>
      </c>
    </row>
    <row r="1401" spans="1:7" ht="15">
      <c r="A1401" s="84" t="s">
        <v>2789</v>
      </c>
      <c r="B1401" s="84">
        <v>9</v>
      </c>
      <c r="C1401" s="118">
        <v>0.005372271105959601</v>
      </c>
      <c r="D1401" s="84" t="s">
        <v>2573</v>
      </c>
      <c r="E1401" s="84" t="b">
        <v>0</v>
      </c>
      <c r="F1401" s="84" t="b">
        <v>0</v>
      </c>
      <c r="G1401" s="84" t="b">
        <v>0</v>
      </c>
    </row>
    <row r="1402" spans="1:7" ht="15">
      <c r="A1402" s="84" t="s">
        <v>2790</v>
      </c>
      <c r="B1402" s="84">
        <v>9</v>
      </c>
      <c r="C1402" s="118">
        <v>0.005372271105959601</v>
      </c>
      <c r="D1402" s="84" t="s">
        <v>2573</v>
      </c>
      <c r="E1402" s="84" t="b">
        <v>0</v>
      </c>
      <c r="F1402" s="84" t="b">
        <v>0</v>
      </c>
      <c r="G1402" s="84" t="b">
        <v>0</v>
      </c>
    </row>
    <row r="1403" spans="1:7" ht="15">
      <c r="A1403" s="84" t="s">
        <v>2791</v>
      </c>
      <c r="B1403" s="84">
        <v>9</v>
      </c>
      <c r="C1403" s="118">
        <v>0.005372271105959601</v>
      </c>
      <c r="D1403" s="84" t="s">
        <v>2573</v>
      </c>
      <c r="E1403" s="84" t="b">
        <v>0</v>
      </c>
      <c r="F1403" s="84" t="b">
        <v>0</v>
      </c>
      <c r="G1403" s="84" t="b">
        <v>0</v>
      </c>
    </row>
    <row r="1404" spans="1:7" ht="15">
      <c r="A1404" s="84" t="s">
        <v>2792</v>
      </c>
      <c r="B1404" s="84">
        <v>9</v>
      </c>
      <c r="C1404" s="118">
        <v>0.005372271105959601</v>
      </c>
      <c r="D1404" s="84" t="s">
        <v>2573</v>
      </c>
      <c r="E1404" s="84" t="b">
        <v>0</v>
      </c>
      <c r="F1404" s="84" t="b">
        <v>0</v>
      </c>
      <c r="G1404" s="84" t="b">
        <v>0</v>
      </c>
    </row>
    <row r="1405" spans="1:7" ht="15">
      <c r="A1405" s="84" t="s">
        <v>2793</v>
      </c>
      <c r="B1405" s="84">
        <v>9</v>
      </c>
      <c r="C1405" s="118">
        <v>0.005372271105959601</v>
      </c>
      <c r="D1405" s="84" t="s">
        <v>2573</v>
      </c>
      <c r="E1405" s="84" t="b">
        <v>0</v>
      </c>
      <c r="F1405" s="84" t="b">
        <v>0</v>
      </c>
      <c r="G1405" s="84" t="b">
        <v>0</v>
      </c>
    </row>
    <row r="1406" spans="1:7" ht="15">
      <c r="A1406" s="84" t="s">
        <v>215</v>
      </c>
      <c r="B1406" s="84">
        <v>7</v>
      </c>
      <c r="C1406" s="118">
        <v>0.00941138709594368</v>
      </c>
      <c r="D1406" s="84" t="s">
        <v>2573</v>
      </c>
      <c r="E1406" s="84" t="b">
        <v>0</v>
      </c>
      <c r="F1406" s="84" t="b">
        <v>0</v>
      </c>
      <c r="G1406" s="84" t="b">
        <v>0</v>
      </c>
    </row>
    <row r="1407" spans="1:7" ht="15">
      <c r="A1407" s="84" t="s">
        <v>3328</v>
      </c>
      <c r="B1407" s="84">
        <v>6</v>
      </c>
      <c r="C1407" s="118">
        <v>0.010818141155119783</v>
      </c>
      <c r="D1407" s="84" t="s">
        <v>2573</v>
      </c>
      <c r="E1407" s="84" t="b">
        <v>0</v>
      </c>
      <c r="F1407" s="84" t="b">
        <v>0</v>
      </c>
      <c r="G1407" s="84" t="b">
        <v>0</v>
      </c>
    </row>
    <row r="1408" spans="1:7" ht="15">
      <c r="A1408" s="84" t="s">
        <v>342</v>
      </c>
      <c r="B1408" s="84">
        <v>4</v>
      </c>
      <c r="C1408" s="118">
        <v>0.012036512159733222</v>
      </c>
      <c r="D1408" s="84" t="s">
        <v>2573</v>
      </c>
      <c r="E1408" s="84" t="b">
        <v>0</v>
      </c>
      <c r="F1408" s="84" t="b">
        <v>0</v>
      </c>
      <c r="G1408" s="84" t="b">
        <v>0</v>
      </c>
    </row>
    <row r="1409" spans="1:7" ht="15">
      <c r="A1409" s="84" t="s">
        <v>343</v>
      </c>
      <c r="B1409" s="84">
        <v>4</v>
      </c>
      <c r="C1409" s="118">
        <v>0.012036512159733222</v>
      </c>
      <c r="D1409" s="84" t="s">
        <v>2573</v>
      </c>
      <c r="E1409" s="84" t="b">
        <v>0</v>
      </c>
      <c r="F1409" s="84" t="b">
        <v>0</v>
      </c>
      <c r="G1409" s="84" t="b">
        <v>0</v>
      </c>
    </row>
    <row r="1410" spans="1:7" ht="15">
      <c r="A1410" s="84" t="s">
        <v>2733</v>
      </c>
      <c r="B1410" s="84">
        <v>4</v>
      </c>
      <c r="C1410" s="118">
        <v>0.012036512159733222</v>
      </c>
      <c r="D1410" s="84" t="s">
        <v>2573</v>
      </c>
      <c r="E1410" s="84" t="b">
        <v>0</v>
      </c>
      <c r="F1410" s="84" t="b">
        <v>0</v>
      </c>
      <c r="G1410" s="84" t="b">
        <v>0</v>
      </c>
    </row>
    <row r="1411" spans="1:7" ht="15">
      <c r="A1411" s="84" t="s">
        <v>306</v>
      </c>
      <c r="B1411" s="84">
        <v>4</v>
      </c>
      <c r="C1411" s="118">
        <v>0.012036512159733222</v>
      </c>
      <c r="D1411" s="84" t="s">
        <v>2573</v>
      </c>
      <c r="E1411" s="84" t="b">
        <v>0</v>
      </c>
      <c r="F1411" s="84" t="b">
        <v>0</v>
      </c>
      <c r="G1411" s="84" t="b">
        <v>0</v>
      </c>
    </row>
    <row r="1412" spans="1:7" ht="15">
      <c r="A1412" s="84" t="s">
        <v>295</v>
      </c>
      <c r="B1412" s="84">
        <v>4</v>
      </c>
      <c r="C1412" s="118">
        <v>0.012036512159733222</v>
      </c>
      <c r="D1412" s="84" t="s">
        <v>2573</v>
      </c>
      <c r="E1412" s="84" t="b">
        <v>0</v>
      </c>
      <c r="F1412" s="84" t="b">
        <v>0</v>
      </c>
      <c r="G1412" s="84" t="b">
        <v>0</v>
      </c>
    </row>
    <row r="1413" spans="1:7" ht="15">
      <c r="A1413" s="84" t="s">
        <v>3650</v>
      </c>
      <c r="B1413" s="84">
        <v>3</v>
      </c>
      <c r="C1413" s="118">
        <v>0.011594618433669093</v>
      </c>
      <c r="D1413" s="84" t="s">
        <v>2573</v>
      </c>
      <c r="E1413" s="84" t="b">
        <v>0</v>
      </c>
      <c r="F1413" s="84" t="b">
        <v>0</v>
      </c>
      <c r="G1413" s="84" t="b">
        <v>0</v>
      </c>
    </row>
    <row r="1414" spans="1:7" ht="15">
      <c r="A1414" s="84" t="s">
        <v>3651</v>
      </c>
      <c r="B1414" s="84">
        <v>3</v>
      </c>
      <c r="C1414" s="118">
        <v>0.011594618433669093</v>
      </c>
      <c r="D1414" s="84" t="s">
        <v>2573</v>
      </c>
      <c r="E1414" s="84" t="b">
        <v>0</v>
      </c>
      <c r="F1414" s="84" t="b">
        <v>0</v>
      </c>
      <c r="G1414" s="84" t="b">
        <v>0</v>
      </c>
    </row>
    <row r="1415" spans="1:7" ht="15">
      <c r="A1415" s="84" t="s">
        <v>2676</v>
      </c>
      <c r="B1415" s="84">
        <v>3</v>
      </c>
      <c r="C1415" s="118">
        <v>0.011594618433669093</v>
      </c>
      <c r="D1415" s="84" t="s">
        <v>2573</v>
      </c>
      <c r="E1415" s="84" t="b">
        <v>0</v>
      </c>
      <c r="F1415" s="84" t="b">
        <v>0</v>
      </c>
      <c r="G1415" s="84" t="b">
        <v>0</v>
      </c>
    </row>
    <row r="1416" spans="1:7" ht="15">
      <c r="A1416" s="84" t="s">
        <v>3295</v>
      </c>
      <c r="B1416" s="84">
        <v>3</v>
      </c>
      <c r="C1416" s="118">
        <v>0.011594618433669093</v>
      </c>
      <c r="D1416" s="84" t="s">
        <v>2573</v>
      </c>
      <c r="E1416" s="84" t="b">
        <v>0</v>
      </c>
      <c r="F1416" s="84" t="b">
        <v>0</v>
      </c>
      <c r="G1416" s="84" t="b">
        <v>0</v>
      </c>
    </row>
    <row r="1417" spans="1:7" ht="15">
      <c r="A1417" s="84" t="s">
        <v>1469</v>
      </c>
      <c r="B1417" s="84">
        <v>20</v>
      </c>
      <c r="C1417" s="118">
        <v>0.00869023057402943</v>
      </c>
      <c r="D1417" s="84" t="s">
        <v>2574</v>
      </c>
      <c r="E1417" s="84" t="b">
        <v>0</v>
      </c>
      <c r="F1417" s="84" t="b">
        <v>0</v>
      </c>
      <c r="G1417" s="84" t="b">
        <v>0</v>
      </c>
    </row>
    <row r="1418" spans="1:7" ht="15">
      <c r="A1418" s="84" t="s">
        <v>2795</v>
      </c>
      <c r="B1418" s="84">
        <v>8</v>
      </c>
      <c r="C1418" s="118">
        <v>0.007045194117773874</v>
      </c>
      <c r="D1418" s="84" t="s">
        <v>2574</v>
      </c>
      <c r="E1418" s="84" t="b">
        <v>0</v>
      </c>
      <c r="F1418" s="84" t="b">
        <v>0</v>
      </c>
      <c r="G1418" s="84" t="b">
        <v>0</v>
      </c>
    </row>
    <row r="1419" spans="1:7" ht="15">
      <c r="A1419" s="84" t="s">
        <v>2734</v>
      </c>
      <c r="B1419" s="84">
        <v>8</v>
      </c>
      <c r="C1419" s="118">
        <v>0.007045194117773874</v>
      </c>
      <c r="D1419" s="84" t="s">
        <v>2574</v>
      </c>
      <c r="E1419" s="84" t="b">
        <v>0</v>
      </c>
      <c r="F1419" s="84" t="b">
        <v>0</v>
      </c>
      <c r="G1419" s="84" t="b">
        <v>0</v>
      </c>
    </row>
    <row r="1420" spans="1:7" ht="15">
      <c r="A1420" s="84" t="s">
        <v>2796</v>
      </c>
      <c r="B1420" s="84">
        <v>8</v>
      </c>
      <c r="C1420" s="118">
        <v>0.007045194117773874</v>
      </c>
      <c r="D1420" s="84" t="s">
        <v>2574</v>
      </c>
      <c r="E1420" s="84" t="b">
        <v>0</v>
      </c>
      <c r="F1420" s="84" t="b">
        <v>0</v>
      </c>
      <c r="G1420" s="84" t="b">
        <v>0</v>
      </c>
    </row>
    <row r="1421" spans="1:7" ht="15">
      <c r="A1421" s="84" t="s">
        <v>2746</v>
      </c>
      <c r="B1421" s="84">
        <v>7</v>
      </c>
      <c r="C1421" s="118">
        <v>0.007474040429967648</v>
      </c>
      <c r="D1421" s="84" t="s">
        <v>2574</v>
      </c>
      <c r="E1421" s="84" t="b">
        <v>0</v>
      </c>
      <c r="F1421" s="84" t="b">
        <v>0</v>
      </c>
      <c r="G1421" s="84" t="b">
        <v>0</v>
      </c>
    </row>
    <row r="1422" spans="1:7" ht="15">
      <c r="A1422" s="84" t="s">
        <v>308</v>
      </c>
      <c r="B1422" s="84">
        <v>6</v>
      </c>
      <c r="C1422" s="118">
        <v>0.007702064683974922</v>
      </c>
      <c r="D1422" s="84" t="s">
        <v>2574</v>
      </c>
      <c r="E1422" s="84" t="b">
        <v>0</v>
      </c>
      <c r="F1422" s="84" t="b">
        <v>0</v>
      </c>
      <c r="G1422" s="84" t="b">
        <v>0</v>
      </c>
    </row>
    <row r="1423" spans="1:7" ht="15">
      <c r="A1423" s="84" t="s">
        <v>2797</v>
      </c>
      <c r="B1423" s="84">
        <v>5</v>
      </c>
      <c r="C1423" s="118">
        <v>0.007695504108381652</v>
      </c>
      <c r="D1423" s="84" t="s">
        <v>2574</v>
      </c>
      <c r="E1423" s="84" t="b">
        <v>0</v>
      </c>
      <c r="F1423" s="84" t="b">
        <v>0</v>
      </c>
      <c r="G1423" s="84" t="b">
        <v>0</v>
      </c>
    </row>
    <row r="1424" spans="1:7" ht="15">
      <c r="A1424" s="84" t="s">
        <v>2798</v>
      </c>
      <c r="B1424" s="84">
        <v>5</v>
      </c>
      <c r="C1424" s="118">
        <v>0.007695504108381652</v>
      </c>
      <c r="D1424" s="84" t="s">
        <v>2574</v>
      </c>
      <c r="E1424" s="84" t="b">
        <v>0</v>
      </c>
      <c r="F1424" s="84" t="b">
        <v>0</v>
      </c>
      <c r="G1424" s="84" t="b">
        <v>0</v>
      </c>
    </row>
    <row r="1425" spans="1:7" ht="15">
      <c r="A1425" s="84" t="s">
        <v>2799</v>
      </c>
      <c r="B1425" s="84">
        <v>5</v>
      </c>
      <c r="C1425" s="118">
        <v>0.007695504108381652</v>
      </c>
      <c r="D1425" s="84" t="s">
        <v>2574</v>
      </c>
      <c r="E1425" s="84" t="b">
        <v>0</v>
      </c>
      <c r="F1425" s="84" t="b">
        <v>0</v>
      </c>
      <c r="G1425" s="84" t="b">
        <v>0</v>
      </c>
    </row>
    <row r="1426" spans="1:7" ht="15">
      <c r="A1426" s="84" t="s">
        <v>2800</v>
      </c>
      <c r="B1426" s="84">
        <v>5</v>
      </c>
      <c r="C1426" s="118">
        <v>0.007695504108381652</v>
      </c>
      <c r="D1426" s="84" t="s">
        <v>2574</v>
      </c>
      <c r="E1426" s="84" t="b">
        <v>0</v>
      </c>
      <c r="F1426" s="84" t="b">
        <v>0</v>
      </c>
      <c r="G1426" s="84" t="b">
        <v>0</v>
      </c>
    </row>
    <row r="1427" spans="1:7" ht="15">
      <c r="A1427" s="84" t="s">
        <v>3377</v>
      </c>
      <c r="B1427" s="84">
        <v>5</v>
      </c>
      <c r="C1427" s="118">
        <v>0.007695504108381652</v>
      </c>
      <c r="D1427" s="84" t="s">
        <v>2574</v>
      </c>
      <c r="E1427" s="84" t="b">
        <v>0</v>
      </c>
      <c r="F1427" s="84" t="b">
        <v>0</v>
      </c>
      <c r="G1427" s="84" t="b">
        <v>0</v>
      </c>
    </row>
    <row r="1428" spans="1:7" ht="15">
      <c r="A1428" s="84" t="s">
        <v>3378</v>
      </c>
      <c r="B1428" s="84">
        <v>5</v>
      </c>
      <c r="C1428" s="118">
        <v>0.007695504108381652</v>
      </c>
      <c r="D1428" s="84" t="s">
        <v>2574</v>
      </c>
      <c r="E1428" s="84" t="b">
        <v>0</v>
      </c>
      <c r="F1428" s="84" t="b">
        <v>0</v>
      </c>
      <c r="G1428" s="84" t="b">
        <v>0</v>
      </c>
    </row>
    <row r="1429" spans="1:7" ht="15">
      <c r="A1429" s="84" t="s">
        <v>3379</v>
      </c>
      <c r="B1429" s="84">
        <v>5</v>
      </c>
      <c r="C1429" s="118">
        <v>0.007695504108381652</v>
      </c>
      <c r="D1429" s="84" t="s">
        <v>2574</v>
      </c>
      <c r="E1429" s="84" t="b">
        <v>0</v>
      </c>
      <c r="F1429" s="84" t="b">
        <v>0</v>
      </c>
      <c r="G1429" s="84" t="b">
        <v>0</v>
      </c>
    </row>
    <row r="1430" spans="1:7" ht="15">
      <c r="A1430" s="84" t="s">
        <v>3380</v>
      </c>
      <c r="B1430" s="84">
        <v>5</v>
      </c>
      <c r="C1430" s="118">
        <v>0.007695504108381652</v>
      </c>
      <c r="D1430" s="84" t="s">
        <v>2574</v>
      </c>
      <c r="E1430" s="84" t="b">
        <v>0</v>
      </c>
      <c r="F1430" s="84" t="b">
        <v>0</v>
      </c>
      <c r="G1430" s="84" t="b">
        <v>0</v>
      </c>
    </row>
    <row r="1431" spans="1:7" ht="15">
      <c r="A1431" s="84" t="s">
        <v>3430</v>
      </c>
      <c r="B1431" s="84">
        <v>4</v>
      </c>
      <c r="C1431" s="118">
        <v>0.0074068550674544365</v>
      </c>
      <c r="D1431" s="84" t="s">
        <v>2574</v>
      </c>
      <c r="E1431" s="84" t="b">
        <v>0</v>
      </c>
      <c r="F1431" s="84" t="b">
        <v>0</v>
      </c>
      <c r="G1431" s="84" t="b">
        <v>0</v>
      </c>
    </row>
    <row r="1432" spans="1:7" ht="15">
      <c r="A1432" s="84" t="s">
        <v>3639</v>
      </c>
      <c r="B1432" s="84">
        <v>3</v>
      </c>
      <c r="C1432" s="118">
        <v>0.006764225848413086</v>
      </c>
      <c r="D1432" s="84" t="s">
        <v>2574</v>
      </c>
      <c r="E1432" s="84" t="b">
        <v>0</v>
      </c>
      <c r="F1432" s="84" t="b">
        <v>0</v>
      </c>
      <c r="G1432" s="84" t="b">
        <v>0</v>
      </c>
    </row>
    <row r="1433" spans="1:7" ht="15">
      <c r="A1433" s="84" t="s">
        <v>3451</v>
      </c>
      <c r="B1433" s="84">
        <v>3</v>
      </c>
      <c r="C1433" s="118">
        <v>0.006764225848413086</v>
      </c>
      <c r="D1433" s="84" t="s">
        <v>2574</v>
      </c>
      <c r="E1433" s="84" t="b">
        <v>0</v>
      </c>
      <c r="F1433" s="84" t="b">
        <v>0</v>
      </c>
      <c r="G1433" s="84" t="b">
        <v>0</v>
      </c>
    </row>
    <row r="1434" spans="1:7" ht="15">
      <c r="A1434" s="84" t="s">
        <v>3640</v>
      </c>
      <c r="B1434" s="84">
        <v>3</v>
      </c>
      <c r="C1434" s="118">
        <v>0.006764225848413086</v>
      </c>
      <c r="D1434" s="84" t="s">
        <v>2574</v>
      </c>
      <c r="E1434" s="84" t="b">
        <v>0</v>
      </c>
      <c r="F1434" s="84" t="b">
        <v>0</v>
      </c>
      <c r="G1434" s="84" t="b">
        <v>0</v>
      </c>
    </row>
    <row r="1435" spans="1:7" ht="15">
      <c r="A1435" s="84" t="s">
        <v>3643</v>
      </c>
      <c r="B1435" s="84">
        <v>3</v>
      </c>
      <c r="C1435" s="118">
        <v>0.006764225848413086</v>
      </c>
      <c r="D1435" s="84" t="s">
        <v>2574</v>
      </c>
      <c r="E1435" s="84" t="b">
        <v>0</v>
      </c>
      <c r="F1435" s="84" t="b">
        <v>0</v>
      </c>
      <c r="G1435" s="84" t="b">
        <v>0</v>
      </c>
    </row>
    <row r="1436" spans="1:7" ht="15">
      <c r="A1436" s="84" t="s">
        <v>3484</v>
      </c>
      <c r="B1436" s="84">
        <v>2</v>
      </c>
      <c r="C1436" s="118">
        <v>0.005645556538010969</v>
      </c>
      <c r="D1436" s="84" t="s">
        <v>2574</v>
      </c>
      <c r="E1436" s="84" t="b">
        <v>0</v>
      </c>
      <c r="F1436" s="84" t="b">
        <v>0</v>
      </c>
      <c r="G1436" s="84" t="b">
        <v>0</v>
      </c>
    </row>
    <row r="1437" spans="1:7" ht="15">
      <c r="A1437" s="84" t="s">
        <v>3485</v>
      </c>
      <c r="B1437" s="84">
        <v>2</v>
      </c>
      <c r="C1437" s="118">
        <v>0.005645556538010969</v>
      </c>
      <c r="D1437" s="84" t="s">
        <v>2574</v>
      </c>
      <c r="E1437" s="84" t="b">
        <v>0</v>
      </c>
      <c r="F1437" s="84" t="b">
        <v>0</v>
      </c>
      <c r="G1437" s="84" t="b">
        <v>0</v>
      </c>
    </row>
    <row r="1438" spans="1:7" ht="15">
      <c r="A1438" s="84" t="s">
        <v>3486</v>
      </c>
      <c r="B1438" s="84">
        <v>2</v>
      </c>
      <c r="C1438" s="118">
        <v>0.005645556538010969</v>
      </c>
      <c r="D1438" s="84" t="s">
        <v>2574</v>
      </c>
      <c r="E1438" s="84" t="b">
        <v>0</v>
      </c>
      <c r="F1438" s="84" t="b">
        <v>0</v>
      </c>
      <c r="G1438" s="84" t="b">
        <v>0</v>
      </c>
    </row>
    <row r="1439" spans="1:7" ht="15">
      <c r="A1439" s="84" t="s">
        <v>3487</v>
      </c>
      <c r="B1439" s="84">
        <v>2</v>
      </c>
      <c r="C1439" s="118">
        <v>0.005645556538010969</v>
      </c>
      <c r="D1439" s="84" t="s">
        <v>2574</v>
      </c>
      <c r="E1439" s="84" t="b">
        <v>0</v>
      </c>
      <c r="F1439" s="84" t="b">
        <v>0</v>
      </c>
      <c r="G1439" s="84" t="b">
        <v>0</v>
      </c>
    </row>
    <row r="1440" spans="1:7" ht="15">
      <c r="A1440" s="84" t="s">
        <v>3488</v>
      </c>
      <c r="B1440" s="84">
        <v>2</v>
      </c>
      <c r="C1440" s="118">
        <v>0.005645556538010969</v>
      </c>
      <c r="D1440" s="84" t="s">
        <v>2574</v>
      </c>
      <c r="E1440" s="84" t="b">
        <v>0</v>
      </c>
      <c r="F1440" s="84" t="b">
        <v>0</v>
      </c>
      <c r="G1440" s="84" t="b">
        <v>0</v>
      </c>
    </row>
    <row r="1441" spans="1:7" ht="15">
      <c r="A1441" s="84" t="s">
        <v>3489</v>
      </c>
      <c r="B1441" s="84">
        <v>2</v>
      </c>
      <c r="C1441" s="118">
        <v>0.005645556538010969</v>
      </c>
      <c r="D1441" s="84" t="s">
        <v>2574</v>
      </c>
      <c r="E1441" s="84" t="b">
        <v>0</v>
      </c>
      <c r="F1441" s="84" t="b">
        <v>0</v>
      </c>
      <c r="G1441" s="84" t="b">
        <v>0</v>
      </c>
    </row>
    <row r="1442" spans="1:7" ht="15">
      <c r="A1442" s="84" t="s">
        <v>3490</v>
      </c>
      <c r="B1442" s="84">
        <v>2</v>
      </c>
      <c r="C1442" s="118">
        <v>0.005645556538010969</v>
      </c>
      <c r="D1442" s="84" t="s">
        <v>2574</v>
      </c>
      <c r="E1442" s="84" t="b">
        <v>0</v>
      </c>
      <c r="F1442" s="84" t="b">
        <v>0</v>
      </c>
      <c r="G1442" s="84" t="b">
        <v>0</v>
      </c>
    </row>
    <row r="1443" spans="1:7" ht="15">
      <c r="A1443" s="84" t="s">
        <v>3491</v>
      </c>
      <c r="B1443" s="84">
        <v>2</v>
      </c>
      <c r="C1443" s="118">
        <v>0.005645556538010969</v>
      </c>
      <c r="D1443" s="84" t="s">
        <v>2574</v>
      </c>
      <c r="E1443" s="84" t="b">
        <v>0</v>
      </c>
      <c r="F1443" s="84" t="b">
        <v>0</v>
      </c>
      <c r="G1443" s="84" t="b">
        <v>0</v>
      </c>
    </row>
    <row r="1444" spans="1:7" ht="15">
      <c r="A1444" s="84" t="s">
        <v>3492</v>
      </c>
      <c r="B1444" s="84">
        <v>2</v>
      </c>
      <c r="C1444" s="118">
        <v>0.005645556538010969</v>
      </c>
      <c r="D1444" s="84" t="s">
        <v>2574</v>
      </c>
      <c r="E1444" s="84" t="b">
        <v>0</v>
      </c>
      <c r="F1444" s="84" t="b">
        <v>0</v>
      </c>
      <c r="G1444" s="84" t="b">
        <v>0</v>
      </c>
    </row>
    <row r="1445" spans="1:7" ht="15">
      <c r="A1445" s="84" t="s">
        <v>3493</v>
      </c>
      <c r="B1445" s="84">
        <v>2</v>
      </c>
      <c r="C1445" s="118">
        <v>0.005645556538010969</v>
      </c>
      <c r="D1445" s="84" t="s">
        <v>2574</v>
      </c>
      <c r="E1445" s="84" t="b">
        <v>0</v>
      </c>
      <c r="F1445" s="84" t="b">
        <v>0</v>
      </c>
      <c r="G1445" s="84" t="b">
        <v>0</v>
      </c>
    </row>
    <row r="1446" spans="1:7" ht="15">
      <c r="A1446" s="84" t="s">
        <v>3494</v>
      </c>
      <c r="B1446" s="84">
        <v>2</v>
      </c>
      <c r="C1446" s="118">
        <v>0.005645556538010969</v>
      </c>
      <c r="D1446" s="84" t="s">
        <v>2574</v>
      </c>
      <c r="E1446" s="84" t="b">
        <v>0</v>
      </c>
      <c r="F1446" s="84" t="b">
        <v>0</v>
      </c>
      <c r="G1446" s="84" t="b">
        <v>0</v>
      </c>
    </row>
    <row r="1447" spans="1:7" ht="15">
      <c r="A1447" s="84" t="s">
        <v>3875</v>
      </c>
      <c r="B1447" s="84">
        <v>2</v>
      </c>
      <c r="C1447" s="118">
        <v>0.005645556538010969</v>
      </c>
      <c r="D1447" s="84" t="s">
        <v>2574</v>
      </c>
      <c r="E1447" s="84" t="b">
        <v>0</v>
      </c>
      <c r="F1447" s="84" t="b">
        <v>0</v>
      </c>
      <c r="G1447" s="84" t="b">
        <v>0</v>
      </c>
    </row>
    <row r="1448" spans="1:7" ht="15">
      <c r="A1448" s="84" t="s">
        <v>3876</v>
      </c>
      <c r="B1448" s="84">
        <v>2</v>
      </c>
      <c r="C1448" s="118">
        <v>0.005645556538010969</v>
      </c>
      <c r="D1448" s="84" t="s">
        <v>2574</v>
      </c>
      <c r="E1448" s="84" t="b">
        <v>0</v>
      </c>
      <c r="F1448" s="84" t="b">
        <v>0</v>
      </c>
      <c r="G1448" s="84" t="b">
        <v>0</v>
      </c>
    </row>
    <row r="1449" spans="1:7" ht="15">
      <c r="A1449" s="84" t="s">
        <v>3450</v>
      </c>
      <c r="B1449" s="84">
        <v>2</v>
      </c>
      <c r="C1449" s="118">
        <v>0.005645556538010969</v>
      </c>
      <c r="D1449" s="84" t="s">
        <v>2574</v>
      </c>
      <c r="E1449" s="84" t="b">
        <v>0</v>
      </c>
      <c r="F1449" s="84" t="b">
        <v>0</v>
      </c>
      <c r="G1449" s="84" t="b">
        <v>0</v>
      </c>
    </row>
    <row r="1450" spans="1:7" ht="15">
      <c r="A1450" s="84" t="s">
        <v>2741</v>
      </c>
      <c r="B1450" s="84">
        <v>2</v>
      </c>
      <c r="C1450" s="118">
        <v>0.005645556538010969</v>
      </c>
      <c r="D1450" s="84" t="s">
        <v>2574</v>
      </c>
      <c r="E1450" s="84" t="b">
        <v>0</v>
      </c>
      <c r="F1450" s="84" t="b">
        <v>0</v>
      </c>
      <c r="G1450" s="84" t="b">
        <v>0</v>
      </c>
    </row>
    <row r="1451" spans="1:7" ht="15">
      <c r="A1451" s="84" t="s">
        <v>3480</v>
      </c>
      <c r="B1451" s="84">
        <v>2</v>
      </c>
      <c r="C1451" s="118">
        <v>0.005645556538010969</v>
      </c>
      <c r="D1451" s="84" t="s">
        <v>2574</v>
      </c>
      <c r="E1451" s="84" t="b">
        <v>0</v>
      </c>
      <c r="F1451" s="84" t="b">
        <v>0</v>
      </c>
      <c r="G1451" s="84" t="b">
        <v>0</v>
      </c>
    </row>
    <row r="1452" spans="1:7" ht="15">
      <c r="A1452" s="84" t="s">
        <v>3863</v>
      </c>
      <c r="B1452" s="84">
        <v>2</v>
      </c>
      <c r="C1452" s="118">
        <v>0.005645556538010969</v>
      </c>
      <c r="D1452" s="84" t="s">
        <v>2574</v>
      </c>
      <c r="E1452" s="84" t="b">
        <v>0</v>
      </c>
      <c r="F1452" s="84" t="b">
        <v>0</v>
      </c>
      <c r="G1452" s="84" t="b">
        <v>0</v>
      </c>
    </row>
    <row r="1453" spans="1:7" ht="15">
      <c r="A1453" s="84" t="s">
        <v>3481</v>
      </c>
      <c r="B1453" s="84">
        <v>2</v>
      </c>
      <c r="C1453" s="118">
        <v>0.005645556538010969</v>
      </c>
      <c r="D1453" s="84" t="s">
        <v>2574</v>
      </c>
      <c r="E1453" s="84" t="b">
        <v>0</v>
      </c>
      <c r="F1453" s="84" t="b">
        <v>0</v>
      </c>
      <c r="G1453" s="84" t="b">
        <v>0</v>
      </c>
    </row>
    <row r="1454" spans="1:7" ht="15">
      <c r="A1454" s="84" t="s">
        <v>3325</v>
      </c>
      <c r="B1454" s="84">
        <v>2</v>
      </c>
      <c r="C1454" s="118">
        <v>0.005645556538010969</v>
      </c>
      <c r="D1454" s="84" t="s">
        <v>2574</v>
      </c>
      <c r="E1454" s="84" t="b">
        <v>0</v>
      </c>
      <c r="F1454" s="84" t="b">
        <v>0</v>
      </c>
      <c r="G1454" s="84" t="b">
        <v>0</v>
      </c>
    </row>
    <row r="1455" spans="1:7" ht="15">
      <c r="A1455" s="84" t="s">
        <v>3864</v>
      </c>
      <c r="B1455" s="84">
        <v>2</v>
      </c>
      <c r="C1455" s="118">
        <v>0.005645556538010969</v>
      </c>
      <c r="D1455" s="84" t="s">
        <v>2574</v>
      </c>
      <c r="E1455" s="84" t="b">
        <v>0</v>
      </c>
      <c r="F1455" s="84" t="b">
        <v>0</v>
      </c>
      <c r="G1455" s="84" t="b">
        <v>0</v>
      </c>
    </row>
    <row r="1456" spans="1:7" ht="15">
      <c r="A1456" s="84" t="s">
        <v>3865</v>
      </c>
      <c r="B1456" s="84">
        <v>2</v>
      </c>
      <c r="C1456" s="118">
        <v>0.005645556538010969</v>
      </c>
      <c r="D1456" s="84" t="s">
        <v>2574</v>
      </c>
      <c r="E1456" s="84" t="b">
        <v>0</v>
      </c>
      <c r="F1456" s="84" t="b">
        <v>0</v>
      </c>
      <c r="G1456" s="84" t="b">
        <v>0</v>
      </c>
    </row>
    <row r="1457" spans="1:7" ht="15">
      <c r="A1457" s="84" t="s">
        <v>3866</v>
      </c>
      <c r="B1457" s="84">
        <v>2</v>
      </c>
      <c r="C1457" s="118">
        <v>0.005645556538010969</v>
      </c>
      <c r="D1457" s="84" t="s">
        <v>2574</v>
      </c>
      <c r="E1457" s="84" t="b">
        <v>0</v>
      </c>
      <c r="F1457" s="84" t="b">
        <v>0</v>
      </c>
      <c r="G1457" s="84" t="b">
        <v>0</v>
      </c>
    </row>
    <row r="1458" spans="1:7" ht="15">
      <c r="A1458" s="84" t="s">
        <v>3308</v>
      </c>
      <c r="B1458" s="84">
        <v>2</v>
      </c>
      <c r="C1458" s="118">
        <v>0.005645556538010969</v>
      </c>
      <c r="D1458" s="84" t="s">
        <v>2574</v>
      </c>
      <c r="E1458" s="84" t="b">
        <v>0</v>
      </c>
      <c r="F1458" s="84" t="b">
        <v>0</v>
      </c>
      <c r="G1458" s="84" t="b">
        <v>0</v>
      </c>
    </row>
    <row r="1459" spans="1:7" ht="15">
      <c r="A1459" s="84" t="s">
        <v>3873</v>
      </c>
      <c r="B1459" s="84">
        <v>2</v>
      </c>
      <c r="C1459" s="118">
        <v>0.007587685542294718</v>
      </c>
      <c r="D1459" s="84" t="s">
        <v>2574</v>
      </c>
      <c r="E1459" s="84" t="b">
        <v>0</v>
      </c>
      <c r="F1459" s="84" t="b">
        <v>0</v>
      </c>
      <c r="G1459" s="84" t="b">
        <v>0</v>
      </c>
    </row>
    <row r="1460" spans="1:7" ht="15">
      <c r="A1460" s="84" t="s">
        <v>3578</v>
      </c>
      <c r="B1460" s="84">
        <v>3</v>
      </c>
      <c r="C1460" s="118">
        <v>0</v>
      </c>
      <c r="D1460" s="84" t="s">
        <v>2575</v>
      </c>
      <c r="E1460" s="84" t="b">
        <v>0</v>
      </c>
      <c r="F1460" s="84" t="b">
        <v>0</v>
      </c>
      <c r="G1460" s="84" t="b">
        <v>0</v>
      </c>
    </row>
    <row r="1461" spans="1:7" ht="15">
      <c r="A1461" s="84" t="s">
        <v>3579</v>
      </c>
      <c r="B1461" s="84">
        <v>3</v>
      </c>
      <c r="C1461" s="118">
        <v>0</v>
      </c>
      <c r="D1461" s="84" t="s">
        <v>2575</v>
      </c>
      <c r="E1461" s="84" t="b">
        <v>0</v>
      </c>
      <c r="F1461" s="84" t="b">
        <v>0</v>
      </c>
      <c r="G1461" s="84" t="b">
        <v>0</v>
      </c>
    </row>
    <row r="1462" spans="1:7" ht="15">
      <c r="A1462" s="84" t="s">
        <v>3580</v>
      </c>
      <c r="B1462" s="84">
        <v>3</v>
      </c>
      <c r="C1462" s="118">
        <v>0</v>
      </c>
      <c r="D1462" s="84" t="s">
        <v>2575</v>
      </c>
      <c r="E1462" s="84" t="b">
        <v>0</v>
      </c>
      <c r="F1462" s="84" t="b">
        <v>0</v>
      </c>
      <c r="G1462" s="84" t="b">
        <v>0</v>
      </c>
    </row>
    <row r="1463" spans="1:7" ht="15">
      <c r="A1463" s="84" t="s">
        <v>3581</v>
      </c>
      <c r="B1463" s="84">
        <v>3</v>
      </c>
      <c r="C1463" s="118">
        <v>0</v>
      </c>
      <c r="D1463" s="84" t="s">
        <v>2575</v>
      </c>
      <c r="E1463" s="84" t="b">
        <v>0</v>
      </c>
      <c r="F1463" s="84" t="b">
        <v>0</v>
      </c>
      <c r="G1463" s="84" t="b">
        <v>0</v>
      </c>
    </row>
    <row r="1464" spans="1:7" ht="15">
      <c r="A1464" s="84" t="s">
        <v>3582</v>
      </c>
      <c r="B1464" s="84">
        <v>3</v>
      </c>
      <c r="C1464" s="118">
        <v>0</v>
      </c>
      <c r="D1464" s="84" t="s">
        <v>2575</v>
      </c>
      <c r="E1464" s="84" t="b">
        <v>0</v>
      </c>
      <c r="F1464" s="84" t="b">
        <v>0</v>
      </c>
      <c r="G1464" s="84" t="b">
        <v>0</v>
      </c>
    </row>
    <row r="1465" spans="1:7" ht="15">
      <c r="A1465" s="84" t="s">
        <v>3583</v>
      </c>
      <c r="B1465" s="84">
        <v>3</v>
      </c>
      <c r="C1465" s="118">
        <v>0</v>
      </c>
      <c r="D1465" s="84" t="s">
        <v>2575</v>
      </c>
      <c r="E1465" s="84" t="b">
        <v>0</v>
      </c>
      <c r="F1465" s="84" t="b">
        <v>0</v>
      </c>
      <c r="G1465" s="84" t="b">
        <v>0</v>
      </c>
    </row>
    <row r="1466" spans="1:7" ht="15">
      <c r="A1466" s="84" t="s">
        <v>3584</v>
      </c>
      <c r="B1466" s="84">
        <v>3</v>
      </c>
      <c r="C1466" s="118">
        <v>0</v>
      </c>
      <c r="D1466" s="84" t="s">
        <v>2575</v>
      </c>
      <c r="E1466" s="84" t="b">
        <v>1</v>
      </c>
      <c r="F1466" s="84" t="b">
        <v>0</v>
      </c>
      <c r="G1466" s="84" t="b">
        <v>0</v>
      </c>
    </row>
    <row r="1467" spans="1:7" ht="15">
      <c r="A1467" s="84" t="s">
        <v>3585</v>
      </c>
      <c r="B1467" s="84">
        <v>3</v>
      </c>
      <c r="C1467" s="118">
        <v>0</v>
      </c>
      <c r="D1467" s="84" t="s">
        <v>2575</v>
      </c>
      <c r="E1467" s="84" t="b">
        <v>0</v>
      </c>
      <c r="F1467" s="84" t="b">
        <v>0</v>
      </c>
      <c r="G1467" s="84" t="b">
        <v>0</v>
      </c>
    </row>
    <row r="1468" spans="1:7" ht="15">
      <c r="A1468" s="84" t="s">
        <v>3457</v>
      </c>
      <c r="B1468" s="84">
        <v>3</v>
      </c>
      <c r="C1468" s="118">
        <v>0</v>
      </c>
      <c r="D1468" s="84" t="s">
        <v>2575</v>
      </c>
      <c r="E1468" s="84" t="b">
        <v>0</v>
      </c>
      <c r="F1468" s="84" t="b">
        <v>0</v>
      </c>
      <c r="G1468" s="84" t="b">
        <v>0</v>
      </c>
    </row>
    <row r="1469" spans="1:7" ht="15">
      <c r="A1469" s="84" t="s">
        <v>3458</v>
      </c>
      <c r="B1469" s="84">
        <v>3</v>
      </c>
      <c r="C1469" s="118">
        <v>0</v>
      </c>
      <c r="D1469" s="84" t="s">
        <v>2575</v>
      </c>
      <c r="E1469" s="84" t="b">
        <v>0</v>
      </c>
      <c r="F1469" s="84" t="b">
        <v>0</v>
      </c>
      <c r="G1469" s="84" t="b">
        <v>0</v>
      </c>
    </row>
    <row r="1470" spans="1:7" ht="15">
      <c r="A1470" s="84" t="s">
        <v>3586</v>
      </c>
      <c r="B1470" s="84">
        <v>3</v>
      </c>
      <c r="C1470" s="118">
        <v>0</v>
      </c>
      <c r="D1470" s="84" t="s">
        <v>2575</v>
      </c>
      <c r="E1470" s="84" t="b">
        <v>0</v>
      </c>
      <c r="F1470" s="84" t="b">
        <v>0</v>
      </c>
      <c r="G1470" s="84" t="b">
        <v>0</v>
      </c>
    </row>
    <row r="1471" spans="1:7" ht="15">
      <c r="A1471" s="84" t="s">
        <v>3587</v>
      </c>
      <c r="B1471" s="84">
        <v>3</v>
      </c>
      <c r="C1471" s="118">
        <v>0</v>
      </c>
      <c r="D1471" s="84" t="s">
        <v>2575</v>
      </c>
      <c r="E1471" s="84" t="b">
        <v>0</v>
      </c>
      <c r="F1471" s="84" t="b">
        <v>0</v>
      </c>
      <c r="G1471" s="84" t="b">
        <v>0</v>
      </c>
    </row>
    <row r="1472" spans="1:7" ht="15">
      <c r="A1472" s="84" t="s">
        <v>3368</v>
      </c>
      <c r="B1472" s="84">
        <v>3</v>
      </c>
      <c r="C1472" s="118">
        <v>0</v>
      </c>
      <c r="D1472" s="84" t="s">
        <v>2575</v>
      </c>
      <c r="E1472" s="84" t="b">
        <v>0</v>
      </c>
      <c r="F1472" s="84" t="b">
        <v>0</v>
      </c>
      <c r="G1472" s="84" t="b">
        <v>0</v>
      </c>
    </row>
    <row r="1473" spans="1:7" ht="15">
      <c r="A1473" s="84" t="s">
        <v>284</v>
      </c>
      <c r="B1473" s="84">
        <v>2</v>
      </c>
      <c r="C1473" s="118">
        <v>0.0071873983288033155</v>
      </c>
      <c r="D1473" s="84" t="s">
        <v>2575</v>
      </c>
      <c r="E1473" s="84" t="b">
        <v>0</v>
      </c>
      <c r="F1473" s="84" t="b">
        <v>0</v>
      </c>
      <c r="G1473" s="84" t="b">
        <v>0</v>
      </c>
    </row>
    <row r="1474" spans="1:7" ht="15">
      <c r="A1474" s="84" t="s">
        <v>3796</v>
      </c>
      <c r="B1474" s="84">
        <v>2</v>
      </c>
      <c r="C1474" s="118">
        <v>0.0071873983288033155</v>
      </c>
      <c r="D1474" s="84" t="s">
        <v>2575</v>
      </c>
      <c r="E1474" s="84" t="b">
        <v>0</v>
      </c>
      <c r="F1474" s="84" t="b">
        <v>0</v>
      </c>
      <c r="G1474" s="84" t="b">
        <v>0</v>
      </c>
    </row>
    <row r="1475" spans="1:7" ht="15">
      <c r="A1475" s="84" t="s">
        <v>3411</v>
      </c>
      <c r="B1475" s="84">
        <v>5</v>
      </c>
      <c r="C1475" s="118">
        <v>0</v>
      </c>
      <c r="D1475" s="84" t="s">
        <v>2576</v>
      </c>
      <c r="E1475" s="84" t="b">
        <v>0</v>
      </c>
      <c r="F1475" s="84" t="b">
        <v>0</v>
      </c>
      <c r="G1475" s="84" t="b">
        <v>0</v>
      </c>
    </row>
    <row r="1476" spans="1:7" ht="15">
      <c r="A1476" s="84" t="s">
        <v>3459</v>
      </c>
      <c r="B1476" s="84">
        <v>3</v>
      </c>
      <c r="C1476" s="118">
        <v>0.007829955868812579</v>
      </c>
      <c r="D1476" s="84" t="s">
        <v>2576</v>
      </c>
      <c r="E1476" s="84" t="b">
        <v>0</v>
      </c>
      <c r="F1476" s="84" t="b">
        <v>0</v>
      </c>
      <c r="G1476" s="84" t="b">
        <v>0</v>
      </c>
    </row>
    <row r="1477" spans="1:7" ht="15">
      <c r="A1477" s="84" t="s">
        <v>3589</v>
      </c>
      <c r="B1477" s="84">
        <v>3</v>
      </c>
      <c r="C1477" s="118">
        <v>0.007829955868812579</v>
      </c>
      <c r="D1477" s="84" t="s">
        <v>2576</v>
      </c>
      <c r="E1477" s="84" t="b">
        <v>1</v>
      </c>
      <c r="F1477" s="84" t="b">
        <v>0</v>
      </c>
      <c r="G1477" s="84" t="b">
        <v>0</v>
      </c>
    </row>
    <row r="1478" spans="1:7" ht="15">
      <c r="A1478" s="84" t="s">
        <v>3590</v>
      </c>
      <c r="B1478" s="84">
        <v>3</v>
      </c>
      <c r="C1478" s="118">
        <v>0.007829955868812579</v>
      </c>
      <c r="D1478" s="84" t="s">
        <v>2576</v>
      </c>
      <c r="E1478" s="84" t="b">
        <v>0</v>
      </c>
      <c r="F1478" s="84" t="b">
        <v>0</v>
      </c>
      <c r="G1478" s="84" t="b">
        <v>0</v>
      </c>
    </row>
    <row r="1479" spans="1:7" ht="15">
      <c r="A1479" s="84" t="s">
        <v>674</v>
      </c>
      <c r="B1479" s="84">
        <v>3</v>
      </c>
      <c r="C1479" s="118">
        <v>0.007829955868812579</v>
      </c>
      <c r="D1479" s="84" t="s">
        <v>2576</v>
      </c>
      <c r="E1479" s="84" t="b">
        <v>0</v>
      </c>
      <c r="F1479" s="84" t="b">
        <v>0</v>
      </c>
      <c r="G1479" s="84" t="b">
        <v>0</v>
      </c>
    </row>
    <row r="1480" spans="1:7" ht="15">
      <c r="A1480" s="84" t="s">
        <v>3392</v>
      </c>
      <c r="B1480" s="84">
        <v>3</v>
      </c>
      <c r="C1480" s="118">
        <v>0.007829955868812579</v>
      </c>
      <c r="D1480" s="84" t="s">
        <v>2576</v>
      </c>
      <c r="E1480" s="84" t="b">
        <v>0</v>
      </c>
      <c r="F1480" s="84" t="b">
        <v>0</v>
      </c>
      <c r="G1480" s="84" t="b">
        <v>0</v>
      </c>
    </row>
    <row r="1481" spans="1:7" ht="15">
      <c r="A1481" s="84" t="s">
        <v>3591</v>
      </c>
      <c r="B1481" s="84">
        <v>3</v>
      </c>
      <c r="C1481" s="118">
        <v>0.007829955868812579</v>
      </c>
      <c r="D1481" s="84" t="s">
        <v>2576</v>
      </c>
      <c r="E1481" s="84" t="b">
        <v>0</v>
      </c>
      <c r="F1481" s="84" t="b">
        <v>0</v>
      </c>
      <c r="G1481" s="84" t="b">
        <v>0</v>
      </c>
    </row>
    <row r="1482" spans="1:7" ht="15">
      <c r="A1482" s="84" t="s">
        <v>2738</v>
      </c>
      <c r="B1482" s="84">
        <v>3</v>
      </c>
      <c r="C1482" s="118">
        <v>0.007829955868812579</v>
      </c>
      <c r="D1482" s="84" t="s">
        <v>2576</v>
      </c>
      <c r="E1482" s="84" t="b">
        <v>0</v>
      </c>
      <c r="F1482" s="84" t="b">
        <v>0</v>
      </c>
      <c r="G1482" s="84" t="b">
        <v>0</v>
      </c>
    </row>
    <row r="1483" spans="1:7" ht="15">
      <c r="A1483" s="84" t="s">
        <v>3412</v>
      </c>
      <c r="B1483" s="84">
        <v>3</v>
      </c>
      <c r="C1483" s="118">
        <v>0.007829955868812579</v>
      </c>
      <c r="D1483" s="84" t="s">
        <v>2576</v>
      </c>
      <c r="E1483" s="84" t="b">
        <v>0</v>
      </c>
      <c r="F1483" s="84" t="b">
        <v>0</v>
      </c>
      <c r="G1483" s="84" t="b">
        <v>0</v>
      </c>
    </row>
    <row r="1484" spans="1:7" ht="15">
      <c r="A1484" s="84" t="s">
        <v>2741</v>
      </c>
      <c r="B1484" s="84">
        <v>3</v>
      </c>
      <c r="C1484" s="118">
        <v>0.007829955868812579</v>
      </c>
      <c r="D1484" s="84" t="s">
        <v>2576</v>
      </c>
      <c r="E1484" s="84" t="b">
        <v>0</v>
      </c>
      <c r="F1484" s="84" t="b">
        <v>0</v>
      </c>
      <c r="G1484" s="84" t="b">
        <v>0</v>
      </c>
    </row>
    <row r="1485" spans="1:7" ht="15">
      <c r="A1485" s="84" t="s">
        <v>3413</v>
      </c>
      <c r="B1485" s="84">
        <v>3</v>
      </c>
      <c r="C1485" s="118">
        <v>0.007829955868812579</v>
      </c>
      <c r="D1485" s="84" t="s">
        <v>2576</v>
      </c>
      <c r="E1485" s="84" t="b">
        <v>0</v>
      </c>
      <c r="F1485" s="84" t="b">
        <v>0</v>
      </c>
      <c r="G1485" s="84" t="b">
        <v>0</v>
      </c>
    </row>
    <row r="1486" spans="1:7" ht="15">
      <c r="A1486" s="84" t="s">
        <v>3414</v>
      </c>
      <c r="B1486" s="84">
        <v>3</v>
      </c>
      <c r="C1486" s="118">
        <v>0.007829955868812579</v>
      </c>
      <c r="D1486" s="84" t="s">
        <v>2576</v>
      </c>
      <c r="E1486" s="84" t="b">
        <v>0</v>
      </c>
      <c r="F1486" s="84" t="b">
        <v>0</v>
      </c>
      <c r="G1486" s="84" t="b">
        <v>0</v>
      </c>
    </row>
    <row r="1487" spans="1:7" ht="15">
      <c r="A1487" s="84" t="s">
        <v>3302</v>
      </c>
      <c r="B1487" s="84">
        <v>3</v>
      </c>
      <c r="C1487" s="118">
        <v>0.007829955868812579</v>
      </c>
      <c r="D1487" s="84" t="s">
        <v>2576</v>
      </c>
      <c r="E1487" s="84" t="b">
        <v>0</v>
      </c>
      <c r="F1487" s="84" t="b">
        <v>0</v>
      </c>
      <c r="G1487" s="84" t="b">
        <v>0</v>
      </c>
    </row>
    <row r="1488" spans="1:7" ht="15">
      <c r="A1488" s="84" t="s">
        <v>3592</v>
      </c>
      <c r="B1488" s="84">
        <v>3</v>
      </c>
      <c r="C1488" s="118">
        <v>0.007829955868812579</v>
      </c>
      <c r="D1488" s="84" t="s">
        <v>2576</v>
      </c>
      <c r="E1488" s="84" t="b">
        <v>0</v>
      </c>
      <c r="F1488" s="84" t="b">
        <v>0</v>
      </c>
      <c r="G1488" s="84" t="b">
        <v>0</v>
      </c>
    </row>
    <row r="1489" spans="1:7" ht="15">
      <c r="A1489" s="84" t="s">
        <v>3797</v>
      </c>
      <c r="B1489" s="84">
        <v>2</v>
      </c>
      <c r="C1489" s="118">
        <v>0.009363294321695002</v>
      </c>
      <c r="D1489" s="84" t="s">
        <v>2576</v>
      </c>
      <c r="E1489" s="84" t="b">
        <v>0</v>
      </c>
      <c r="F1489" s="84" t="b">
        <v>0</v>
      </c>
      <c r="G1489" s="84" t="b">
        <v>0</v>
      </c>
    </row>
    <row r="1490" spans="1:7" ht="15">
      <c r="A1490" s="84" t="s">
        <v>282</v>
      </c>
      <c r="B1490" s="84">
        <v>2</v>
      </c>
      <c r="C1490" s="118">
        <v>0.009363294321695002</v>
      </c>
      <c r="D1490" s="84" t="s">
        <v>2576</v>
      </c>
      <c r="E1490" s="84" t="b">
        <v>0</v>
      </c>
      <c r="F1490" s="84" t="b">
        <v>0</v>
      </c>
      <c r="G1490" s="84" t="b">
        <v>0</v>
      </c>
    </row>
    <row r="1491" spans="1:7" ht="15">
      <c r="A1491" s="84" t="s">
        <v>3801</v>
      </c>
      <c r="B1491" s="84">
        <v>2</v>
      </c>
      <c r="C1491" s="118">
        <v>0.009363294321695002</v>
      </c>
      <c r="D1491" s="84" t="s">
        <v>2576</v>
      </c>
      <c r="E1491" s="84" t="b">
        <v>0</v>
      </c>
      <c r="F1491" s="84" t="b">
        <v>0</v>
      </c>
      <c r="G1491" s="84" t="b">
        <v>0</v>
      </c>
    </row>
    <row r="1492" spans="1:7" ht="15">
      <c r="A1492" s="84" t="s">
        <v>3442</v>
      </c>
      <c r="B1492" s="84">
        <v>2</v>
      </c>
      <c r="C1492" s="118">
        <v>0.009363294321695002</v>
      </c>
      <c r="D1492" s="84" t="s">
        <v>2576</v>
      </c>
      <c r="E1492" s="84" t="b">
        <v>0</v>
      </c>
      <c r="F1492" s="84" t="b">
        <v>0</v>
      </c>
      <c r="G1492" s="84" t="b">
        <v>0</v>
      </c>
    </row>
    <row r="1493" spans="1:7" ht="15">
      <c r="A1493" s="84" t="s">
        <v>3455</v>
      </c>
      <c r="B1493" s="84">
        <v>2</v>
      </c>
      <c r="C1493" s="118">
        <v>0.016446353043200444</v>
      </c>
      <c r="D1493" s="84" t="s">
        <v>2576</v>
      </c>
      <c r="E1493" s="84" t="b">
        <v>0</v>
      </c>
      <c r="F1493" s="84" t="b">
        <v>0</v>
      </c>
      <c r="G1493" s="84" t="b">
        <v>0</v>
      </c>
    </row>
    <row r="1494" spans="1:7" ht="15">
      <c r="A1494" s="84" t="s">
        <v>2666</v>
      </c>
      <c r="B1494" s="84">
        <v>2</v>
      </c>
      <c r="C1494" s="118">
        <v>0</v>
      </c>
      <c r="D1494" s="84" t="s">
        <v>2577</v>
      </c>
      <c r="E1494" s="84" t="b">
        <v>0</v>
      </c>
      <c r="F1494" s="84" t="b">
        <v>0</v>
      </c>
      <c r="G1494" s="84" t="b">
        <v>0</v>
      </c>
    </row>
    <row r="1495" spans="1:7" ht="15">
      <c r="A1495" s="84" t="s">
        <v>3672</v>
      </c>
      <c r="B1495" s="84">
        <v>2</v>
      </c>
      <c r="C1495" s="118">
        <v>0</v>
      </c>
      <c r="D1495" s="84" t="s">
        <v>2577</v>
      </c>
      <c r="E1495" s="84" t="b">
        <v>0</v>
      </c>
      <c r="F1495" s="84" t="b">
        <v>0</v>
      </c>
      <c r="G1495" s="84" t="b">
        <v>0</v>
      </c>
    </row>
    <row r="1496" spans="1:7" ht="15">
      <c r="A1496" s="84" t="s">
        <v>3673</v>
      </c>
      <c r="B1496" s="84">
        <v>2</v>
      </c>
      <c r="C1496" s="118">
        <v>0</v>
      </c>
      <c r="D1496" s="84" t="s">
        <v>2577</v>
      </c>
      <c r="E1496" s="84" t="b">
        <v>0</v>
      </c>
      <c r="F1496" s="84" t="b">
        <v>0</v>
      </c>
      <c r="G1496" s="84" t="b">
        <v>0</v>
      </c>
    </row>
    <row r="1497" spans="1:7" ht="15">
      <c r="A1497" s="84" t="s">
        <v>3674</v>
      </c>
      <c r="B1497" s="84">
        <v>2</v>
      </c>
      <c r="C1497" s="118">
        <v>0</v>
      </c>
      <c r="D1497" s="84" t="s">
        <v>2577</v>
      </c>
      <c r="E1497" s="84" t="b">
        <v>0</v>
      </c>
      <c r="F1497" s="84" t="b">
        <v>0</v>
      </c>
      <c r="G1497" s="84" t="b">
        <v>0</v>
      </c>
    </row>
    <row r="1498" spans="1:7" ht="15">
      <c r="A1498" s="84" t="s">
        <v>3675</v>
      </c>
      <c r="B1498" s="84">
        <v>2</v>
      </c>
      <c r="C1498" s="118">
        <v>0</v>
      </c>
      <c r="D1498" s="84" t="s">
        <v>2577</v>
      </c>
      <c r="E1498" s="84" t="b">
        <v>0</v>
      </c>
      <c r="F1498" s="84" t="b">
        <v>0</v>
      </c>
      <c r="G1498" s="84" t="b">
        <v>0</v>
      </c>
    </row>
    <row r="1499" spans="1:7" ht="15">
      <c r="A1499" s="84" t="s">
        <v>3676</v>
      </c>
      <c r="B1499" s="84">
        <v>2</v>
      </c>
      <c r="C1499" s="118">
        <v>0</v>
      </c>
      <c r="D1499" s="84" t="s">
        <v>2577</v>
      </c>
      <c r="E1499" s="84" t="b">
        <v>0</v>
      </c>
      <c r="F1499" s="84" t="b">
        <v>0</v>
      </c>
      <c r="G1499" s="84" t="b">
        <v>0</v>
      </c>
    </row>
    <row r="1500" spans="1:7" ht="15">
      <c r="A1500" s="84" t="s">
        <v>3677</v>
      </c>
      <c r="B1500" s="84">
        <v>2</v>
      </c>
      <c r="C1500" s="118">
        <v>0</v>
      </c>
      <c r="D1500" s="84" t="s">
        <v>2577</v>
      </c>
      <c r="E1500" s="84" t="b">
        <v>0</v>
      </c>
      <c r="F1500" s="84" t="b">
        <v>0</v>
      </c>
      <c r="G1500" s="84" t="b">
        <v>0</v>
      </c>
    </row>
    <row r="1501" spans="1:7" ht="15">
      <c r="A1501" s="84" t="s">
        <v>3678</v>
      </c>
      <c r="B1501" s="84">
        <v>2</v>
      </c>
      <c r="C1501" s="118">
        <v>0</v>
      </c>
      <c r="D1501" s="84" t="s">
        <v>2577</v>
      </c>
      <c r="E1501" s="84" t="b">
        <v>0</v>
      </c>
      <c r="F1501" s="84" t="b">
        <v>0</v>
      </c>
      <c r="G1501" s="84" t="b">
        <v>0</v>
      </c>
    </row>
    <row r="1502" spans="1:7" ht="15">
      <c r="A1502" s="84" t="s">
        <v>1514</v>
      </c>
      <c r="B1502" s="84">
        <v>2</v>
      </c>
      <c r="C1502" s="118">
        <v>0</v>
      </c>
      <c r="D1502" s="84" t="s">
        <v>2577</v>
      </c>
      <c r="E1502" s="84" t="b">
        <v>0</v>
      </c>
      <c r="F1502" s="84" t="b">
        <v>0</v>
      </c>
      <c r="G1502" s="84" t="b">
        <v>0</v>
      </c>
    </row>
    <row r="1503" spans="1:7" ht="15">
      <c r="A1503" s="84" t="s">
        <v>3679</v>
      </c>
      <c r="B1503" s="84">
        <v>2</v>
      </c>
      <c r="C1503" s="118">
        <v>0</v>
      </c>
      <c r="D1503" s="84" t="s">
        <v>2577</v>
      </c>
      <c r="E1503" s="84" t="b">
        <v>0</v>
      </c>
      <c r="F1503" s="84" t="b">
        <v>0</v>
      </c>
      <c r="G1503" s="84" t="b">
        <v>0</v>
      </c>
    </row>
    <row r="1504" spans="1:7" ht="15">
      <c r="A1504" s="84" t="s">
        <v>3390</v>
      </c>
      <c r="B1504" s="84">
        <v>2</v>
      </c>
      <c r="C1504" s="118">
        <v>0</v>
      </c>
      <c r="D1504" s="84" t="s">
        <v>2577</v>
      </c>
      <c r="E1504" s="84" t="b">
        <v>1</v>
      </c>
      <c r="F1504" s="84" t="b">
        <v>0</v>
      </c>
      <c r="G1504" s="84" t="b">
        <v>0</v>
      </c>
    </row>
    <row r="1505" spans="1:7" ht="15">
      <c r="A1505" s="84" t="s">
        <v>3680</v>
      </c>
      <c r="B1505" s="84">
        <v>2</v>
      </c>
      <c r="C1505" s="118">
        <v>0</v>
      </c>
      <c r="D1505" s="84" t="s">
        <v>2577</v>
      </c>
      <c r="E1505" s="84" t="b">
        <v>0</v>
      </c>
      <c r="F1505" s="84" t="b">
        <v>0</v>
      </c>
      <c r="G1505" s="84" t="b">
        <v>0</v>
      </c>
    </row>
    <row r="1506" spans="1:7" ht="15">
      <c r="A1506" s="84" t="s">
        <v>3681</v>
      </c>
      <c r="B1506" s="84">
        <v>2</v>
      </c>
      <c r="C1506" s="118">
        <v>0</v>
      </c>
      <c r="D1506" s="84" t="s">
        <v>2577</v>
      </c>
      <c r="E1506" s="84" t="b">
        <v>0</v>
      </c>
      <c r="F1506" s="84" t="b">
        <v>0</v>
      </c>
      <c r="G1506" s="84" t="b">
        <v>0</v>
      </c>
    </row>
    <row r="1507" spans="1:7" ht="15">
      <c r="A1507" s="84" t="s">
        <v>3682</v>
      </c>
      <c r="B1507" s="84">
        <v>2</v>
      </c>
      <c r="C1507" s="118">
        <v>0</v>
      </c>
      <c r="D1507" s="84" t="s">
        <v>2577</v>
      </c>
      <c r="E1507" s="84" t="b">
        <v>0</v>
      </c>
      <c r="F1507" s="84" t="b">
        <v>0</v>
      </c>
      <c r="G1507" s="84" t="b">
        <v>0</v>
      </c>
    </row>
    <row r="1508" spans="1:7" ht="15">
      <c r="A1508" s="84" t="s">
        <v>3683</v>
      </c>
      <c r="B1508" s="84">
        <v>2</v>
      </c>
      <c r="C1508" s="118">
        <v>0</v>
      </c>
      <c r="D1508" s="84" t="s">
        <v>2577</v>
      </c>
      <c r="E1508" s="84" t="b">
        <v>0</v>
      </c>
      <c r="F1508" s="84" t="b">
        <v>0</v>
      </c>
      <c r="G1508" s="84" t="b">
        <v>0</v>
      </c>
    </row>
    <row r="1509" spans="1:7" ht="15">
      <c r="A1509" s="84" t="s">
        <v>3684</v>
      </c>
      <c r="B1509" s="84">
        <v>2</v>
      </c>
      <c r="C1509" s="118">
        <v>0</v>
      </c>
      <c r="D1509" s="84" t="s">
        <v>2577</v>
      </c>
      <c r="E1509" s="84" t="b">
        <v>0</v>
      </c>
      <c r="F1509" s="84" t="b">
        <v>0</v>
      </c>
      <c r="G1509" s="84" t="b">
        <v>0</v>
      </c>
    </row>
    <row r="1510" spans="1:7" ht="15">
      <c r="A1510" s="84" t="s">
        <v>3685</v>
      </c>
      <c r="B1510" s="84">
        <v>2</v>
      </c>
      <c r="C1510" s="118">
        <v>0</v>
      </c>
      <c r="D1510" s="84" t="s">
        <v>2577</v>
      </c>
      <c r="E1510" s="84" t="b">
        <v>0</v>
      </c>
      <c r="F1510" s="84" t="b">
        <v>0</v>
      </c>
      <c r="G1510" s="84" t="b">
        <v>0</v>
      </c>
    </row>
    <row r="1511" spans="1:7" ht="15">
      <c r="A1511" s="84" t="s">
        <v>3686</v>
      </c>
      <c r="B1511" s="84">
        <v>2</v>
      </c>
      <c r="C1511" s="118">
        <v>0</v>
      </c>
      <c r="D1511" s="84" t="s">
        <v>2577</v>
      </c>
      <c r="E1511" s="84" t="b">
        <v>0</v>
      </c>
      <c r="F1511" s="84" t="b">
        <v>0</v>
      </c>
      <c r="G1511" s="84" t="b">
        <v>0</v>
      </c>
    </row>
    <row r="1512" spans="1:7" ht="15">
      <c r="A1512" s="84" t="s">
        <v>1469</v>
      </c>
      <c r="B1512" s="84">
        <v>3</v>
      </c>
      <c r="C1512" s="118">
        <v>0</v>
      </c>
      <c r="D1512" s="84" t="s">
        <v>2578</v>
      </c>
      <c r="E1512" s="84" t="b">
        <v>0</v>
      </c>
      <c r="F1512" s="84" t="b">
        <v>0</v>
      </c>
      <c r="G1512" s="84" t="b">
        <v>0</v>
      </c>
    </row>
    <row r="1513" spans="1:7" ht="15">
      <c r="A1513" s="84" t="s">
        <v>3774</v>
      </c>
      <c r="B1513" s="84">
        <v>2</v>
      </c>
      <c r="C1513" s="118">
        <v>0</v>
      </c>
      <c r="D1513" s="84" t="s">
        <v>2578</v>
      </c>
      <c r="E1513" s="84" t="b">
        <v>0</v>
      </c>
      <c r="F1513" s="84" t="b">
        <v>0</v>
      </c>
      <c r="G1513" s="84" t="b">
        <v>0</v>
      </c>
    </row>
    <row r="1514" spans="1:7" ht="15">
      <c r="A1514" s="84" t="s">
        <v>3775</v>
      </c>
      <c r="B1514" s="84">
        <v>2</v>
      </c>
      <c r="C1514" s="118">
        <v>0</v>
      </c>
      <c r="D1514" s="84" t="s">
        <v>2578</v>
      </c>
      <c r="E1514" s="84" t="b">
        <v>0</v>
      </c>
      <c r="F1514" s="84" t="b">
        <v>0</v>
      </c>
      <c r="G1514" s="84" t="b">
        <v>0</v>
      </c>
    </row>
    <row r="1515" spans="1:7" ht="15">
      <c r="A1515" s="84" t="s">
        <v>3776</v>
      </c>
      <c r="B1515" s="84">
        <v>2</v>
      </c>
      <c r="C1515" s="118">
        <v>0</v>
      </c>
      <c r="D1515" s="84" t="s">
        <v>2578</v>
      </c>
      <c r="E1515" s="84" t="b">
        <v>0</v>
      </c>
      <c r="F1515" s="84" t="b">
        <v>0</v>
      </c>
      <c r="G1515" s="84" t="b">
        <v>0</v>
      </c>
    </row>
    <row r="1516" spans="1:7" ht="15">
      <c r="A1516" s="84" t="s">
        <v>3353</v>
      </c>
      <c r="B1516" s="84">
        <v>2</v>
      </c>
      <c r="C1516" s="118">
        <v>0</v>
      </c>
      <c r="D1516" s="84" t="s">
        <v>2578</v>
      </c>
      <c r="E1516" s="84" t="b">
        <v>0</v>
      </c>
      <c r="F1516" s="84" t="b">
        <v>0</v>
      </c>
      <c r="G1516" s="84" t="b">
        <v>0</v>
      </c>
    </row>
    <row r="1517" spans="1:7" ht="15">
      <c r="A1517" s="84" t="s">
        <v>3777</v>
      </c>
      <c r="B1517" s="84">
        <v>2</v>
      </c>
      <c r="C1517" s="118">
        <v>0</v>
      </c>
      <c r="D1517" s="84" t="s">
        <v>2578</v>
      </c>
      <c r="E1517" s="84" t="b">
        <v>0</v>
      </c>
      <c r="F1517" s="84" t="b">
        <v>0</v>
      </c>
      <c r="G1517" s="84" t="b">
        <v>0</v>
      </c>
    </row>
    <row r="1518" spans="1:7" ht="15">
      <c r="A1518" s="84" t="s">
        <v>3778</v>
      </c>
      <c r="B1518" s="84">
        <v>2</v>
      </c>
      <c r="C1518" s="118">
        <v>0</v>
      </c>
      <c r="D1518" s="84" t="s">
        <v>2578</v>
      </c>
      <c r="E1518" s="84" t="b">
        <v>0</v>
      </c>
      <c r="F1518" s="84" t="b">
        <v>0</v>
      </c>
      <c r="G1518" s="84" t="b">
        <v>0</v>
      </c>
    </row>
    <row r="1519" spans="1:7" ht="15">
      <c r="A1519" s="84" t="s">
        <v>3779</v>
      </c>
      <c r="B1519" s="84">
        <v>2</v>
      </c>
      <c r="C1519" s="118">
        <v>0</v>
      </c>
      <c r="D1519" s="84" t="s">
        <v>2578</v>
      </c>
      <c r="E1519" s="84" t="b">
        <v>0</v>
      </c>
      <c r="F1519" s="84" t="b">
        <v>0</v>
      </c>
      <c r="G1519" s="84" t="b">
        <v>0</v>
      </c>
    </row>
    <row r="1520" spans="1:7" ht="15">
      <c r="A1520" s="84" t="s">
        <v>3780</v>
      </c>
      <c r="B1520" s="84">
        <v>2</v>
      </c>
      <c r="C1520" s="118">
        <v>0</v>
      </c>
      <c r="D1520" s="84" t="s">
        <v>2578</v>
      </c>
      <c r="E1520" s="84" t="b">
        <v>0</v>
      </c>
      <c r="F1520" s="84" t="b">
        <v>0</v>
      </c>
      <c r="G1520" s="84" t="b">
        <v>0</v>
      </c>
    </row>
    <row r="1521" spans="1:7" ht="15">
      <c r="A1521" s="84" t="s">
        <v>3781</v>
      </c>
      <c r="B1521" s="84">
        <v>2</v>
      </c>
      <c r="C1521" s="118">
        <v>0</v>
      </c>
      <c r="D1521" s="84" t="s">
        <v>2578</v>
      </c>
      <c r="E1521" s="84" t="b">
        <v>0</v>
      </c>
      <c r="F1521" s="84" t="b">
        <v>0</v>
      </c>
      <c r="G1521" s="84" t="b">
        <v>0</v>
      </c>
    </row>
    <row r="1522" spans="1:7" ht="15">
      <c r="A1522" s="84" t="s">
        <v>3782</v>
      </c>
      <c r="B1522" s="84">
        <v>2</v>
      </c>
      <c r="C1522" s="118">
        <v>0</v>
      </c>
      <c r="D1522" s="84" t="s">
        <v>2578</v>
      </c>
      <c r="E1522" s="84" t="b">
        <v>0</v>
      </c>
      <c r="F1522" s="84" t="b">
        <v>0</v>
      </c>
      <c r="G1522" s="84" t="b">
        <v>0</v>
      </c>
    </row>
    <row r="1523" spans="1:7" ht="15">
      <c r="A1523" s="84" t="s">
        <v>3783</v>
      </c>
      <c r="B1523" s="84">
        <v>2</v>
      </c>
      <c r="C1523" s="118">
        <v>0</v>
      </c>
      <c r="D1523" s="84" t="s">
        <v>2578</v>
      </c>
      <c r="E1523" s="84" t="b">
        <v>0</v>
      </c>
      <c r="F1523" s="84" t="b">
        <v>0</v>
      </c>
      <c r="G1523" s="84" t="b">
        <v>0</v>
      </c>
    </row>
    <row r="1524" spans="1:7" ht="15">
      <c r="A1524" s="84" t="s">
        <v>3410</v>
      </c>
      <c r="B1524" s="84">
        <v>2</v>
      </c>
      <c r="C1524" s="118">
        <v>0</v>
      </c>
      <c r="D1524" s="84" t="s">
        <v>2578</v>
      </c>
      <c r="E1524" s="84" t="b">
        <v>0</v>
      </c>
      <c r="F1524" s="84" t="b">
        <v>0</v>
      </c>
      <c r="G1524" s="84" t="b">
        <v>0</v>
      </c>
    </row>
    <row r="1525" spans="1:7" ht="15">
      <c r="A1525" s="84" t="s">
        <v>3784</v>
      </c>
      <c r="B1525" s="84">
        <v>2</v>
      </c>
      <c r="C1525" s="118">
        <v>0</v>
      </c>
      <c r="D1525" s="84" t="s">
        <v>2578</v>
      </c>
      <c r="E1525" s="84" t="b">
        <v>0</v>
      </c>
      <c r="F1525" s="84" t="b">
        <v>0</v>
      </c>
      <c r="G1525" s="84" t="b">
        <v>0</v>
      </c>
    </row>
    <row r="1526" spans="1:7" ht="15">
      <c r="A1526" s="84" t="s">
        <v>3785</v>
      </c>
      <c r="B1526" s="84">
        <v>2</v>
      </c>
      <c r="C1526" s="118">
        <v>0</v>
      </c>
      <c r="D1526" s="84" t="s">
        <v>2578</v>
      </c>
      <c r="E1526" s="84" t="b">
        <v>0</v>
      </c>
      <c r="F1526" s="84" t="b">
        <v>0</v>
      </c>
      <c r="G1526" s="84" t="b">
        <v>0</v>
      </c>
    </row>
    <row r="1527" spans="1:7" ht="15">
      <c r="A1527" s="84" t="s">
        <v>674</v>
      </c>
      <c r="B1527" s="84">
        <v>6</v>
      </c>
      <c r="C1527" s="118">
        <v>0</v>
      </c>
      <c r="D1527" s="84" t="s">
        <v>2580</v>
      </c>
      <c r="E1527" s="84" t="b">
        <v>0</v>
      </c>
      <c r="F1527" s="84" t="b">
        <v>0</v>
      </c>
      <c r="G1527" s="84" t="b">
        <v>0</v>
      </c>
    </row>
    <row r="1528" spans="1:7" ht="15">
      <c r="A1528" s="84" t="s">
        <v>3644</v>
      </c>
      <c r="B1528" s="84">
        <v>3</v>
      </c>
      <c r="C1528" s="118">
        <v>0</v>
      </c>
      <c r="D1528" s="84" t="s">
        <v>2580</v>
      </c>
      <c r="E1528" s="84" t="b">
        <v>0</v>
      </c>
      <c r="F1528" s="84" t="b">
        <v>0</v>
      </c>
      <c r="G1528" s="84" t="b">
        <v>0</v>
      </c>
    </row>
    <row r="1529" spans="1:7" ht="15">
      <c r="A1529" s="84" t="s">
        <v>3390</v>
      </c>
      <c r="B1529" s="84">
        <v>3</v>
      </c>
      <c r="C1529" s="118">
        <v>0</v>
      </c>
      <c r="D1529" s="84" t="s">
        <v>2580</v>
      </c>
      <c r="E1529" s="84" t="b">
        <v>1</v>
      </c>
      <c r="F1529" s="84" t="b">
        <v>0</v>
      </c>
      <c r="G1529" s="84" t="b">
        <v>0</v>
      </c>
    </row>
    <row r="1530" spans="1:7" ht="15">
      <c r="A1530" s="84" t="s">
        <v>3400</v>
      </c>
      <c r="B1530" s="84">
        <v>3</v>
      </c>
      <c r="C1530" s="118">
        <v>0</v>
      </c>
      <c r="D1530" s="84" t="s">
        <v>2580</v>
      </c>
      <c r="E1530" s="84" t="b">
        <v>0</v>
      </c>
      <c r="F1530" s="84" t="b">
        <v>0</v>
      </c>
      <c r="G1530" s="84" t="b">
        <v>0</v>
      </c>
    </row>
    <row r="1531" spans="1:7" ht="15">
      <c r="A1531" s="84" t="s">
        <v>3301</v>
      </c>
      <c r="B1531" s="84">
        <v>3</v>
      </c>
      <c r="C1531" s="118">
        <v>0</v>
      </c>
      <c r="D1531" s="84" t="s">
        <v>2580</v>
      </c>
      <c r="E1531" s="84" t="b">
        <v>0</v>
      </c>
      <c r="F1531" s="84" t="b">
        <v>0</v>
      </c>
      <c r="G1531" s="84" t="b">
        <v>0</v>
      </c>
    </row>
    <row r="1532" spans="1:7" ht="15">
      <c r="A1532" s="84" t="s">
        <v>3645</v>
      </c>
      <c r="B1532" s="84">
        <v>3</v>
      </c>
      <c r="C1532" s="118">
        <v>0</v>
      </c>
      <c r="D1532" s="84" t="s">
        <v>2580</v>
      </c>
      <c r="E1532" s="84" t="b">
        <v>0</v>
      </c>
      <c r="F1532" s="84" t="b">
        <v>0</v>
      </c>
      <c r="G1532" s="84" t="b">
        <v>0</v>
      </c>
    </row>
    <row r="1533" spans="1:7" ht="15">
      <c r="A1533" s="84" t="s">
        <v>2662</v>
      </c>
      <c r="B1533" s="84">
        <v>3</v>
      </c>
      <c r="C1533" s="118">
        <v>0</v>
      </c>
      <c r="D1533" s="84" t="s">
        <v>2580</v>
      </c>
      <c r="E1533" s="84" t="b">
        <v>0</v>
      </c>
      <c r="F1533" s="84" t="b">
        <v>0</v>
      </c>
      <c r="G1533" s="84" t="b">
        <v>0</v>
      </c>
    </row>
    <row r="1534" spans="1:7" ht="15">
      <c r="A1534" s="84" t="s">
        <v>3646</v>
      </c>
      <c r="B1534" s="84">
        <v>3</v>
      </c>
      <c r="C1534" s="118">
        <v>0</v>
      </c>
      <c r="D1534" s="84" t="s">
        <v>2580</v>
      </c>
      <c r="E1534" s="84" t="b">
        <v>0</v>
      </c>
      <c r="F1534" s="84" t="b">
        <v>0</v>
      </c>
      <c r="G1534" s="84" t="b">
        <v>0</v>
      </c>
    </row>
    <row r="1535" spans="1:7" ht="15">
      <c r="A1535" s="84" t="s">
        <v>3647</v>
      </c>
      <c r="B1535" s="84">
        <v>3</v>
      </c>
      <c r="C1535" s="118">
        <v>0</v>
      </c>
      <c r="D1535" s="84" t="s">
        <v>2580</v>
      </c>
      <c r="E1535" s="84" t="b">
        <v>0</v>
      </c>
      <c r="F1535" s="84" t="b">
        <v>0</v>
      </c>
      <c r="G1535" s="84" t="b">
        <v>0</v>
      </c>
    </row>
    <row r="1536" spans="1:7" ht="15">
      <c r="A1536" s="84" t="s">
        <v>2734</v>
      </c>
      <c r="B1536" s="84">
        <v>2</v>
      </c>
      <c r="C1536" s="118">
        <v>0.005336098759263068</v>
      </c>
      <c r="D1536" s="84" t="s">
        <v>2580</v>
      </c>
      <c r="E1536" s="84" t="b">
        <v>0</v>
      </c>
      <c r="F1536" s="84" t="b">
        <v>0</v>
      </c>
      <c r="G1536" s="84" t="b">
        <v>0</v>
      </c>
    </row>
    <row r="1537" spans="1:7" ht="15">
      <c r="A1537" s="84" t="s">
        <v>2733</v>
      </c>
      <c r="B1537" s="84">
        <v>2</v>
      </c>
      <c r="C1537" s="118">
        <v>0.005336098759263068</v>
      </c>
      <c r="D1537" s="84" t="s">
        <v>2580</v>
      </c>
      <c r="E1537" s="84" t="b">
        <v>0</v>
      </c>
      <c r="F1537" s="84" t="b">
        <v>0</v>
      </c>
      <c r="G1537" s="84" t="b">
        <v>0</v>
      </c>
    </row>
    <row r="1538" spans="1:7" ht="15">
      <c r="A1538" s="84" t="s">
        <v>3878</v>
      </c>
      <c r="B1538" s="84">
        <v>2</v>
      </c>
      <c r="C1538" s="118">
        <v>0.005336098759263068</v>
      </c>
      <c r="D1538" s="84" t="s">
        <v>2580</v>
      </c>
      <c r="E1538" s="84" t="b">
        <v>0</v>
      </c>
      <c r="F1538" s="84" t="b">
        <v>0</v>
      </c>
      <c r="G1538" s="84" t="b">
        <v>0</v>
      </c>
    </row>
    <row r="1539" spans="1:7" ht="15">
      <c r="A1539" s="84" t="s">
        <v>3418</v>
      </c>
      <c r="B1539" s="84">
        <v>2</v>
      </c>
      <c r="C1539" s="118">
        <v>0.005336098759263068</v>
      </c>
      <c r="D1539" s="84" t="s">
        <v>2580</v>
      </c>
      <c r="E1539" s="84" t="b">
        <v>0</v>
      </c>
      <c r="F1539" s="84" t="b">
        <v>0</v>
      </c>
      <c r="G1539" s="84" t="b">
        <v>0</v>
      </c>
    </row>
    <row r="1540" spans="1:7" ht="15">
      <c r="A1540" s="84" t="s">
        <v>3479</v>
      </c>
      <c r="B1540" s="84">
        <v>2</v>
      </c>
      <c r="C1540" s="118">
        <v>0.005336098759263068</v>
      </c>
      <c r="D1540" s="84" t="s">
        <v>2580</v>
      </c>
      <c r="E1540" s="84" t="b">
        <v>0</v>
      </c>
      <c r="F1540" s="84" t="b">
        <v>0</v>
      </c>
      <c r="G1540" s="84" t="b">
        <v>0</v>
      </c>
    </row>
    <row r="1541" spans="1:7" ht="15">
      <c r="A1541" s="84" t="s">
        <v>2764</v>
      </c>
      <c r="B1541" s="84">
        <v>2</v>
      </c>
      <c r="C1541" s="118">
        <v>0.005336098759263068</v>
      </c>
      <c r="D1541" s="84" t="s">
        <v>2580</v>
      </c>
      <c r="E1541" s="84" t="b">
        <v>0</v>
      </c>
      <c r="F1541" s="84" t="b">
        <v>0</v>
      </c>
      <c r="G1541" s="84" t="b">
        <v>0</v>
      </c>
    </row>
    <row r="1542" spans="1:7" ht="15">
      <c r="A1542" s="84" t="s">
        <v>3428</v>
      </c>
      <c r="B1542" s="84">
        <v>2</v>
      </c>
      <c r="C1542" s="118">
        <v>0.005336098759263068</v>
      </c>
      <c r="D1542" s="84" t="s">
        <v>2580</v>
      </c>
      <c r="E1542" s="84" t="b">
        <v>0</v>
      </c>
      <c r="F1542" s="84" t="b">
        <v>0</v>
      </c>
      <c r="G1542" s="84" t="b">
        <v>0</v>
      </c>
    </row>
    <row r="1543" spans="1:7" ht="15">
      <c r="A1543" s="84" t="s">
        <v>3879</v>
      </c>
      <c r="B1543" s="84">
        <v>2</v>
      </c>
      <c r="C1543" s="118">
        <v>0.005336098759263068</v>
      </c>
      <c r="D1543" s="84" t="s">
        <v>2580</v>
      </c>
      <c r="E1543" s="84" t="b">
        <v>0</v>
      </c>
      <c r="F1543" s="84" t="b">
        <v>0</v>
      </c>
      <c r="G1543" s="84" t="b">
        <v>0</v>
      </c>
    </row>
    <row r="1544" spans="1:7" ht="15">
      <c r="A1544" s="84" t="s">
        <v>3577</v>
      </c>
      <c r="B1544" s="84">
        <v>2</v>
      </c>
      <c r="C1544" s="118">
        <v>0.005336098759263068</v>
      </c>
      <c r="D1544" s="84" t="s">
        <v>2580</v>
      </c>
      <c r="E1544" s="84" t="b">
        <v>0</v>
      </c>
      <c r="F1544" s="84" t="b">
        <v>0</v>
      </c>
      <c r="G1544" s="84" t="b">
        <v>0</v>
      </c>
    </row>
    <row r="1545" spans="1:7" ht="15">
      <c r="A1545" s="84" t="s">
        <v>3880</v>
      </c>
      <c r="B1545" s="84">
        <v>2</v>
      </c>
      <c r="C1545" s="118">
        <v>0.005336098759263068</v>
      </c>
      <c r="D1545" s="84" t="s">
        <v>2580</v>
      </c>
      <c r="E1545" s="84" t="b">
        <v>0</v>
      </c>
      <c r="F1545" s="84" t="b">
        <v>0</v>
      </c>
      <c r="G1545" s="84" t="b">
        <v>0</v>
      </c>
    </row>
    <row r="1546" spans="1:7" ht="15">
      <c r="A1546" s="84" t="s">
        <v>3881</v>
      </c>
      <c r="B1546" s="84">
        <v>2</v>
      </c>
      <c r="C1546" s="118">
        <v>0.005336098759263068</v>
      </c>
      <c r="D1546" s="84" t="s">
        <v>2580</v>
      </c>
      <c r="E1546" s="84" t="b">
        <v>0</v>
      </c>
      <c r="F1546" s="84" t="b">
        <v>0</v>
      </c>
      <c r="G1546" s="84" t="b">
        <v>0</v>
      </c>
    </row>
    <row r="1547" spans="1:7" ht="15">
      <c r="A1547" s="84" t="s">
        <v>3648</v>
      </c>
      <c r="B1547" s="84">
        <v>2</v>
      </c>
      <c r="C1547" s="118">
        <v>0.005336098759263068</v>
      </c>
      <c r="D1547" s="84" t="s">
        <v>2580</v>
      </c>
      <c r="E1547" s="84" t="b">
        <v>0</v>
      </c>
      <c r="F1547" s="84" t="b">
        <v>0</v>
      </c>
      <c r="G1547" s="84" t="b">
        <v>0</v>
      </c>
    </row>
    <row r="1548" spans="1:7" ht="15">
      <c r="A1548" s="84" t="s">
        <v>3882</v>
      </c>
      <c r="B1548" s="84">
        <v>2</v>
      </c>
      <c r="C1548" s="118">
        <v>0.005336098759263068</v>
      </c>
      <c r="D1548" s="84" t="s">
        <v>2580</v>
      </c>
      <c r="E1548" s="84" t="b">
        <v>0</v>
      </c>
      <c r="F1548" s="84" t="b">
        <v>0</v>
      </c>
      <c r="G154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2019-08-25T08:32:05Z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